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ips-studies\projeto1-rssi\ITAG1 - 1METRO\"/>
    </mc:Choice>
  </mc:AlternateContent>
  <xr:revisionPtr revIDLastSave="0" documentId="13_ncr:1_{7709F684-1256-42F6-BAF5-83F31900E1E8}" xr6:coauthVersionLast="46" xr6:coauthVersionMax="46" xr10:uidLastSave="{00000000-0000-0000-0000-000000000000}"/>
  <bookViews>
    <workbookView xWindow="-120" yWindow="-120" windowWidth="29040" windowHeight="15840" activeTab="9" xr2:uid="{D0A6EDCA-CDA8-4015-A2BA-CCBF1B8A1B3C}"/>
  </bookViews>
  <sheets>
    <sheet name="1.1.1" sheetId="1" r:id="rId1"/>
    <sheet name="1.1.2" sheetId="2" r:id="rId2"/>
    <sheet name="1.1.3" sheetId="3" r:id="rId3"/>
    <sheet name="1.1.4" sheetId="4" r:id="rId4"/>
    <sheet name="1.1.5" sheetId="5" r:id="rId5"/>
    <sheet name="1.1.6" sheetId="6" r:id="rId6"/>
    <sheet name="1.1.7" sheetId="7" r:id="rId7"/>
    <sheet name="1.1.8" sheetId="8" r:id="rId8"/>
    <sheet name="1.1.9" sheetId="9" r:id="rId9"/>
    <sheet name="1.1.10" sheetId="10" r:id="rId10"/>
  </sheets>
  <definedNames>
    <definedName name="_xlnm._FilterDatabase" localSheetId="0" hidden="1">'1.1.1'!$A$1:$A$100</definedName>
    <definedName name="_xlnm._FilterDatabase" localSheetId="9" hidden="1">'1.1.10'!$A$1:$A$100</definedName>
    <definedName name="_xlnm._FilterDatabase" localSheetId="1" hidden="1">'1.1.2'!$A$1:$A$50</definedName>
    <definedName name="_xlnm._FilterDatabase" localSheetId="2" hidden="1">'1.1.3'!$A$1:$A$50</definedName>
    <definedName name="_xlnm._FilterDatabase" localSheetId="3" hidden="1">'1.1.4'!$A$1:$A$100</definedName>
    <definedName name="_xlnm._FilterDatabase" localSheetId="4" hidden="1">'1.1.5'!$A$1:$A$100</definedName>
    <definedName name="_xlnm._FilterDatabase" localSheetId="5" hidden="1">'1.1.6'!$A$1:$A$100</definedName>
    <definedName name="_xlnm._FilterDatabase" localSheetId="6" hidden="1">'1.1.7'!$A$1:$A$100</definedName>
    <definedName name="_xlnm._FilterDatabase" localSheetId="7" hidden="1">'1.1.8'!$A$1:$A$100</definedName>
    <definedName name="_xlnm._FilterDatabase" localSheetId="8" hidden="1">'1.1.9'!$A$1:$A$100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0" l="1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3" i="10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3" i="9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3" i="8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3" i="7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3" i="6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3" i="5"/>
  <c r="I3" i="4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3" i="3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3" i="2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3" i="9"/>
  <c r="C9" i="9"/>
  <c r="I3" i="9"/>
  <c r="G5" i="9" s="1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3" i="10"/>
  <c r="G4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3" i="8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3" i="7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3" i="6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3" i="5"/>
  <c r="G4" i="4"/>
  <c r="H4" i="4" s="1"/>
  <c r="G7" i="4"/>
  <c r="H7" i="4" s="1"/>
  <c r="G11" i="4"/>
  <c r="H11" i="4" s="1"/>
  <c r="G15" i="4"/>
  <c r="H15" i="4" s="1"/>
  <c r="G19" i="4"/>
  <c r="H19" i="4" s="1"/>
  <c r="G23" i="4"/>
  <c r="H23" i="4" s="1"/>
  <c r="G27" i="4"/>
  <c r="H27" i="4" s="1"/>
  <c r="G31" i="4"/>
  <c r="H31" i="4" s="1"/>
  <c r="G35" i="4"/>
  <c r="H35" i="4" s="1"/>
  <c r="G39" i="4"/>
  <c r="H39" i="4" s="1"/>
  <c r="G43" i="4"/>
  <c r="H43" i="4" s="1"/>
  <c r="G47" i="4"/>
  <c r="H47" i="4" s="1"/>
  <c r="G51" i="4"/>
  <c r="H51" i="4" s="1"/>
  <c r="G55" i="4"/>
  <c r="H55" i="4" s="1"/>
  <c r="G59" i="4"/>
  <c r="H59" i="4" s="1"/>
  <c r="G63" i="4"/>
  <c r="H63" i="4" s="1"/>
  <c r="G67" i="4"/>
  <c r="H67" i="4" s="1"/>
  <c r="G71" i="4"/>
  <c r="H71" i="4" s="1"/>
  <c r="G75" i="4"/>
  <c r="H75" i="4" s="1"/>
  <c r="G79" i="4"/>
  <c r="H79" i="4" s="1"/>
  <c r="G83" i="4"/>
  <c r="H83" i="4" s="1"/>
  <c r="G87" i="4"/>
  <c r="H87" i="4" s="1"/>
  <c r="G91" i="4"/>
  <c r="H91" i="4" s="1"/>
  <c r="G95" i="4"/>
  <c r="H95" i="4" s="1"/>
  <c r="G99" i="4"/>
  <c r="H99" i="4" s="1"/>
  <c r="G3" i="4"/>
  <c r="H3" i="4" s="1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3" i="3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3" i="2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C9" i="10"/>
  <c r="C6" i="10"/>
  <c r="C5" i="10"/>
  <c r="C4" i="10"/>
  <c r="C3" i="10"/>
  <c r="D29" i="10"/>
  <c r="D28" i="10"/>
  <c r="D30" i="9"/>
  <c r="D29" i="9"/>
  <c r="D28" i="9"/>
  <c r="D29" i="8"/>
  <c r="D28" i="8"/>
  <c r="D29" i="7"/>
  <c r="D28" i="7"/>
  <c r="D29" i="6"/>
  <c r="D28" i="6"/>
  <c r="D29" i="5"/>
  <c r="D28" i="5"/>
  <c r="D29" i="4"/>
  <c r="D28" i="4"/>
  <c r="D29" i="3"/>
  <c r="D28" i="3"/>
  <c r="D29" i="2"/>
  <c r="D28" i="2"/>
  <c r="D28" i="1"/>
  <c r="E3" i="10" a="1"/>
  <c r="E11" i="10" s="1"/>
  <c r="C6" i="9"/>
  <c r="C5" i="9"/>
  <c r="C4" i="9"/>
  <c r="E3" i="9" a="1"/>
  <c r="E11" i="9" s="1"/>
  <c r="C3" i="9"/>
  <c r="E3" i="3" a="1"/>
  <c r="E3" i="3" s="1"/>
  <c r="D29" i="1"/>
  <c r="C9" i="3"/>
  <c r="C6" i="3"/>
  <c r="D30" i="3" s="1"/>
  <c r="C5" i="3"/>
  <c r="C4" i="3"/>
  <c r="C3" i="3"/>
  <c r="I3" i="3" s="1"/>
  <c r="E3" i="2" a="1"/>
  <c r="E3" i="2" s="1"/>
  <c r="C9" i="2"/>
  <c r="C6" i="2"/>
  <c r="D30" i="2" s="1"/>
  <c r="C4" i="2"/>
  <c r="C3" i="2"/>
  <c r="C5" i="2"/>
  <c r="I3" i="2" s="1"/>
  <c r="C9" i="8"/>
  <c r="C6" i="8"/>
  <c r="D30" i="8" s="1"/>
  <c r="C5" i="8"/>
  <c r="C4" i="8"/>
  <c r="E3" i="8" a="1"/>
  <c r="E5" i="8" s="1"/>
  <c r="C3" i="8"/>
  <c r="I3" i="8" s="1"/>
  <c r="C9" i="7"/>
  <c r="C6" i="7"/>
  <c r="D30" i="7" s="1"/>
  <c r="C5" i="7"/>
  <c r="C4" i="7"/>
  <c r="E3" i="7" a="1"/>
  <c r="E8" i="7" s="1"/>
  <c r="C3" i="7"/>
  <c r="I3" i="7" s="1"/>
  <c r="C9" i="6"/>
  <c r="C6" i="6"/>
  <c r="C11" i="6" s="1"/>
  <c r="C5" i="6"/>
  <c r="C4" i="6"/>
  <c r="E3" i="6" a="1"/>
  <c r="E8" i="6" s="1"/>
  <c r="C3" i="6"/>
  <c r="I3" i="6" s="1"/>
  <c r="C9" i="5"/>
  <c r="C6" i="5"/>
  <c r="D30" i="5" s="1"/>
  <c r="C5" i="5"/>
  <c r="C4" i="5"/>
  <c r="E3" i="5" a="1"/>
  <c r="E8" i="5" s="1"/>
  <c r="C3" i="5"/>
  <c r="I3" i="5" s="1"/>
  <c r="C9" i="4"/>
  <c r="C6" i="4"/>
  <c r="C10" i="4" s="1"/>
  <c r="C5" i="4"/>
  <c r="C4" i="4"/>
  <c r="E3" i="4" a="1"/>
  <c r="E8" i="4" s="1"/>
  <c r="C3" i="4"/>
  <c r="E3" i="1" a="1"/>
  <c r="E4" i="1" s="1"/>
  <c r="C6" i="1"/>
  <c r="C5" i="1"/>
  <c r="C4" i="1"/>
  <c r="C3" i="1"/>
  <c r="I3" i="1" s="1"/>
  <c r="C9" i="1"/>
  <c r="G102" i="4" l="1"/>
  <c r="H102" i="4" s="1"/>
  <c r="G94" i="4"/>
  <c r="H94" i="4" s="1"/>
  <c r="G86" i="4"/>
  <c r="H86" i="4" s="1"/>
  <c r="G78" i="4"/>
  <c r="H78" i="4" s="1"/>
  <c r="G70" i="4"/>
  <c r="H70" i="4" s="1"/>
  <c r="G62" i="4"/>
  <c r="H62" i="4" s="1"/>
  <c r="G50" i="4"/>
  <c r="H50" i="4" s="1"/>
  <c r="G38" i="4"/>
  <c r="H38" i="4" s="1"/>
  <c r="G10" i="4"/>
  <c r="H10" i="4" s="1"/>
  <c r="G97" i="4"/>
  <c r="H97" i="4" s="1"/>
  <c r="G93" i="4"/>
  <c r="H93" i="4" s="1"/>
  <c r="G89" i="4"/>
  <c r="H89" i="4" s="1"/>
  <c r="G85" i="4"/>
  <c r="H85" i="4" s="1"/>
  <c r="G81" i="4"/>
  <c r="H81" i="4" s="1"/>
  <c r="G77" i="4"/>
  <c r="H77" i="4" s="1"/>
  <c r="G73" i="4"/>
  <c r="H73" i="4" s="1"/>
  <c r="G69" i="4"/>
  <c r="H69" i="4" s="1"/>
  <c r="G65" i="4"/>
  <c r="H65" i="4" s="1"/>
  <c r="G61" i="4"/>
  <c r="H61" i="4" s="1"/>
  <c r="G57" i="4"/>
  <c r="H57" i="4" s="1"/>
  <c r="G53" i="4"/>
  <c r="H53" i="4" s="1"/>
  <c r="G49" i="4"/>
  <c r="H49" i="4" s="1"/>
  <c r="G45" i="4"/>
  <c r="H45" i="4" s="1"/>
  <c r="G41" i="4"/>
  <c r="H41" i="4" s="1"/>
  <c r="G37" i="4"/>
  <c r="H37" i="4" s="1"/>
  <c r="G33" i="4"/>
  <c r="H33" i="4" s="1"/>
  <c r="G29" i="4"/>
  <c r="H29" i="4" s="1"/>
  <c r="G25" i="4"/>
  <c r="H25" i="4" s="1"/>
  <c r="G21" i="4"/>
  <c r="H21" i="4" s="1"/>
  <c r="G17" i="4"/>
  <c r="H17" i="4" s="1"/>
  <c r="G13" i="4"/>
  <c r="H13" i="4" s="1"/>
  <c r="G9" i="4"/>
  <c r="H9" i="4" s="1"/>
  <c r="G5" i="4"/>
  <c r="H5" i="4" s="1"/>
  <c r="G98" i="4"/>
  <c r="H98" i="4" s="1"/>
  <c r="G90" i="4"/>
  <c r="H90" i="4" s="1"/>
  <c r="G82" i="4"/>
  <c r="H82" i="4" s="1"/>
  <c r="G74" i="4"/>
  <c r="H74" i="4" s="1"/>
  <c r="G66" i="4"/>
  <c r="H66" i="4" s="1"/>
  <c r="G58" i="4"/>
  <c r="H58" i="4" s="1"/>
  <c r="G54" i="4"/>
  <c r="H54" i="4" s="1"/>
  <c r="G46" i="4"/>
  <c r="H46" i="4" s="1"/>
  <c r="G42" i="4"/>
  <c r="H42" i="4" s="1"/>
  <c r="G34" i="4"/>
  <c r="H34" i="4" s="1"/>
  <c r="G30" i="4"/>
  <c r="H30" i="4" s="1"/>
  <c r="G26" i="4"/>
  <c r="H26" i="4" s="1"/>
  <c r="G22" i="4"/>
  <c r="H22" i="4" s="1"/>
  <c r="G18" i="4"/>
  <c r="H18" i="4" s="1"/>
  <c r="G14" i="4"/>
  <c r="H14" i="4" s="1"/>
  <c r="G6" i="4"/>
  <c r="H6" i="4" s="1"/>
  <c r="G101" i="4"/>
  <c r="H101" i="4" s="1"/>
  <c r="G100" i="4"/>
  <c r="H100" i="4" s="1"/>
  <c r="G96" i="4"/>
  <c r="H96" i="4" s="1"/>
  <c r="G92" i="4"/>
  <c r="H92" i="4" s="1"/>
  <c r="G88" i="4"/>
  <c r="H88" i="4" s="1"/>
  <c r="G84" i="4"/>
  <c r="H84" i="4" s="1"/>
  <c r="G80" i="4"/>
  <c r="H80" i="4" s="1"/>
  <c r="G76" i="4"/>
  <c r="H76" i="4" s="1"/>
  <c r="G72" i="4"/>
  <c r="H72" i="4" s="1"/>
  <c r="G68" i="4"/>
  <c r="H68" i="4" s="1"/>
  <c r="G64" i="4"/>
  <c r="H64" i="4" s="1"/>
  <c r="G60" i="4"/>
  <c r="H60" i="4" s="1"/>
  <c r="G56" i="4"/>
  <c r="H56" i="4" s="1"/>
  <c r="G52" i="4"/>
  <c r="H52" i="4" s="1"/>
  <c r="G48" i="4"/>
  <c r="H48" i="4" s="1"/>
  <c r="G44" i="4"/>
  <c r="H44" i="4" s="1"/>
  <c r="G40" i="4"/>
  <c r="H40" i="4" s="1"/>
  <c r="G36" i="4"/>
  <c r="H36" i="4" s="1"/>
  <c r="G32" i="4"/>
  <c r="H32" i="4" s="1"/>
  <c r="G28" i="4"/>
  <c r="H28" i="4" s="1"/>
  <c r="G24" i="4"/>
  <c r="H24" i="4" s="1"/>
  <c r="G20" i="4"/>
  <c r="H20" i="4" s="1"/>
  <c r="G16" i="4"/>
  <c r="H16" i="4" s="1"/>
  <c r="G12" i="4"/>
  <c r="H12" i="4" s="1"/>
  <c r="G8" i="4"/>
  <c r="H8" i="4" s="1"/>
  <c r="D30" i="4"/>
  <c r="D30" i="6"/>
  <c r="D30" i="1"/>
  <c r="D30" i="10"/>
  <c r="I3" i="10"/>
  <c r="C10" i="10"/>
  <c r="E5" i="10"/>
  <c r="E4" i="10"/>
  <c r="E8" i="10"/>
  <c r="E9" i="10"/>
  <c r="C8" i="10"/>
  <c r="C11" i="10"/>
  <c r="C7" i="10"/>
  <c r="E6" i="10"/>
  <c r="E10" i="10"/>
  <c r="E3" i="10"/>
  <c r="E7" i="10"/>
  <c r="C10" i="5"/>
  <c r="C10" i="7"/>
  <c r="C8" i="9"/>
  <c r="C11" i="9"/>
  <c r="C7" i="9"/>
  <c r="E4" i="9"/>
  <c r="E5" i="7"/>
  <c r="E9" i="7"/>
  <c r="C11" i="7"/>
  <c r="E9" i="6"/>
  <c r="E11" i="6"/>
  <c r="E7" i="6"/>
  <c r="E3" i="6"/>
  <c r="E5" i="6"/>
  <c r="C10" i="9"/>
  <c r="E8" i="9"/>
  <c r="E5" i="9"/>
  <c r="E9" i="9"/>
  <c r="E6" i="9"/>
  <c r="E10" i="9"/>
  <c r="E3" i="9"/>
  <c r="E7" i="9"/>
  <c r="E5" i="5"/>
  <c r="E9" i="5"/>
  <c r="C11" i="4"/>
  <c r="E9" i="3"/>
  <c r="E5" i="3"/>
  <c r="E10" i="3"/>
  <c r="E6" i="3"/>
  <c r="E8" i="3"/>
  <c r="E4" i="3"/>
  <c r="E11" i="3"/>
  <c r="E7" i="3"/>
  <c r="C8" i="3"/>
  <c r="C10" i="3"/>
  <c r="E9" i="2"/>
  <c r="E5" i="2"/>
  <c r="E10" i="2"/>
  <c r="E6" i="2"/>
  <c r="E8" i="2"/>
  <c r="E4" i="2"/>
  <c r="E11" i="2"/>
  <c r="E7" i="2"/>
  <c r="C10" i="2"/>
  <c r="E9" i="8"/>
  <c r="C11" i="8"/>
  <c r="C7" i="8"/>
  <c r="C8" i="8"/>
  <c r="E10" i="8"/>
  <c r="C10" i="8"/>
  <c r="E8" i="8"/>
  <c r="E4" i="8"/>
  <c r="E11" i="8"/>
  <c r="E7" i="8"/>
  <c r="E3" i="8"/>
  <c r="E6" i="8"/>
  <c r="E6" i="7"/>
  <c r="E10" i="7"/>
  <c r="C8" i="7"/>
  <c r="E3" i="7"/>
  <c r="E7" i="7"/>
  <c r="E11" i="7"/>
  <c r="E4" i="7"/>
  <c r="C7" i="7"/>
  <c r="E6" i="6"/>
  <c r="E10" i="6"/>
  <c r="C10" i="6"/>
  <c r="C8" i="6"/>
  <c r="E4" i="6"/>
  <c r="C7" i="6"/>
  <c r="C11" i="5"/>
  <c r="C8" i="5"/>
  <c r="E6" i="5"/>
  <c r="E10" i="5"/>
  <c r="E3" i="5"/>
  <c r="E7" i="5"/>
  <c r="E11" i="5"/>
  <c r="E4" i="5"/>
  <c r="C7" i="5"/>
  <c r="E5" i="4"/>
  <c r="E9" i="4"/>
  <c r="C8" i="4"/>
  <c r="E6" i="4"/>
  <c r="E10" i="4"/>
  <c r="E3" i="4"/>
  <c r="E7" i="4"/>
  <c r="E11" i="4"/>
  <c r="E4" i="4"/>
  <c r="C7" i="4"/>
  <c r="C11" i="3"/>
  <c r="C7" i="3"/>
  <c r="C11" i="2"/>
  <c r="C8" i="2"/>
  <c r="C7" i="2"/>
  <c r="C7" i="1"/>
  <c r="E9" i="1"/>
  <c r="E5" i="1"/>
  <c r="E11" i="1"/>
  <c r="E7" i="1"/>
  <c r="E3" i="1"/>
  <c r="E10" i="1"/>
  <c r="E6" i="1"/>
  <c r="E8" i="1"/>
  <c r="C8" i="1"/>
  <c r="C10" i="1"/>
  <c r="C11" i="1"/>
</calcChain>
</file>

<file path=xl/sharedStrings.xml><?xml version="1.0" encoding="utf-8"?>
<sst xmlns="http://schemas.openxmlformats.org/spreadsheetml/2006/main" count="240" uniqueCount="33">
  <si>
    <t xml:space="preserve">ITAG 1 </t>
  </si>
  <si>
    <t>1 METRO</t>
  </si>
  <si>
    <t>DESVIO PADRÃO (𝜎)</t>
  </si>
  <si>
    <t>MÉDIA (μ)</t>
  </si>
  <si>
    <t>μ - 𝜎</t>
  </si>
  <si>
    <t>μ + 𝜎</t>
  </si>
  <si>
    <t>μ - 2𝜎</t>
  </si>
  <si>
    <t>μ + 2𝜎</t>
  </si>
  <si>
    <t>MÍNIMO</t>
  </si>
  <si>
    <t>MÁXIMO</t>
  </si>
  <si>
    <t>TAMANHO</t>
  </si>
  <si>
    <t>CORTE</t>
  </si>
  <si>
    <t>FREQUÊNCIA</t>
  </si>
  <si>
    <t>PONTOS</t>
  </si>
  <si>
    <t>VALOR</t>
  </si>
  <si>
    <t>FDM</t>
  </si>
  <si>
    <t>INCREMENTO</t>
  </si>
  <si>
    <t>HISTOGRAMA</t>
  </si>
  <si>
    <t>DISTRIBUIÇÃO NORMAL</t>
  </si>
  <si>
    <t>TESTE 1</t>
  </si>
  <si>
    <t>RESULTADO</t>
  </si>
  <si>
    <t>MODA 5 PRIMEIROS</t>
  </si>
  <si>
    <t>MODA</t>
  </si>
  <si>
    <t>TESTE 2</t>
  </si>
  <si>
    <t>TESTE 3</t>
  </si>
  <si>
    <t>TESTE 4</t>
  </si>
  <si>
    <t>TESTE 5</t>
  </si>
  <si>
    <t>TESTE 6</t>
  </si>
  <si>
    <t>TESTE 7</t>
  </si>
  <si>
    <t>TESTE 8</t>
  </si>
  <si>
    <t>ERRO DESVIO PADRÃO</t>
  </si>
  <si>
    <t>TESTE 9* - TESTE 1 DO SEGUNDO ARQUIVO</t>
  </si>
  <si>
    <t>TESTE 10* - TESTE 2 DO SEGUNDO ARQUIVO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</si>
</sst>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1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1" fillId="6" borderId="0" applyNumberFormat="0" applyBorder="0" applyAlignment="0" applyProtection="0"/>
    <xf numFmtId="9" fontId="1" fillId="0" borderId="0" applyFont="0" applyFill="0" applyBorder="0" applyAlignment="0" applyProtection="0"/>
    <xf numFmtId="0" fontId="1" fillId="7" borderId="0" applyNumberFormat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right"/>
    </xf>
    <xf numFmtId="0" fontId="1" fillId="3" borderId="1" xfId="2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2" xfId="2" applyBorder="1" applyAlignment="1">
      <alignment horizontal="center"/>
    </xf>
    <xf numFmtId="0" fontId="0" fillId="0" borderId="2" xfId="0" applyBorder="1" applyAlignment="1">
      <alignment horizontal="center"/>
    </xf>
    <xf numFmtId="0" fontId="1" fillId="6" borderId="1" xfId="5" applyBorder="1" applyAlignment="1">
      <alignment horizontal="right"/>
    </xf>
    <xf numFmtId="0" fontId="0" fillId="0" borderId="0" xfId="0" applyBorder="1"/>
    <xf numFmtId="0" fontId="5" fillId="0" borderId="0" xfId="0" applyFont="1" applyBorder="1" applyAlignment="1"/>
    <xf numFmtId="0" fontId="2" fillId="0" borderId="0" xfId="3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/>
    </xf>
    <xf numFmtId="0" fontId="0" fillId="0" borderId="0" xfId="0" applyFill="1" applyBorder="1"/>
    <xf numFmtId="9" fontId="0" fillId="0" borderId="0" xfId="6" applyFont="1" applyFill="1" applyBorder="1"/>
    <xf numFmtId="10" fontId="0" fillId="0" borderId="1" xfId="6" applyNumberFormat="1" applyFont="1" applyBorder="1"/>
    <xf numFmtId="0" fontId="1" fillId="6" borderId="1" xfId="5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2" borderId="1" xfId="1" applyFont="1" applyBorder="1" applyAlignment="1">
      <alignment horizontal="center"/>
    </xf>
    <xf numFmtId="0" fontId="2" fillId="2" borderId="2" xfId="1" applyFont="1" applyBorder="1" applyAlignment="1">
      <alignment horizontal="center"/>
    </xf>
    <xf numFmtId="0" fontId="2" fillId="4" borderId="1" xfId="3" applyFont="1" applyBorder="1" applyAlignment="1">
      <alignment horizontal="center"/>
    </xf>
    <xf numFmtId="0" fontId="2" fillId="5" borderId="1" xfId="4" applyFont="1" applyBorder="1" applyAlignment="1">
      <alignment horizontal="center"/>
    </xf>
    <xf numFmtId="0" fontId="3" fillId="7" borderId="1" xfId="7" applyFont="1" applyBorder="1" applyAlignment="1">
      <alignment horizontal="center"/>
    </xf>
  </cellXfs>
  <cellStyles count="8">
    <cellStyle name="20% - Ênfase1" xfId="2" builtinId="30"/>
    <cellStyle name="20% - Ênfase6" xfId="5" builtinId="50"/>
    <cellStyle name="60% - Ênfase3" xfId="7" builtinId="40"/>
    <cellStyle name="Ênfase1" xfId="1" builtinId="29"/>
    <cellStyle name="Ênfase2" xfId="3" builtinId="33"/>
    <cellStyle name="Ênfase6" xfId="4" builtinId="49"/>
    <cellStyle name="Normal" xfId="0" builtinId="0"/>
    <cellStyle name="Porcentagem" xfId="6" builtinId="5"/>
  </cellStyles>
  <dxfs count="20"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  <dxf>
      <font>
        <b/>
        <i val="0"/>
        <color theme="9" tint="-0.24994659260841701"/>
      </font>
      <fill>
        <patternFill>
          <bgColor theme="9" tint="0.79998168889431442"/>
        </patternFill>
      </fill>
    </dxf>
    <dxf>
      <font>
        <b/>
        <i val="0"/>
        <color rgb="FFFF0000"/>
      </font>
      <fill>
        <patternFill>
          <bgColor theme="5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'1.1.1'!$E$3:$E$11</c:f>
              <c:numCache>
                <c:formatCode>General</c:formatCode>
                <c:ptCount val="9"/>
                <c:pt idx="0">
                  <c:v>1</c:v>
                </c:pt>
                <c:pt idx="1">
                  <c:v>0</c:v>
                </c:pt>
                <c:pt idx="2">
                  <c:v>4</c:v>
                </c:pt>
                <c:pt idx="3">
                  <c:v>18</c:v>
                </c:pt>
                <c:pt idx="4">
                  <c:v>58</c:v>
                </c:pt>
                <c:pt idx="5">
                  <c:v>19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'1.1.1'!$G$3:$G$102</c:f>
              <c:numCache>
                <c:formatCode>General</c:formatCode>
                <c:ptCount val="100"/>
                <c:pt idx="0">
                  <c:v>-58.45</c:v>
                </c:pt>
                <c:pt idx="1">
                  <c:v>-58.4</c:v>
                </c:pt>
                <c:pt idx="2">
                  <c:v>-58.35</c:v>
                </c:pt>
                <c:pt idx="3">
                  <c:v>-58.3</c:v>
                </c:pt>
                <c:pt idx="4">
                  <c:v>-58.25</c:v>
                </c:pt>
                <c:pt idx="5">
                  <c:v>-58.2</c:v>
                </c:pt>
                <c:pt idx="6">
                  <c:v>-58.15</c:v>
                </c:pt>
                <c:pt idx="7">
                  <c:v>-58.1</c:v>
                </c:pt>
                <c:pt idx="8">
                  <c:v>-58.05</c:v>
                </c:pt>
                <c:pt idx="9">
                  <c:v>-58</c:v>
                </c:pt>
                <c:pt idx="10">
                  <c:v>-57.95</c:v>
                </c:pt>
                <c:pt idx="11">
                  <c:v>-57.9</c:v>
                </c:pt>
                <c:pt idx="12">
                  <c:v>-57.85</c:v>
                </c:pt>
                <c:pt idx="13">
                  <c:v>-57.8</c:v>
                </c:pt>
                <c:pt idx="14">
                  <c:v>-57.75</c:v>
                </c:pt>
                <c:pt idx="15">
                  <c:v>-57.7</c:v>
                </c:pt>
                <c:pt idx="16">
                  <c:v>-57.65</c:v>
                </c:pt>
                <c:pt idx="17">
                  <c:v>-57.6</c:v>
                </c:pt>
                <c:pt idx="18">
                  <c:v>-57.55</c:v>
                </c:pt>
                <c:pt idx="19">
                  <c:v>-57.5</c:v>
                </c:pt>
                <c:pt idx="20">
                  <c:v>-57.45</c:v>
                </c:pt>
                <c:pt idx="21">
                  <c:v>-57.4</c:v>
                </c:pt>
                <c:pt idx="22">
                  <c:v>-57.35</c:v>
                </c:pt>
                <c:pt idx="23">
                  <c:v>-57.3</c:v>
                </c:pt>
                <c:pt idx="24">
                  <c:v>-57.25</c:v>
                </c:pt>
                <c:pt idx="25">
                  <c:v>-57.2</c:v>
                </c:pt>
                <c:pt idx="26">
                  <c:v>-57.15</c:v>
                </c:pt>
                <c:pt idx="27">
                  <c:v>-57.1</c:v>
                </c:pt>
                <c:pt idx="28">
                  <c:v>-57.05</c:v>
                </c:pt>
                <c:pt idx="29">
                  <c:v>-57</c:v>
                </c:pt>
                <c:pt idx="30">
                  <c:v>-56.95</c:v>
                </c:pt>
                <c:pt idx="31">
                  <c:v>-56.9</c:v>
                </c:pt>
                <c:pt idx="32">
                  <c:v>-56.85</c:v>
                </c:pt>
                <c:pt idx="33">
                  <c:v>-56.8</c:v>
                </c:pt>
                <c:pt idx="34">
                  <c:v>-56.75</c:v>
                </c:pt>
                <c:pt idx="35">
                  <c:v>-56.7</c:v>
                </c:pt>
                <c:pt idx="36">
                  <c:v>-56.65</c:v>
                </c:pt>
                <c:pt idx="37">
                  <c:v>-56.6</c:v>
                </c:pt>
                <c:pt idx="38">
                  <c:v>-56.55</c:v>
                </c:pt>
                <c:pt idx="39">
                  <c:v>-56.5</c:v>
                </c:pt>
                <c:pt idx="40">
                  <c:v>-56.45</c:v>
                </c:pt>
                <c:pt idx="41">
                  <c:v>-56.4</c:v>
                </c:pt>
                <c:pt idx="42">
                  <c:v>-56.35</c:v>
                </c:pt>
                <c:pt idx="43">
                  <c:v>-56.3</c:v>
                </c:pt>
                <c:pt idx="44">
                  <c:v>-56.25</c:v>
                </c:pt>
                <c:pt idx="45">
                  <c:v>-56.2</c:v>
                </c:pt>
                <c:pt idx="46">
                  <c:v>-56.15</c:v>
                </c:pt>
                <c:pt idx="47">
                  <c:v>-56.1</c:v>
                </c:pt>
                <c:pt idx="48">
                  <c:v>-56.05</c:v>
                </c:pt>
                <c:pt idx="49">
                  <c:v>-56</c:v>
                </c:pt>
                <c:pt idx="50">
                  <c:v>-55.95</c:v>
                </c:pt>
                <c:pt idx="51">
                  <c:v>-55.9</c:v>
                </c:pt>
                <c:pt idx="52">
                  <c:v>-55.85</c:v>
                </c:pt>
                <c:pt idx="53">
                  <c:v>-55.8</c:v>
                </c:pt>
                <c:pt idx="54">
                  <c:v>-55.75</c:v>
                </c:pt>
                <c:pt idx="55">
                  <c:v>-55.7</c:v>
                </c:pt>
                <c:pt idx="56">
                  <c:v>-55.65</c:v>
                </c:pt>
                <c:pt idx="57">
                  <c:v>-55.6</c:v>
                </c:pt>
                <c:pt idx="58">
                  <c:v>-55.55</c:v>
                </c:pt>
                <c:pt idx="59">
                  <c:v>-55.5</c:v>
                </c:pt>
                <c:pt idx="60">
                  <c:v>-55.45</c:v>
                </c:pt>
                <c:pt idx="61">
                  <c:v>-55.4</c:v>
                </c:pt>
                <c:pt idx="62">
                  <c:v>-55.35</c:v>
                </c:pt>
                <c:pt idx="63">
                  <c:v>-55.3</c:v>
                </c:pt>
                <c:pt idx="64">
                  <c:v>-55.25</c:v>
                </c:pt>
                <c:pt idx="65">
                  <c:v>-55.2</c:v>
                </c:pt>
                <c:pt idx="66">
                  <c:v>-55.15</c:v>
                </c:pt>
                <c:pt idx="67">
                  <c:v>-55.1</c:v>
                </c:pt>
                <c:pt idx="68">
                  <c:v>-55.05</c:v>
                </c:pt>
                <c:pt idx="69">
                  <c:v>-55</c:v>
                </c:pt>
                <c:pt idx="70">
                  <c:v>-54.95</c:v>
                </c:pt>
                <c:pt idx="71">
                  <c:v>-54.9</c:v>
                </c:pt>
                <c:pt idx="72">
                  <c:v>-54.85</c:v>
                </c:pt>
                <c:pt idx="73">
                  <c:v>-54.8</c:v>
                </c:pt>
                <c:pt idx="74">
                  <c:v>-54.75</c:v>
                </c:pt>
                <c:pt idx="75">
                  <c:v>-54.7</c:v>
                </c:pt>
                <c:pt idx="76">
                  <c:v>-54.65</c:v>
                </c:pt>
                <c:pt idx="77">
                  <c:v>-54.6</c:v>
                </c:pt>
                <c:pt idx="78">
                  <c:v>-54.55</c:v>
                </c:pt>
                <c:pt idx="79">
                  <c:v>-54.5</c:v>
                </c:pt>
                <c:pt idx="80">
                  <c:v>-54.45</c:v>
                </c:pt>
                <c:pt idx="81">
                  <c:v>-54.4</c:v>
                </c:pt>
                <c:pt idx="82">
                  <c:v>-54.35</c:v>
                </c:pt>
                <c:pt idx="83">
                  <c:v>-54.3</c:v>
                </c:pt>
                <c:pt idx="84">
                  <c:v>-54.25</c:v>
                </c:pt>
                <c:pt idx="85">
                  <c:v>-54.2</c:v>
                </c:pt>
                <c:pt idx="86">
                  <c:v>-54.15</c:v>
                </c:pt>
                <c:pt idx="87">
                  <c:v>-54.1</c:v>
                </c:pt>
                <c:pt idx="88">
                  <c:v>-54.05</c:v>
                </c:pt>
                <c:pt idx="89">
                  <c:v>-54</c:v>
                </c:pt>
                <c:pt idx="90">
                  <c:v>-53.95</c:v>
                </c:pt>
                <c:pt idx="91">
                  <c:v>-53.9</c:v>
                </c:pt>
                <c:pt idx="92">
                  <c:v>-53.85</c:v>
                </c:pt>
                <c:pt idx="93">
                  <c:v>-53.8</c:v>
                </c:pt>
                <c:pt idx="94">
                  <c:v>-53.75</c:v>
                </c:pt>
                <c:pt idx="95">
                  <c:v>-53.7</c:v>
                </c:pt>
                <c:pt idx="96">
                  <c:v>-53.65</c:v>
                </c:pt>
                <c:pt idx="97">
                  <c:v>-53.6</c:v>
                </c:pt>
                <c:pt idx="98">
                  <c:v>-53.55</c:v>
                </c:pt>
                <c:pt idx="99">
                  <c:v>-53.5</c:v>
                </c:pt>
              </c:numCache>
            </c:numRef>
          </c:xVal>
          <c:yVal>
            <c:numRef>
              <c:f>'1.1.1'!$H$3:$H$102</c:f>
              <c:numCache>
                <c:formatCode>General</c:formatCode>
                <c:ptCount val="100"/>
                <c:pt idx="0">
                  <c:v>6.0204780704546969E-3</c:v>
                </c:pt>
                <c:pt idx="1">
                  <c:v>7.1867513948615999E-3</c:v>
                </c:pt>
                <c:pt idx="2">
                  <c:v>8.5476880514705235E-3</c:v>
                </c:pt>
                <c:pt idx="3">
                  <c:v>1.0129292342115619E-2</c:v>
                </c:pt>
                <c:pt idx="4">
                  <c:v>1.1959800793783766E-2</c:v>
                </c:pt>
                <c:pt idx="5">
                  <c:v>1.4069646487432105E-2</c:v>
                </c:pt>
                <c:pt idx="6">
                  <c:v>1.6491373364024037E-2</c:v>
                </c:pt>
                <c:pt idx="7">
                  <c:v>1.9259493519597794E-2</c:v>
                </c:pt>
                <c:pt idx="8">
                  <c:v>2.2410280832308796E-2</c:v>
                </c:pt>
                <c:pt idx="9">
                  <c:v>2.5981494863751634E-2</c:v>
                </c:pt>
                <c:pt idx="10">
                  <c:v>3.0012029869895571E-2</c:v>
                </c:pt>
                <c:pt idx="11">
                  <c:v>3.454148496176225E-2</c:v>
                </c:pt>
                <c:pt idx="12">
                  <c:v>3.9609652981607145E-2</c:v>
                </c:pt>
                <c:pt idx="13">
                  <c:v>4.5255927504686613E-2</c:v>
                </c:pt>
                <c:pt idx="14">
                  <c:v>5.1518629524784587E-2</c:v>
                </c:pt>
                <c:pt idx="15">
                  <c:v>5.8434257804574785E-2</c:v>
                </c:pt>
                <c:pt idx="16">
                  <c:v>6.6036669525340805E-2</c:v>
                </c:pt>
                <c:pt idx="17">
                  <c:v>7.4356200695172542E-2</c:v>
                </c:pt>
                <c:pt idx="18">
                  <c:v>8.3418738695780426E-2</c:v>
                </c:pt>
                <c:pt idx="19">
                  <c:v>9.3244762276821477E-2</c:v>
                </c:pt>
                <c:pt idx="20">
                  <c:v>0.10384836714243317</c:v>
                </c:pt>
                <c:pt idx="21">
                  <c:v>0.11523629790697008</c:v>
                </c:pt>
                <c:pt idx="22">
                  <c:v>0.12740700950962888</c:v>
                </c:pt>
                <c:pt idx="23">
                  <c:v>0.14034978305240758</c:v>
                </c:pt>
                <c:pt idx="24">
                  <c:v>0.15404392234737621</c:v>
                </c:pt>
                <c:pt idx="25">
                  <c:v>0.1684580581206245</c:v>
                </c:pt>
                <c:pt idx="26">
                  <c:v>0.18354958672754035</c:v>
                </c:pt>
                <c:pt idx="27">
                  <c:v>0.19926426931290575</c:v>
                </c:pt>
                <c:pt idx="28">
                  <c:v>0.21553601554876145</c:v>
                </c:pt>
                <c:pt idx="29">
                  <c:v>0.23228687338083673</c:v>
                </c:pt>
                <c:pt idx="30">
                  <c:v>0.249427242620784</c:v>
                </c:pt>
                <c:pt idx="31">
                  <c:v>0.26685632578062823</c:v>
                </c:pt>
                <c:pt idx="32">
                  <c:v>0.28446282433859071</c:v>
                </c:pt>
                <c:pt idx="33">
                  <c:v>0.30212588276738556</c:v>
                </c:pt>
                <c:pt idx="34">
                  <c:v>0.31971627629655197</c:v>
                </c:pt>
                <c:pt idx="35">
                  <c:v>0.33709783169891333</c:v>
                </c:pt>
                <c:pt idx="36">
                  <c:v>0.35412906359110641</c:v>
                </c:pt>
                <c:pt idx="37">
                  <c:v>0.37066500204142849</c:v>
                </c:pt>
                <c:pt idx="38">
                  <c:v>0.38655918091615027</c:v>
                </c:pt>
                <c:pt idx="39">
                  <c:v>0.40166575060037996</c:v>
                </c:pt>
                <c:pt idx="40">
                  <c:v>0.41584167372569875</c:v>
                </c:pt>
                <c:pt idx="41">
                  <c:v>0.42894895852941828</c:v>
                </c:pt>
                <c:pt idx="42">
                  <c:v>0.44085688163822495</c:v>
                </c:pt>
                <c:pt idx="43">
                  <c:v>0.45144415055430281</c:v>
                </c:pt>
                <c:pt idx="44">
                  <c:v>0.46060095602404694</c:v>
                </c:pt>
                <c:pt idx="45">
                  <c:v>0.46823086583885631</c:v>
                </c:pt>
                <c:pt idx="46">
                  <c:v>0.47425251445185224</c:v>
                </c:pt>
                <c:pt idx="47">
                  <c:v>0.47860104703807921</c:v>
                </c:pt>
                <c:pt idx="48">
                  <c:v>0.48122928216954247</c:v>
                </c:pt>
                <c:pt idx="49">
                  <c:v>0.48210856396149632</c:v>
                </c:pt>
                <c:pt idx="50">
                  <c:v>0.48122928216954247</c:v>
                </c:pt>
                <c:pt idx="51">
                  <c:v>0.47860104703807921</c:v>
                </c:pt>
                <c:pt idx="52">
                  <c:v>0.47425251445185224</c:v>
                </c:pt>
                <c:pt idx="53">
                  <c:v>0.46823086583885631</c:v>
                </c:pt>
                <c:pt idx="54">
                  <c:v>0.46060095602404694</c:v>
                </c:pt>
                <c:pt idx="55">
                  <c:v>0.45144415055430281</c:v>
                </c:pt>
                <c:pt idx="56">
                  <c:v>0.44085688163822495</c:v>
                </c:pt>
                <c:pt idx="57">
                  <c:v>0.42894895852941828</c:v>
                </c:pt>
                <c:pt idx="58">
                  <c:v>0.41584167372569875</c:v>
                </c:pt>
                <c:pt idx="59">
                  <c:v>0.40166575060037996</c:v>
                </c:pt>
                <c:pt idx="60">
                  <c:v>0.38655918091615027</c:v>
                </c:pt>
                <c:pt idx="61">
                  <c:v>0.37066500204142849</c:v>
                </c:pt>
                <c:pt idx="62">
                  <c:v>0.35412906359110641</c:v>
                </c:pt>
                <c:pt idx="63">
                  <c:v>0.33709783169891333</c:v>
                </c:pt>
                <c:pt idx="64">
                  <c:v>0.31971627629655197</c:v>
                </c:pt>
                <c:pt idx="65">
                  <c:v>0.30212588276738556</c:v>
                </c:pt>
                <c:pt idx="66">
                  <c:v>0.28446282433859071</c:v>
                </c:pt>
                <c:pt idx="67">
                  <c:v>0.26685632578062823</c:v>
                </c:pt>
                <c:pt idx="68">
                  <c:v>0.249427242620784</c:v>
                </c:pt>
                <c:pt idx="69">
                  <c:v>0.23228687338083673</c:v>
                </c:pt>
                <c:pt idx="70">
                  <c:v>0.21553601554876145</c:v>
                </c:pt>
                <c:pt idx="71">
                  <c:v>0.19926426931290575</c:v>
                </c:pt>
                <c:pt idx="72">
                  <c:v>0.18354958672754035</c:v>
                </c:pt>
                <c:pt idx="73">
                  <c:v>0.1684580581206245</c:v>
                </c:pt>
                <c:pt idx="74">
                  <c:v>0.15404392234737621</c:v>
                </c:pt>
                <c:pt idx="75">
                  <c:v>0.14034978305240758</c:v>
                </c:pt>
                <c:pt idx="76">
                  <c:v>0.12740700950962888</c:v>
                </c:pt>
                <c:pt idx="77">
                  <c:v>0.11523629790697008</c:v>
                </c:pt>
                <c:pt idx="78">
                  <c:v>0.10384836714243317</c:v>
                </c:pt>
                <c:pt idx="79">
                  <c:v>9.3244762276821477E-2</c:v>
                </c:pt>
                <c:pt idx="80">
                  <c:v>8.3418738695780426E-2</c:v>
                </c:pt>
                <c:pt idx="81">
                  <c:v>7.4356200695172542E-2</c:v>
                </c:pt>
                <c:pt idx="82">
                  <c:v>6.6036669525340805E-2</c:v>
                </c:pt>
                <c:pt idx="83">
                  <c:v>5.8434257804574785E-2</c:v>
                </c:pt>
                <c:pt idx="84">
                  <c:v>5.1518629524784587E-2</c:v>
                </c:pt>
                <c:pt idx="85">
                  <c:v>4.5255927504686613E-2</c:v>
                </c:pt>
                <c:pt idx="86">
                  <c:v>3.9609652981607145E-2</c:v>
                </c:pt>
                <c:pt idx="87">
                  <c:v>3.454148496176225E-2</c:v>
                </c:pt>
                <c:pt idx="88">
                  <c:v>3.0012029869895571E-2</c:v>
                </c:pt>
                <c:pt idx="89">
                  <c:v>2.5981494863751634E-2</c:v>
                </c:pt>
                <c:pt idx="90">
                  <c:v>2.2410280832308796E-2</c:v>
                </c:pt>
                <c:pt idx="91">
                  <c:v>1.9259493519597794E-2</c:v>
                </c:pt>
                <c:pt idx="92">
                  <c:v>1.6491373364024037E-2</c:v>
                </c:pt>
                <c:pt idx="93">
                  <c:v>1.4069646487432105E-2</c:v>
                </c:pt>
                <c:pt idx="94">
                  <c:v>1.1959800793783766E-2</c:v>
                </c:pt>
                <c:pt idx="95">
                  <c:v>1.0129292342115619E-2</c:v>
                </c:pt>
                <c:pt idx="96">
                  <c:v>8.5476880514705235E-3</c:v>
                </c:pt>
                <c:pt idx="97">
                  <c:v>7.1867513948615999E-3</c:v>
                </c:pt>
                <c:pt idx="98">
                  <c:v>6.0204780704546969E-3</c:v>
                </c:pt>
                <c:pt idx="99">
                  <c:v>5.0250887315921337E-3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BCF-459F-A5F2-02285CBB25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'1.1.2'!$E$2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'1.1.2'!$D$3:$D$11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'1.1.2'!$E$3:$E$11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12</c:v>
                </c:pt>
                <c:pt idx="3">
                  <c:v>8</c:v>
                </c:pt>
                <c:pt idx="4">
                  <c:v>74</c:v>
                </c:pt>
                <c:pt idx="5">
                  <c:v>4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'1.1.2'!$G$3:$G$102</c:f>
              <c:numCache>
                <c:formatCode>General</c:formatCode>
                <c:ptCount val="100"/>
                <c:pt idx="0">
                  <c:v>-57.5</c:v>
                </c:pt>
                <c:pt idx="1">
                  <c:v>-57.469387755102041</c:v>
                </c:pt>
                <c:pt idx="2">
                  <c:v>-57.438775510204081</c:v>
                </c:pt>
                <c:pt idx="3">
                  <c:v>-57.408163265306122</c:v>
                </c:pt>
                <c:pt idx="4">
                  <c:v>-57.377551020408163</c:v>
                </c:pt>
                <c:pt idx="5">
                  <c:v>-57.346938775510203</c:v>
                </c:pt>
                <c:pt idx="6">
                  <c:v>-57.316326530612244</c:v>
                </c:pt>
                <c:pt idx="7">
                  <c:v>-57.285714285714285</c:v>
                </c:pt>
                <c:pt idx="8">
                  <c:v>-57.255102040816325</c:v>
                </c:pt>
                <c:pt idx="9">
                  <c:v>-57.224489795918366</c:v>
                </c:pt>
                <c:pt idx="10">
                  <c:v>-57.193877551020407</c:v>
                </c:pt>
                <c:pt idx="11">
                  <c:v>-57.163265306122447</c:v>
                </c:pt>
                <c:pt idx="12">
                  <c:v>-57.132653061224488</c:v>
                </c:pt>
                <c:pt idx="13">
                  <c:v>-57.102040816326529</c:v>
                </c:pt>
                <c:pt idx="14">
                  <c:v>-57.071428571428569</c:v>
                </c:pt>
                <c:pt idx="15">
                  <c:v>-57.04081632653061</c:v>
                </c:pt>
                <c:pt idx="16">
                  <c:v>-57.010204081632651</c:v>
                </c:pt>
                <c:pt idx="17">
                  <c:v>-56.979591836734691</c:v>
                </c:pt>
                <c:pt idx="18">
                  <c:v>-56.948979591836732</c:v>
                </c:pt>
                <c:pt idx="19">
                  <c:v>-56.918367346938773</c:v>
                </c:pt>
                <c:pt idx="20">
                  <c:v>-56.887755102040813</c:v>
                </c:pt>
                <c:pt idx="21">
                  <c:v>-56.857142857142854</c:v>
                </c:pt>
                <c:pt idx="22">
                  <c:v>-56.826530612244895</c:v>
                </c:pt>
                <c:pt idx="23">
                  <c:v>-56.795918367346935</c:v>
                </c:pt>
                <c:pt idx="24">
                  <c:v>-56.765306122448976</c:v>
                </c:pt>
                <c:pt idx="25">
                  <c:v>-56.734693877551024</c:v>
                </c:pt>
                <c:pt idx="26">
                  <c:v>-56.704081632653065</c:v>
                </c:pt>
                <c:pt idx="27">
                  <c:v>-56.673469387755105</c:v>
                </c:pt>
                <c:pt idx="28">
                  <c:v>-56.642857142857146</c:v>
                </c:pt>
                <c:pt idx="29">
                  <c:v>-56.612244897959187</c:v>
                </c:pt>
                <c:pt idx="30">
                  <c:v>-56.581632653061227</c:v>
                </c:pt>
                <c:pt idx="31">
                  <c:v>-56.551020408163268</c:v>
                </c:pt>
                <c:pt idx="32">
                  <c:v>-56.520408163265309</c:v>
                </c:pt>
                <c:pt idx="33">
                  <c:v>-56.489795918367349</c:v>
                </c:pt>
                <c:pt idx="34">
                  <c:v>-56.45918367346939</c:v>
                </c:pt>
                <c:pt idx="35">
                  <c:v>-56.428571428571431</c:v>
                </c:pt>
                <c:pt idx="36">
                  <c:v>-56.397959183673471</c:v>
                </c:pt>
                <c:pt idx="37">
                  <c:v>-56.367346938775512</c:v>
                </c:pt>
                <c:pt idx="38">
                  <c:v>-56.336734693877553</c:v>
                </c:pt>
                <c:pt idx="39">
                  <c:v>-56.306122448979593</c:v>
                </c:pt>
                <c:pt idx="40">
                  <c:v>-56.275510204081634</c:v>
                </c:pt>
                <c:pt idx="41">
                  <c:v>-56.244897959183675</c:v>
                </c:pt>
                <c:pt idx="42">
                  <c:v>-56.214285714285715</c:v>
                </c:pt>
                <c:pt idx="43">
                  <c:v>-56.183673469387756</c:v>
                </c:pt>
                <c:pt idx="44">
                  <c:v>-56.153061224489797</c:v>
                </c:pt>
                <c:pt idx="45">
                  <c:v>-56.122448979591837</c:v>
                </c:pt>
                <c:pt idx="46">
                  <c:v>-56.091836734693878</c:v>
                </c:pt>
                <c:pt idx="47">
                  <c:v>-56.061224489795919</c:v>
                </c:pt>
                <c:pt idx="48">
                  <c:v>-56.030612244897959</c:v>
                </c:pt>
                <c:pt idx="49">
                  <c:v>-56</c:v>
                </c:pt>
                <c:pt idx="50">
                  <c:v>-55.969387755102041</c:v>
                </c:pt>
                <c:pt idx="51">
                  <c:v>-55.938775510204081</c:v>
                </c:pt>
                <c:pt idx="52">
                  <c:v>-55.908163265306122</c:v>
                </c:pt>
                <c:pt idx="53">
                  <c:v>-55.877551020408163</c:v>
                </c:pt>
                <c:pt idx="54">
                  <c:v>-55.846938775510203</c:v>
                </c:pt>
                <c:pt idx="55">
                  <c:v>-55.816326530612244</c:v>
                </c:pt>
                <c:pt idx="56">
                  <c:v>-55.785714285714285</c:v>
                </c:pt>
                <c:pt idx="57">
                  <c:v>-55.755102040816325</c:v>
                </c:pt>
                <c:pt idx="58">
                  <c:v>-55.724489795918366</c:v>
                </c:pt>
                <c:pt idx="59">
                  <c:v>-55.693877551020407</c:v>
                </c:pt>
                <c:pt idx="60">
                  <c:v>-55.663265306122447</c:v>
                </c:pt>
                <c:pt idx="61">
                  <c:v>-55.632653061224488</c:v>
                </c:pt>
                <c:pt idx="62">
                  <c:v>-55.602040816326529</c:v>
                </c:pt>
                <c:pt idx="63">
                  <c:v>-55.571428571428569</c:v>
                </c:pt>
                <c:pt idx="64">
                  <c:v>-55.54081632653061</c:v>
                </c:pt>
                <c:pt idx="65">
                  <c:v>-55.510204081632651</c:v>
                </c:pt>
                <c:pt idx="66">
                  <c:v>-55.479591836734691</c:v>
                </c:pt>
                <c:pt idx="67">
                  <c:v>-55.448979591836732</c:v>
                </c:pt>
                <c:pt idx="68">
                  <c:v>-55.418367346938773</c:v>
                </c:pt>
                <c:pt idx="69">
                  <c:v>-55.387755102040813</c:v>
                </c:pt>
                <c:pt idx="70">
                  <c:v>-55.357142857142854</c:v>
                </c:pt>
                <c:pt idx="71">
                  <c:v>-55.326530612244895</c:v>
                </c:pt>
                <c:pt idx="72">
                  <c:v>-55.295918367346935</c:v>
                </c:pt>
                <c:pt idx="73">
                  <c:v>-55.265306122448976</c:v>
                </c:pt>
                <c:pt idx="74">
                  <c:v>-55.234693877551024</c:v>
                </c:pt>
                <c:pt idx="75">
                  <c:v>-55.204081632653065</c:v>
                </c:pt>
                <c:pt idx="76">
                  <c:v>-55.173469387755105</c:v>
                </c:pt>
                <c:pt idx="77">
                  <c:v>-55.142857142857146</c:v>
                </c:pt>
                <c:pt idx="78">
                  <c:v>-55.112244897959187</c:v>
                </c:pt>
                <c:pt idx="79">
                  <c:v>-55.081632653061227</c:v>
                </c:pt>
                <c:pt idx="80">
                  <c:v>-55.051020408163268</c:v>
                </c:pt>
                <c:pt idx="81">
                  <c:v>-55.020408163265309</c:v>
                </c:pt>
                <c:pt idx="82">
                  <c:v>-54.989795918367349</c:v>
                </c:pt>
                <c:pt idx="83">
                  <c:v>-54.95918367346939</c:v>
                </c:pt>
                <c:pt idx="84">
                  <c:v>-54.928571428571431</c:v>
                </c:pt>
                <c:pt idx="85">
                  <c:v>-54.897959183673471</c:v>
                </c:pt>
                <c:pt idx="86">
                  <c:v>-54.867346938775512</c:v>
                </c:pt>
                <c:pt idx="87">
                  <c:v>-54.836734693877553</c:v>
                </c:pt>
                <c:pt idx="88">
                  <c:v>-54.806122448979593</c:v>
                </c:pt>
                <c:pt idx="89">
                  <c:v>-54.775510204081634</c:v>
                </c:pt>
                <c:pt idx="90">
                  <c:v>-54.744897959183675</c:v>
                </c:pt>
                <c:pt idx="91">
                  <c:v>-54.714285714285715</c:v>
                </c:pt>
                <c:pt idx="92">
                  <c:v>-54.683673469387756</c:v>
                </c:pt>
                <c:pt idx="93">
                  <c:v>-54.653061224489797</c:v>
                </c:pt>
                <c:pt idx="94">
                  <c:v>-54.622448979591837</c:v>
                </c:pt>
                <c:pt idx="95">
                  <c:v>-54.591836734693878</c:v>
                </c:pt>
                <c:pt idx="96">
                  <c:v>-54.561224489795919</c:v>
                </c:pt>
                <c:pt idx="97">
                  <c:v>-54.530612244897959</c:v>
                </c:pt>
                <c:pt idx="98">
                  <c:v>-54.5</c:v>
                </c:pt>
                <c:pt idx="99">
                  <c:v>-54.469387755102041</c:v>
                </c:pt>
              </c:numCache>
            </c:numRef>
          </c:xVal>
          <c:yVal>
            <c:numRef>
              <c:f>'1.1.2'!$H$3:$H$102</c:f>
              <c:numCache>
                <c:formatCode>General</c:formatCode>
                <c:ptCount val="100"/>
                <c:pt idx="0">
                  <c:v>6.6819348274451296E-2</c:v>
                </c:pt>
                <c:pt idx="1">
                  <c:v>7.2731462645523853E-2</c:v>
                </c:pt>
                <c:pt idx="2">
                  <c:v>7.9028407467492193E-2</c:v>
                </c:pt>
                <c:pt idx="3">
                  <c:v>8.5720552651274859E-2</c:v>
                </c:pt>
                <c:pt idx="4">
                  <c:v>9.2816997873980192E-2</c:v>
                </c:pt>
                <c:pt idx="5">
                  <c:v>0.10032539888384238</c:v>
                </c:pt>
                <c:pt idx="6">
                  <c:v>0.1082517923925484</c:v>
                </c:pt>
                <c:pt idx="7">
                  <c:v>0.11660042134605411</c:v>
                </c:pt>
                <c:pt idx="8">
                  <c:v>0.12537356250660725</c:v>
                </c:pt>
                <c:pt idx="9">
                  <c:v>0.13457135840372142</c:v>
                </c:pt>
                <c:pt idx="10">
                  <c:v>0.14419165581691301</c:v>
                </c:pt>
                <c:pt idx="11">
                  <c:v>0.15422985303485606</c:v>
                </c:pt>
                <c:pt idx="12">
                  <c:v>0.16467875819112823</c:v>
                </c:pt>
                <c:pt idx="13">
                  <c:v>0.17552846100305641</c:v>
                </c:pt>
                <c:pt idx="14">
                  <c:v>0.18676622023478986</c:v>
                </c:pt>
                <c:pt idx="15">
                  <c:v>0.19837636916647663</c:v>
                </c:pt>
                <c:pt idx="16">
                  <c:v>0.21034024127661655</c:v>
                </c:pt>
                <c:pt idx="17">
                  <c:v>0.22263611823314847</c:v>
                </c:pt>
                <c:pt idx="18">
                  <c:v>0.23523920214002147</c:v>
                </c:pt>
                <c:pt idx="19">
                  <c:v>0.24812161379996517</c:v>
                </c:pt>
                <c:pt idx="20">
                  <c:v>0.26125241853163494</c:v>
                </c:pt>
                <c:pt idx="21">
                  <c:v>0.27459768082170094</c:v>
                </c:pt>
                <c:pt idx="22">
                  <c:v>0.2881205488019099</c:v>
                </c:pt>
                <c:pt idx="23">
                  <c:v>0.30178136922053334</c:v>
                </c:pt>
                <c:pt idx="24">
                  <c:v>0.31553783323047041</c:v>
                </c:pt>
                <c:pt idx="25">
                  <c:v>0.32934515294680544</c:v>
                </c:pt>
                <c:pt idx="26">
                  <c:v>0.34315626833967311</c:v>
                </c:pt>
                <c:pt idx="27">
                  <c:v>0.3569220836291318</c:v>
                </c:pt>
                <c:pt idx="28">
                  <c:v>0.37059173194347533</c:v>
                </c:pt>
                <c:pt idx="29">
                  <c:v>0.3841128665968655</c:v>
                </c:pt>
                <c:pt idx="30">
                  <c:v>0.39743197694322552</c:v>
                </c:pt>
                <c:pt idx="31">
                  <c:v>0.41049472637738132</c:v>
                </c:pt>
                <c:pt idx="32">
                  <c:v>0.42324630968827992</c:v>
                </c:pt>
                <c:pt idx="33">
                  <c:v>0.43563182662930444</c:v>
                </c:pt>
                <c:pt idx="34">
                  <c:v>0.44759666826361666</c:v>
                </c:pt>
                <c:pt idx="35">
                  <c:v>0.45908691237408389</c:v>
                </c:pt>
                <c:pt idx="36">
                  <c:v>0.47004972400321055</c:v>
                </c:pt>
                <c:pt idx="37">
                  <c:v>0.48043375701348873</c:v>
                </c:pt>
                <c:pt idx="38">
                  <c:v>0.49018955243689022</c:v>
                </c:pt>
                <c:pt idx="39">
                  <c:v>0.499269929317185</c:v>
                </c:pt>
                <c:pt idx="40">
                  <c:v>0.50763036374283554</c:v>
                </c:pt>
                <c:pt idx="41">
                  <c:v>0.51522935182281737</c:v>
                </c:pt>
                <c:pt idx="42">
                  <c:v>0.52202875247328495</c:v>
                </c:pt>
                <c:pt idx="43">
                  <c:v>0.52799410605888042</c:v>
                </c:pt>
                <c:pt idx="44">
                  <c:v>0.53309492516695089</c:v>
                </c:pt>
                <c:pt idx="45">
                  <c:v>0.53730495408322143</c:v>
                </c:pt>
                <c:pt idx="46">
                  <c:v>0.54060239387976261</c:v>
                </c:pt>
                <c:pt idx="47">
                  <c:v>0.54297009041562616</c:v>
                </c:pt>
                <c:pt idx="48">
                  <c:v>0.54439568298165808</c:v>
                </c:pt>
                <c:pt idx="49">
                  <c:v>0.54487171178731197</c:v>
                </c:pt>
                <c:pt idx="50">
                  <c:v>0.54439568298165808</c:v>
                </c:pt>
                <c:pt idx="51">
                  <c:v>0.54297009041562616</c:v>
                </c:pt>
                <c:pt idx="52">
                  <c:v>0.54060239387976261</c:v>
                </c:pt>
                <c:pt idx="53">
                  <c:v>0.53730495408322143</c:v>
                </c:pt>
                <c:pt idx="54">
                  <c:v>0.53309492516695089</c:v>
                </c:pt>
                <c:pt idx="55">
                  <c:v>0.52799410605888042</c:v>
                </c:pt>
                <c:pt idx="56">
                  <c:v>0.52202875247328495</c:v>
                </c:pt>
                <c:pt idx="57">
                  <c:v>0.51522935182281737</c:v>
                </c:pt>
                <c:pt idx="58">
                  <c:v>0.50763036374283554</c:v>
                </c:pt>
                <c:pt idx="59">
                  <c:v>0.499269929317185</c:v>
                </c:pt>
                <c:pt idx="60">
                  <c:v>0.49018955243689022</c:v>
                </c:pt>
                <c:pt idx="61">
                  <c:v>0.48043375701348873</c:v>
                </c:pt>
                <c:pt idx="62">
                  <c:v>0.47004972400321055</c:v>
                </c:pt>
                <c:pt idx="63">
                  <c:v>0.45908691237408389</c:v>
                </c:pt>
                <c:pt idx="64">
                  <c:v>0.44759666826361666</c:v>
                </c:pt>
                <c:pt idx="65">
                  <c:v>0.43563182662930444</c:v>
                </c:pt>
                <c:pt idx="66">
                  <c:v>0.42324630968827992</c:v>
                </c:pt>
                <c:pt idx="67">
                  <c:v>0.41049472637738132</c:v>
                </c:pt>
                <c:pt idx="68">
                  <c:v>0.39743197694322552</c:v>
                </c:pt>
                <c:pt idx="69">
                  <c:v>0.3841128665968655</c:v>
                </c:pt>
                <c:pt idx="70">
                  <c:v>0.37059173194347533</c:v>
                </c:pt>
                <c:pt idx="71">
                  <c:v>0.3569220836291318</c:v>
                </c:pt>
                <c:pt idx="72">
                  <c:v>0.34315626833967311</c:v>
                </c:pt>
                <c:pt idx="73">
                  <c:v>0.32934515294680544</c:v>
                </c:pt>
                <c:pt idx="74">
                  <c:v>0.31553783323047041</c:v>
                </c:pt>
                <c:pt idx="75">
                  <c:v>0.30178136922053334</c:v>
                </c:pt>
                <c:pt idx="76">
                  <c:v>0.2881205488019099</c:v>
                </c:pt>
                <c:pt idx="77">
                  <c:v>0.27459768082170094</c:v>
                </c:pt>
                <c:pt idx="78">
                  <c:v>0.26125241853163494</c:v>
                </c:pt>
                <c:pt idx="79">
                  <c:v>0.24812161379996517</c:v>
                </c:pt>
                <c:pt idx="80">
                  <c:v>0.23523920214002147</c:v>
                </c:pt>
                <c:pt idx="81">
                  <c:v>0.22263611823314847</c:v>
                </c:pt>
                <c:pt idx="82">
                  <c:v>0.21034024127661655</c:v>
                </c:pt>
                <c:pt idx="83">
                  <c:v>0.19837636916647663</c:v>
                </c:pt>
                <c:pt idx="84">
                  <c:v>0.18676622023478986</c:v>
                </c:pt>
                <c:pt idx="85">
                  <c:v>0.17552846100305641</c:v>
                </c:pt>
                <c:pt idx="86">
                  <c:v>0.16467875819112823</c:v>
                </c:pt>
                <c:pt idx="87">
                  <c:v>0.15422985303485606</c:v>
                </c:pt>
                <c:pt idx="88">
                  <c:v>0.14419165581691301</c:v>
                </c:pt>
                <c:pt idx="89">
                  <c:v>0.13457135840372142</c:v>
                </c:pt>
                <c:pt idx="90">
                  <c:v>0.12537356250660725</c:v>
                </c:pt>
                <c:pt idx="91">
                  <c:v>0.11660042134605411</c:v>
                </c:pt>
                <c:pt idx="92">
                  <c:v>0.1082517923925484</c:v>
                </c:pt>
                <c:pt idx="93">
                  <c:v>0.10032539888384238</c:v>
                </c:pt>
                <c:pt idx="94">
                  <c:v>9.2816997873980192E-2</c:v>
                </c:pt>
                <c:pt idx="95">
                  <c:v>8.5720552651274859E-2</c:v>
                </c:pt>
                <c:pt idx="96">
                  <c:v>7.9028407467492193E-2</c:v>
                </c:pt>
                <c:pt idx="97">
                  <c:v>7.2731462645523853E-2</c:v>
                </c:pt>
                <c:pt idx="98">
                  <c:v>6.6819348274451296E-2</c:v>
                </c:pt>
                <c:pt idx="99">
                  <c:v>6.1280594855726823E-2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85-46EE-8322-B837DD4EFA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'1.1.3'!$E$2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'1.1.3'!$D$3:$D$11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'1.1.3'!$E$3:$E$11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5</c:v>
                </c:pt>
                <c:pt idx="4">
                  <c:v>69</c:v>
                </c:pt>
                <c:pt idx="5">
                  <c:v>20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'1.1.3'!$G$3:$G$102</c:f>
              <c:numCache>
                <c:formatCode>General</c:formatCode>
                <c:ptCount val="100"/>
                <c:pt idx="0">
                  <c:v>-57.47</c:v>
                </c:pt>
                <c:pt idx="1">
                  <c:v>-57.44</c:v>
                </c:pt>
                <c:pt idx="2">
                  <c:v>-57.41</c:v>
                </c:pt>
                <c:pt idx="3">
                  <c:v>-57.38</c:v>
                </c:pt>
                <c:pt idx="4">
                  <c:v>-57.35</c:v>
                </c:pt>
                <c:pt idx="5">
                  <c:v>-57.32</c:v>
                </c:pt>
                <c:pt idx="6">
                  <c:v>-57.29</c:v>
                </c:pt>
                <c:pt idx="7">
                  <c:v>-57.26</c:v>
                </c:pt>
                <c:pt idx="8">
                  <c:v>-57.23</c:v>
                </c:pt>
                <c:pt idx="9">
                  <c:v>-57.2</c:v>
                </c:pt>
                <c:pt idx="10">
                  <c:v>-57.17</c:v>
                </c:pt>
                <c:pt idx="11">
                  <c:v>-57.14</c:v>
                </c:pt>
                <c:pt idx="12">
                  <c:v>-57.11</c:v>
                </c:pt>
                <c:pt idx="13">
                  <c:v>-57.08</c:v>
                </c:pt>
                <c:pt idx="14">
                  <c:v>-57.05</c:v>
                </c:pt>
                <c:pt idx="15">
                  <c:v>-57.02</c:v>
                </c:pt>
                <c:pt idx="16">
                  <c:v>-56.99</c:v>
                </c:pt>
                <c:pt idx="17">
                  <c:v>-56.96</c:v>
                </c:pt>
                <c:pt idx="18">
                  <c:v>-56.93</c:v>
                </c:pt>
                <c:pt idx="19">
                  <c:v>-56.9</c:v>
                </c:pt>
                <c:pt idx="20">
                  <c:v>-56.87</c:v>
                </c:pt>
                <c:pt idx="21">
                  <c:v>-56.84</c:v>
                </c:pt>
                <c:pt idx="22">
                  <c:v>-56.81</c:v>
                </c:pt>
                <c:pt idx="23">
                  <c:v>-56.78</c:v>
                </c:pt>
                <c:pt idx="24">
                  <c:v>-56.75</c:v>
                </c:pt>
                <c:pt idx="25">
                  <c:v>-56.72</c:v>
                </c:pt>
                <c:pt idx="26">
                  <c:v>-56.69</c:v>
                </c:pt>
                <c:pt idx="27">
                  <c:v>-56.66</c:v>
                </c:pt>
                <c:pt idx="28">
                  <c:v>-56.63</c:v>
                </c:pt>
                <c:pt idx="29">
                  <c:v>-56.6</c:v>
                </c:pt>
                <c:pt idx="30">
                  <c:v>-56.57</c:v>
                </c:pt>
                <c:pt idx="31">
                  <c:v>-56.54</c:v>
                </c:pt>
                <c:pt idx="32">
                  <c:v>-56.51</c:v>
                </c:pt>
                <c:pt idx="33">
                  <c:v>-56.48</c:v>
                </c:pt>
                <c:pt idx="34">
                  <c:v>-56.45</c:v>
                </c:pt>
                <c:pt idx="35">
                  <c:v>-56.42</c:v>
                </c:pt>
                <c:pt idx="36">
                  <c:v>-56.39</c:v>
                </c:pt>
                <c:pt idx="37">
                  <c:v>-56.36</c:v>
                </c:pt>
                <c:pt idx="38">
                  <c:v>-56.33</c:v>
                </c:pt>
                <c:pt idx="39">
                  <c:v>-56.3</c:v>
                </c:pt>
                <c:pt idx="40">
                  <c:v>-56.27</c:v>
                </c:pt>
                <c:pt idx="41">
                  <c:v>-56.24</c:v>
                </c:pt>
                <c:pt idx="42">
                  <c:v>-56.21</c:v>
                </c:pt>
                <c:pt idx="43">
                  <c:v>-56.18</c:v>
                </c:pt>
                <c:pt idx="44">
                  <c:v>-56.15</c:v>
                </c:pt>
                <c:pt idx="45">
                  <c:v>-56.12</c:v>
                </c:pt>
                <c:pt idx="46">
                  <c:v>-56.09</c:v>
                </c:pt>
                <c:pt idx="47">
                  <c:v>-56.06</c:v>
                </c:pt>
                <c:pt idx="48">
                  <c:v>-56.03</c:v>
                </c:pt>
                <c:pt idx="49">
                  <c:v>-56</c:v>
                </c:pt>
                <c:pt idx="50">
                  <c:v>-55.97</c:v>
                </c:pt>
                <c:pt idx="51">
                  <c:v>-55.94</c:v>
                </c:pt>
                <c:pt idx="52">
                  <c:v>-55.91</c:v>
                </c:pt>
                <c:pt idx="53">
                  <c:v>-55.88</c:v>
                </c:pt>
                <c:pt idx="54">
                  <c:v>-55.85</c:v>
                </c:pt>
                <c:pt idx="55">
                  <c:v>-55.82</c:v>
                </c:pt>
                <c:pt idx="56">
                  <c:v>-55.79</c:v>
                </c:pt>
                <c:pt idx="57">
                  <c:v>-55.76</c:v>
                </c:pt>
                <c:pt idx="58">
                  <c:v>-55.73</c:v>
                </c:pt>
                <c:pt idx="59">
                  <c:v>-55.7</c:v>
                </c:pt>
                <c:pt idx="60">
                  <c:v>-55.67</c:v>
                </c:pt>
                <c:pt idx="61">
                  <c:v>-55.64</c:v>
                </c:pt>
                <c:pt idx="62">
                  <c:v>-55.61</c:v>
                </c:pt>
                <c:pt idx="63">
                  <c:v>-55.58</c:v>
                </c:pt>
                <c:pt idx="64">
                  <c:v>-55.55</c:v>
                </c:pt>
                <c:pt idx="65">
                  <c:v>-55.52</c:v>
                </c:pt>
                <c:pt idx="66">
                  <c:v>-55.49</c:v>
                </c:pt>
                <c:pt idx="67">
                  <c:v>-55.46</c:v>
                </c:pt>
                <c:pt idx="68">
                  <c:v>-55.43</c:v>
                </c:pt>
                <c:pt idx="69">
                  <c:v>-55.4</c:v>
                </c:pt>
                <c:pt idx="70">
                  <c:v>-55.37</c:v>
                </c:pt>
                <c:pt idx="71">
                  <c:v>-55.34</c:v>
                </c:pt>
                <c:pt idx="72">
                  <c:v>-55.31</c:v>
                </c:pt>
                <c:pt idx="73">
                  <c:v>-55.28</c:v>
                </c:pt>
                <c:pt idx="74">
                  <c:v>-55.25</c:v>
                </c:pt>
                <c:pt idx="75">
                  <c:v>-55.22</c:v>
                </c:pt>
                <c:pt idx="76">
                  <c:v>-55.19</c:v>
                </c:pt>
                <c:pt idx="77">
                  <c:v>-55.16</c:v>
                </c:pt>
                <c:pt idx="78">
                  <c:v>-55.13</c:v>
                </c:pt>
                <c:pt idx="79">
                  <c:v>-55.1</c:v>
                </c:pt>
                <c:pt idx="80">
                  <c:v>-55.07</c:v>
                </c:pt>
                <c:pt idx="81">
                  <c:v>-55.04</c:v>
                </c:pt>
                <c:pt idx="82">
                  <c:v>-55.01</c:v>
                </c:pt>
                <c:pt idx="83">
                  <c:v>-54.98</c:v>
                </c:pt>
                <c:pt idx="84">
                  <c:v>-54.95</c:v>
                </c:pt>
                <c:pt idx="85">
                  <c:v>-54.92</c:v>
                </c:pt>
                <c:pt idx="86">
                  <c:v>-54.89</c:v>
                </c:pt>
                <c:pt idx="87">
                  <c:v>-54.86</c:v>
                </c:pt>
                <c:pt idx="88">
                  <c:v>-54.83</c:v>
                </c:pt>
                <c:pt idx="89">
                  <c:v>-54.8</c:v>
                </c:pt>
                <c:pt idx="90">
                  <c:v>-54.77</c:v>
                </c:pt>
                <c:pt idx="91">
                  <c:v>-54.74</c:v>
                </c:pt>
                <c:pt idx="92">
                  <c:v>-54.71</c:v>
                </c:pt>
                <c:pt idx="93">
                  <c:v>-54.68</c:v>
                </c:pt>
                <c:pt idx="94">
                  <c:v>-54.65</c:v>
                </c:pt>
                <c:pt idx="95">
                  <c:v>-54.62</c:v>
                </c:pt>
                <c:pt idx="96">
                  <c:v>-54.59</c:v>
                </c:pt>
                <c:pt idx="97">
                  <c:v>-54.56</c:v>
                </c:pt>
                <c:pt idx="98">
                  <c:v>-54.53</c:v>
                </c:pt>
                <c:pt idx="99">
                  <c:v>-54.5</c:v>
                </c:pt>
              </c:numCache>
            </c:numRef>
          </c:xVal>
          <c:yVal>
            <c:numRef>
              <c:f>'1.1.3'!$H$3:$H$102</c:f>
              <c:numCache>
                <c:formatCode>General</c:formatCode>
                <c:ptCount val="100"/>
                <c:pt idx="0">
                  <c:v>6.371492621589496E-2</c:v>
                </c:pt>
                <c:pt idx="1">
                  <c:v>6.9600514054675197E-2</c:v>
                </c:pt>
                <c:pt idx="2">
                  <c:v>7.5891397444900588E-2</c:v>
                </c:pt>
                <c:pt idx="3">
                  <c:v>8.2600274862543718E-2</c:v>
                </c:pt>
                <c:pt idx="4">
                  <c:v>8.9738596933263109E-2</c:v>
                </c:pt>
                <c:pt idx="5">
                  <c:v>9.731636923706713E-2</c:v>
                </c:pt>
                <c:pt idx="6">
                  <c:v>0.10534195159594666</c:v>
                </c:pt>
                <c:pt idx="7">
                  <c:v>0.11382185582353294</c:v>
                </c:pt>
                <c:pt idx="8">
                  <c:v>0.12276054410514796</c:v>
                </c:pt>
                <c:pt idx="9">
                  <c:v>0.13216023034901336</c:v>
                </c:pt>
                <c:pt idx="10">
                  <c:v>0.14202068700060397</c:v>
                </c:pt>
                <c:pt idx="11">
                  <c:v>0.15233905993778266</c:v>
                </c:pt>
                <c:pt idx="12">
                  <c:v>0.16310969416046425</c:v>
                </c:pt>
                <c:pt idx="13">
                  <c:v>0.1743239730509186</c:v>
                </c:pt>
                <c:pt idx="14">
                  <c:v>0.18597017400612204</c:v>
                </c:pt>
                <c:pt idx="15">
                  <c:v>0.19803334322845081</c:v>
                </c:pt>
                <c:pt idx="16">
                  <c:v>0.21049519240295456</c:v>
                </c:pt>
                <c:pt idx="17">
                  <c:v>0.22333401988631676</c:v>
                </c:pt>
                <c:pt idx="18">
                  <c:v>0.23652465888334115</c:v>
                </c:pt>
                <c:pt idx="19">
                  <c:v>0.25003845489051746</c:v>
                </c:pt>
                <c:pt idx="20">
                  <c:v>0.26384327444359645</c:v>
                </c:pt>
                <c:pt idx="21">
                  <c:v>0.27790354691811181</c:v>
                </c:pt>
                <c:pt idx="22">
                  <c:v>0.29218034080069022</c:v>
                </c:pt>
                <c:pt idx="23">
                  <c:v>0.30663147547771386</c:v>
                </c:pt>
                <c:pt idx="24">
                  <c:v>0.32121166918070715</c:v>
                </c:pt>
                <c:pt idx="25">
                  <c:v>0.33587272328917961</c:v>
                </c:pt>
                <c:pt idx="26">
                  <c:v>0.35056374272770896</c:v>
                </c:pt>
                <c:pt idx="27">
                  <c:v>0.36523139171100766</c:v>
                </c:pt>
                <c:pt idx="28">
                  <c:v>0.37982018359585878</c:v>
                </c:pt>
                <c:pt idx="29">
                  <c:v>0.39427280309987178</c:v>
                </c:pt>
                <c:pt idx="30">
                  <c:v>0.40853045865201337</c:v>
                </c:pt>
                <c:pt idx="31">
                  <c:v>0.42253326215755377</c:v>
                </c:pt>
                <c:pt idx="32">
                  <c:v>0.43622063299854646</c:v>
                </c:pt>
                <c:pt idx="33">
                  <c:v>0.44953172265917501</c:v>
                </c:pt>
                <c:pt idx="34">
                  <c:v>0.46240585597125161</c:v>
                </c:pt>
                <c:pt idx="35">
                  <c:v>0.47478298462686075</c:v>
                </c:pt>
                <c:pt idx="36">
                  <c:v>0.48660414830979964</c:v>
                </c:pt>
                <c:pt idx="37">
                  <c:v>0.49781193856187606</c:v>
                </c:pt>
                <c:pt idx="38">
                  <c:v>0.5083509603295957</c:v>
                </c:pt>
                <c:pt idx="39">
                  <c:v>0.51816828603629572</c:v>
                </c:pt>
                <c:pt idx="40">
                  <c:v>0.52721389699758858</c:v>
                </c:pt>
                <c:pt idx="41">
                  <c:v>0.53544110704639136</c:v>
                </c:pt>
                <c:pt idx="42">
                  <c:v>0.54280696335859735</c:v>
                </c:pt>
                <c:pt idx="43">
                  <c:v>0.54927261967126806</c:v>
                </c:pt>
                <c:pt idx="44">
                  <c:v>0.55480367735989855</c:v>
                </c:pt>
                <c:pt idx="45">
                  <c:v>0.55937049018678353</c:v>
                </c:pt>
                <c:pt idx="46">
                  <c:v>0.56294842894398911</c:v>
                </c:pt>
                <c:pt idx="47">
                  <c:v>0.56551810268602609</c:v>
                </c:pt>
                <c:pt idx="48">
                  <c:v>0.5670655337719348</c:v>
                </c:pt>
                <c:pt idx="49">
                  <c:v>0.56758228450603254</c:v>
                </c:pt>
                <c:pt idx="50">
                  <c:v>0.5670655337719348</c:v>
                </c:pt>
                <c:pt idx="51">
                  <c:v>0.56551810268602609</c:v>
                </c:pt>
                <c:pt idx="52">
                  <c:v>0.56294842894398911</c:v>
                </c:pt>
                <c:pt idx="53">
                  <c:v>0.55937049018678353</c:v>
                </c:pt>
                <c:pt idx="54">
                  <c:v>0.55480367735989855</c:v>
                </c:pt>
                <c:pt idx="55">
                  <c:v>0.54927261967126806</c:v>
                </c:pt>
                <c:pt idx="56">
                  <c:v>0.54280696335859735</c:v>
                </c:pt>
                <c:pt idx="57">
                  <c:v>0.53544110704639136</c:v>
                </c:pt>
                <c:pt idx="58">
                  <c:v>0.52721389699758858</c:v>
                </c:pt>
                <c:pt idx="59">
                  <c:v>0.51816828603629572</c:v>
                </c:pt>
                <c:pt idx="60">
                  <c:v>0.5083509603295957</c:v>
                </c:pt>
                <c:pt idx="61">
                  <c:v>0.49781193856187606</c:v>
                </c:pt>
                <c:pt idx="62">
                  <c:v>0.48660414830979964</c:v>
                </c:pt>
                <c:pt idx="63">
                  <c:v>0.47478298462686075</c:v>
                </c:pt>
                <c:pt idx="64">
                  <c:v>0.46240585597125161</c:v>
                </c:pt>
                <c:pt idx="65">
                  <c:v>0.44953172265917501</c:v>
                </c:pt>
                <c:pt idx="66">
                  <c:v>0.43622063299854646</c:v>
                </c:pt>
                <c:pt idx="67">
                  <c:v>0.42253326215755377</c:v>
                </c:pt>
                <c:pt idx="68">
                  <c:v>0.40853045865201337</c:v>
                </c:pt>
                <c:pt idx="69">
                  <c:v>0.39427280309987178</c:v>
                </c:pt>
                <c:pt idx="70">
                  <c:v>0.37982018359585878</c:v>
                </c:pt>
                <c:pt idx="71">
                  <c:v>0.36523139171100766</c:v>
                </c:pt>
                <c:pt idx="72">
                  <c:v>0.35056374272770896</c:v>
                </c:pt>
                <c:pt idx="73">
                  <c:v>0.33587272328917961</c:v>
                </c:pt>
                <c:pt idx="74">
                  <c:v>0.32121166918070715</c:v>
                </c:pt>
                <c:pt idx="75">
                  <c:v>0.30663147547771386</c:v>
                </c:pt>
                <c:pt idx="76">
                  <c:v>0.29218034080069022</c:v>
                </c:pt>
                <c:pt idx="77">
                  <c:v>0.27790354691811181</c:v>
                </c:pt>
                <c:pt idx="78">
                  <c:v>0.26384327444359645</c:v>
                </c:pt>
                <c:pt idx="79">
                  <c:v>0.25003845489051746</c:v>
                </c:pt>
                <c:pt idx="80">
                  <c:v>0.23652465888334115</c:v>
                </c:pt>
                <c:pt idx="81">
                  <c:v>0.22333401988631676</c:v>
                </c:pt>
                <c:pt idx="82">
                  <c:v>0.21049519240295456</c:v>
                </c:pt>
                <c:pt idx="83">
                  <c:v>0.19803334322845081</c:v>
                </c:pt>
                <c:pt idx="84">
                  <c:v>0.18597017400612204</c:v>
                </c:pt>
                <c:pt idx="85">
                  <c:v>0.1743239730509186</c:v>
                </c:pt>
                <c:pt idx="86">
                  <c:v>0.16310969416046425</c:v>
                </c:pt>
                <c:pt idx="87">
                  <c:v>0.15233905993778266</c:v>
                </c:pt>
                <c:pt idx="88">
                  <c:v>0.14202068700060397</c:v>
                </c:pt>
                <c:pt idx="89">
                  <c:v>0.13216023034901336</c:v>
                </c:pt>
                <c:pt idx="90">
                  <c:v>0.12276054410514796</c:v>
                </c:pt>
                <c:pt idx="91">
                  <c:v>0.11382185582353294</c:v>
                </c:pt>
                <c:pt idx="92">
                  <c:v>0.10534195159594666</c:v>
                </c:pt>
                <c:pt idx="93">
                  <c:v>9.731636923706713E-2</c:v>
                </c:pt>
                <c:pt idx="94">
                  <c:v>8.9738596933263109E-2</c:v>
                </c:pt>
                <c:pt idx="95">
                  <c:v>8.2600274862543718E-2</c:v>
                </c:pt>
                <c:pt idx="96">
                  <c:v>7.5891397444900588E-2</c:v>
                </c:pt>
                <c:pt idx="97">
                  <c:v>6.9600514054675197E-2</c:v>
                </c:pt>
                <c:pt idx="98">
                  <c:v>6.371492621589496E-2</c:v>
                </c:pt>
                <c:pt idx="99">
                  <c:v>5.8220879503315601E-2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2ED-4F11-AC24-25C41C816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'1.1.4'!$E$2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'1.1.4'!$D$3:$D$11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'1.1.4'!$E$3:$E$11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14</c:v>
                </c:pt>
                <c:pt idx="3">
                  <c:v>27</c:v>
                </c:pt>
                <c:pt idx="4">
                  <c:v>51</c:v>
                </c:pt>
                <c:pt idx="5">
                  <c:v>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'1.1.4'!$G$3:$G$102</c:f>
              <c:numCache>
                <c:formatCode>General</c:formatCode>
                <c:ptCount val="100"/>
                <c:pt idx="0">
                  <c:v>-57.47</c:v>
                </c:pt>
                <c:pt idx="1">
                  <c:v>-57.44</c:v>
                </c:pt>
                <c:pt idx="2">
                  <c:v>-57.41</c:v>
                </c:pt>
                <c:pt idx="3">
                  <c:v>-57.38</c:v>
                </c:pt>
                <c:pt idx="4">
                  <c:v>-57.35</c:v>
                </c:pt>
                <c:pt idx="5">
                  <c:v>-57.32</c:v>
                </c:pt>
                <c:pt idx="6">
                  <c:v>-57.29</c:v>
                </c:pt>
                <c:pt idx="7">
                  <c:v>-57.26</c:v>
                </c:pt>
                <c:pt idx="8">
                  <c:v>-57.23</c:v>
                </c:pt>
                <c:pt idx="9">
                  <c:v>-57.2</c:v>
                </c:pt>
                <c:pt idx="10">
                  <c:v>-57.17</c:v>
                </c:pt>
                <c:pt idx="11">
                  <c:v>-57.14</c:v>
                </c:pt>
                <c:pt idx="12">
                  <c:v>-57.11</c:v>
                </c:pt>
                <c:pt idx="13">
                  <c:v>-57.08</c:v>
                </c:pt>
                <c:pt idx="14">
                  <c:v>-57.05</c:v>
                </c:pt>
                <c:pt idx="15">
                  <c:v>-57.02</c:v>
                </c:pt>
                <c:pt idx="16">
                  <c:v>-56.99</c:v>
                </c:pt>
                <c:pt idx="17">
                  <c:v>-56.96</c:v>
                </c:pt>
                <c:pt idx="18">
                  <c:v>-56.93</c:v>
                </c:pt>
                <c:pt idx="19">
                  <c:v>-56.9</c:v>
                </c:pt>
                <c:pt idx="20">
                  <c:v>-56.87</c:v>
                </c:pt>
                <c:pt idx="21">
                  <c:v>-56.84</c:v>
                </c:pt>
                <c:pt idx="22">
                  <c:v>-56.81</c:v>
                </c:pt>
                <c:pt idx="23">
                  <c:v>-56.78</c:v>
                </c:pt>
                <c:pt idx="24">
                  <c:v>-56.75</c:v>
                </c:pt>
                <c:pt idx="25">
                  <c:v>-56.72</c:v>
                </c:pt>
                <c:pt idx="26">
                  <c:v>-56.69</c:v>
                </c:pt>
                <c:pt idx="27">
                  <c:v>-56.66</c:v>
                </c:pt>
                <c:pt idx="28">
                  <c:v>-56.63</c:v>
                </c:pt>
                <c:pt idx="29">
                  <c:v>-56.6</c:v>
                </c:pt>
                <c:pt idx="30">
                  <c:v>-56.57</c:v>
                </c:pt>
                <c:pt idx="31">
                  <c:v>-56.54</c:v>
                </c:pt>
                <c:pt idx="32">
                  <c:v>-56.51</c:v>
                </c:pt>
                <c:pt idx="33">
                  <c:v>-56.48</c:v>
                </c:pt>
                <c:pt idx="34">
                  <c:v>-56.45</c:v>
                </c:pt>
                <c:pt idx="35">
                  <c:v>-56.42</c:v>
                </c:pt>
                <c:pt idx="36">
                  <c:v>-56.39</c:v>
                </c:pt>
                <c:pt idx="37">
                  <c:v>-56.36</c:v>
                </c:pt>
                <c:pt idx="38">
                  <c:v>-56.33</c:v>
                </c:pt>
                <c:pt idx="39">
                  <c:v>-56.3</c:v>
                </c:pt>
                <c:pt idx="40">
                  <c:v>-56.27</c:v>
                </c:pt>
                <c:pt idx="41">
                  <c:v>-56.24</c:v>
                </c:pt>
                <c:pt idx="42">
                  <c:v>-56.21</c:v>
                </c:pt>
                <c:pt idx="43">
                  <c:v>-56.18</c:v>
                </c:pt>
                <c:pt idx="44">
                  <c:v>-56.15</c:v>
                </c:pt>
                <c:pt idx="45">
                  <c:v>-56.12</c:v>
                </c:pt>
                <c:pt idx="46">
                  <c:v>-56.09</c:v>
                </c:pt>
                <c:pt idx="47">
                  <c:v>-56.06</c:v>
                </c:pt>
                <c:pt idx="48">
                  <c:v>-56.03</c:v>
                </c:pt>
                <c:pt idx="49">
                  <c:v>-56</c:v>
                </c:pt>
                <c:pt idx="50">
                  <c:v>-55.97</c:v>
                </c:pt>
                <c:pt idx="51">
                  <c:v>-55.94</c:v>
                </c:pt>
                <c:pt idx="52">
                  <c:v>-55.91</c:v>
                </c:pt>
                <c:pt idx="53">
                  <c:v>-55.88</c:v>
                </c:pt>
                <c:pt idx="54">
                  <c:v>-55.85</c:v>
                </c:pt>
                <c:pt idx="55">
                  <c:v>-55.82</c:v>
                </c:pt>
                <c:pt idx="56">
                  <c:v>-55.79</c:v>
                </c:pt>
                <c:pt idx="57">
                  <c:v>-55.76</c:v>
                </c:pt>
                <c:pt idx="58">
                  <c:v>-55.73</c:v>
                </c:pt>
                <c:pt idx="59">
                  <c:v>-55.7</c:v>
                </c:pt>
                <c:pt idx="60">
                  <c:v>-55.67</c:v>
                </c:pt>
                <c:pt idx="61">
                  <c:v>-55.64</c:v>
                </c:pt>
                <c:pt idx="62">
                  <c:v>-55.61</c:v>
                </c:pt>
                <c:pt idx="63">
                  <c:v>-55.58</c:v>
                </c:pt>
                <c:pt idx="64">
                  <c:v>-55.55</c:v>
                </c:pt>
                <c:pt idx="65">
                  <c:v>-55.52</c:v>
                </c:pt>
                <c:pt idx="66">
                  <c:v>-55.49</c:v>
                </c:pt>
                <c:pt idx="67">
                  <c:v>-55.46</c:v>
                </c:pt>
                <c:pt idx="68">
                  <c:v>-55.43</c:v>
                </c:pt>
                <c:pt idx="69">
                  <c:v>-55.4</c:v>
                </c:pt>
                <c:pt idx="70">
                  <c:v>-55.37</c:v>
                </c:pt>
                <c:pt idx="71">
                  <c:v>-55.34</c:v>
                </c:pt>
                <c:pt idx="72">
                  <c:v>-55.31</c:v>
                </c:pt>
                <c:pt idx="73">
                  <c:v>-55.28</c:v>
                </c:pt>
                <c:pt idx="74">
                  <c:v>-55.25</c:v>
                </c:pt>
                <c:pt idx="75">
                  <c:v>-55.22</c:v>
                </c:pt>
                <c:pt idx="76">
                  <c:v>-55.19</c:v>
                </c:pt>
                <c:pt idx="77">
                  <c:v>-55.16</c:v>
                </c:pt>
                <c:pt idx="78">
                  <c:v>-55.13</c:v>
                </c:pt>
                <c:pt idx="79">
                  <c:v>-55.1</c:v>
                </c:pt>
                <c:pt idx="80">
                  <c:v>-55.07</c:v>
                </c:pt>
                <c:pt idx="81">
                  <c:v>-55.04</c:v>
                </c:pt>
                <c:pt idx="82">
                  <c:v>-55.01</c:v>
                </c:pt>
                <c:pt idx="83">
                  <c:v>-54.98</c:v>
                </c:pt>
                <c:pt idx="84">
                  <c:v>-54.95</c:v>
                </c:pt>
                <c:pt idx="85">
                  <c:v>-54.92</c:v>
                </c:pt>
                <c:pt idx="86">
                  <c:v>-54.89</c:v>
                </c:pt>
                <c:pt idx="87">
                  <c:v>-54.86</c:v>
                </c:pt>
                <c:pt idx="88">
                  <c:v>-54.83</c:v>
                </c:pt>
                <c:pt idx="89">
                  <c:v>-54.8</c:v>
                </c:pt>
                <c:pt idx="90">
                  <c:v>-54.77</c:v>
                </c:pt>
                <c:pt idx="91">
                  <c:v>-54.74</c:v>
                </c:pt>
                <c:pt idx="92">
                  <c:v>-54.71</c:v>
                </c:pt>
                <c:pt idx="93">
                  <c:v>-54.68</c:v>
                </c:pt>
                <c:pt idx="94">
                  <c:v>-54.65</c:v>
                </c:pt>
                <c:pt idx="95">
                  <c:v>-54.62</c:v>
                </c:pt>
                <c:pt idx="96">
                  <c:v>-54.59</c:v>
                </c:pt>
                <c:pt idx="97">
                  <c:v>-54.56</c:v>
                </c:pt>
                <c:pt idx="98">
                  <c:v>-54.53</c:v>
                </c:pt>
                <c:pt idx="99">
                  <c:v>-54.5</c:v>
                </c:pt>
              </c:numCache>
            </c:numRef>
          </c:xVal>
          <c:yVal>
            <c:numRef>
              <c:f>'1.1.4'!$H$3:$H$102</c:f>
              <c:numCache>
                <c:formatCode>General</c:formatCode>
                <c:ptCount val="100"/>
                <c:pt idx="0">
                  <c:v>0.10126496459785944</c:v>
                </c:pt>
                <c:pt idx="1">
                  <c:v>0.10781863933473533</c:v>
                </c:pt>
                <c:pt idx="2">
                  <c:v>0.11464812051123278</c:v>
                </c:pt>
                <c:pt idx="3">
                  <c:v>0.12175266986237229</c:v>
                </c:pt>
                <c:pt idx="4">
                  <c:v>0.12913040365335787</c:v>
                </c:pt>
                <c:pt idx="5">
                  <c:v>0.13677823175985004</c:v>
                </c:pt>
                <c:pt idx="6">
                  <c:v>0.1446918010432634</c:v>
                </c:pt>
                <c:pt idx="7">
                  <c:v>0.15286544373297842</c:v>
                </c:pt>
                <c:pt idx="8">
                  <c:v>0.16129213152342781</c:v>
                </c:pt>
                <c:pt idx="9">
                  <c:v>0.16996343608227635</c:v>
                </c:pt>
                <c:pt idx="10">
                  <c:v>0.17886949664613275</c:v>
                </c:pt>
                <c:pt idx="11">
                  <c:v>0.18799899535209424</c:v>
                </c:pt>
                <c:pt idx="12">
                  <c:v>0.19733914091697646</c:v>
                </c:pt>
                <c:pt idx="13">
                  <c:v>0.20687566123104673</c:v>
                </c:pt>
                <c:pt idx="14">
                  <c:v>0.21659280537979581</c:v>
                </c:pt>
                <c:pt idx="15">
                  <c:v>0.22647335554578724</c:v>
                </c:pt>
                <c:pt idx="16">
                  <c:v>0.2364986491733303</c:v>
                </c:pt>
                <c:pt idx="17">
                  <c:v>0.24664861170196434</c:v>
                </c:pt>
                <c:pt idx="18">
                  <c:v>0.2569018000912866</c:v>
                </c:pt>
                <c:pt idx="19">
                  <c:v>0.26723545726987741</c:v>
                </c:pt>
                <c:pt idx="20">
                  <c:v>0.27762557754606049</c:v>
                </c:pt>
                <c:pt idx="21">
                  <c:v>0.2880469829186792</c:v>
                </c:pt>
                <c:pt idx="22">
                  <c:v>0.29847341012306927</c:v>
                </c:pt>
                <c:pt idx="23">
                  <c:v>0.30887760814192716</c:v>
                </c:pt>
                <c:pt idx="24">
                  <c:v>0.31923144580418844</c:v>
                </c:pt>
                <c:pt idx="25">
                  <c:v>0.32950602898822567</c:v>
                </c:pt>
                <c:pt idx="26">
                  <c:v>0.33967182684024144</c:v>
                </c:pt>
                <c:pt idx="27">
                  <c:v>0.34969880631573863</c:v>
                </c:pt>
                <c:pt idx="28">
                  <c:v>0.35955657425279269</c:v>
                </c:pt>
                <c:pt idx="29">
                  <c:v>0.36921452609181898</c:v>
                </c:pt>
                <c:pt idx="30">
                  <c:v>0.37864200026881639</c:v>
                </c:pt>
                <c:pt idx="31">
                  <c:v>0.38780843722909392</c:v>
                </c:pt>
                <c:pt idx="32">
                  <c:v>0.3966835419371168</c:v>
                </c:pt>
                <c:pt idx="33">
                  <c:v>0.40523744869672418</c:v>
                </c:pt>
                <c:pt idx="34">
                  <c:v>0.41344088704534865</c:v>
                </c:pt>
                <c:pt idx="35">
                  <c:v>0.42126534744697175</c:v>
                </c:pt>
                <c:pt idx="36">
                  <c:v>0.42868324548203007</c:v>
                </c:pt>
                <c:pt idx="37">
                  <c:v>0.43566808321908679</c:v>
                </c:pt>
                <c:pt idx="38">
                  <c:v>0.44219460645299102</c:v>
                </c:pt>
                <c:pt idx="39">
                  <c:v>0.44823895650797602</c:v>
                </c:pt>
                <c:pt idx="40">
                  <c:v>0.45377881533160935</c:v>
                </c:pt>
                <c:pt idx="41">
                  <c:v>0.45879354264671562</c:v>
                </c:pt>
                <c:pt idx="42">
                  <c:v>0.46326430398299295</c:v>
                </c:pt>
                <c:pt idx="43">
                  <c:v>0.4671741884777183</c:v>
                </c:pt>
                <c:pt idx="44">
                  <c:v>0.47050831541489063</c:v>
                </c:pt>
                <c:pt idx="45">
                  <c:v>0.47325392856377052</c:v>
                </c:pt>
                <c:pt idx="46">
                  <c:v>0.47540047747998376</c:v>
                </c:pt>
                <c:pt idx="47">
                  <c:v>0.47693968504411527</c:v>
                </c:pt>
                <c:pt idx="48">
                  <c:v>0.47786560063277633</c:v>
                </c:pt>
                <c:pt idx="49">
                  <c:v>0.47817463844417829</c:v>
                </c:pt>
                <c:pt idx="50">
                  <c:v>0.47786560063277633</c:v>
                </c:pt>
                <c:pt idx="51">
                  <c:v>0.47693968504411527</c:v>
                </c:pt>
                <c:pt idx="52">
                  <c:v>0.47540047747998376</c:v>
                </c:pt>
                <c:pt idx="53">
                  <c:v>0.47325392856377052</c:v>
                </c:pt>
                <c:pt idx="54">
                  <c:v>0.47050831541489063</c:v>
                </c:pt>
                <c:pt idx="55">
                  <c:v>0.4671741884777183</c:v>
                </c:pt>
                <c:pt idx="56">
                  <c:v>0.46326430398299295</c:v>
                </c:pt>
                <c:pt idx="57">
                  <c:v>0.45879354264671562</c:v>
                </c:pt>
                <c:pt idx="58">
                  <c:v>0.45377881533160935</c:v>
                </c:pt>
                <c:pt idx="59">
                  <c:v>0.44823895650797602</c:v>
                </c:pt>
                <c:pt idx="60">
                  <c:v>0.44219460645299102</c:v>
                </c:pt>
                <c:pt idx="61">
                  <c:v>0.43566808321908679</c:v>
                </c:pt>
                <c:pt idx="62">
                  <c:v>0.42868324548203007</c:v>
                </c:pt>
                <c:pt idx="63">
                  <c:v>0.42126534744697175</c:v>
                </c:pt>
                <c:pt idx="64">
                  <c:v>0.41344088704534865</c:v>
                </c:pt>
                <c:pt idx="65">
                  <c:v>0.40523744869672418</c:v>
                </c:pt>
                <c:pt idx="66">
                  <c:v>0.3966835419371168</c:v>
                </c:pt>
                <c:pt idx="67">
                  <c:v>0.38780843722909392</c:v>
                </c:pt>
                <c:pt idx="68">
                  <c:v>0.37864200026881639</c:v>
                </c:pt>
                <c:pt idx="69">
                  <c:v>0.36921452609181898</c:v>
                </c:pt>
                <c:pt idx="70">
                  <c:v>0.35955657425279269</c:v>
                </c:pt>
                <c:pt idx="71">
                  <c:v>0.34969880631573863</c:v>
                </c:pt>
                <c:pt idx="72">
                  <c:v>0.33967182684024144</c:v>
                </c:pt>
                <c:pt idx="73">
                  <c:v>0.32950602898822567</c:v>
                </c:pt>
                <c:pt idx="74">
                  <c:v>0.31923144580418844</c:v>
                </c:pt>
                <c:pt idx="75">
                  <c:v>0.30887760814192716</c:v>
                </c:pt>
                <c:pt idx="76">
                  <c:v>0.29847341012306927</c:v>
                </c:pt>
                <c:pt idx="77">
                  <c:v>0.2880469829186792</c:v>
                </c:pt>
                <c:pt idx="78">
                  <c:v>0.27762557754606049</c:v>
                </c:pt>
                <c:pt idx="79">
                  <c:v>0.26723545726987741</c:v>
                </c:pt>
                <c:pt idx="80">
                  <c:v>0.2569018000912866</c:v>
                </c:pt>
                <c:pt idx="81">
                  <c:v>0.24664861170196434</c:v>
                </c:pt>
                <c:pt idx="82">
                  <c:v>0.2364986491733303</c:v>
                </c:pt>
                <c:pt idx="83">
                  <c:v>0.22647335554578724</c:v>
                </c:pt>
                <c:pt idx="84">
                  <c:v>0.21659280537979581</c:v>
                </c:pt>
                <c:pt idx="85">
                  <c:v>0.20687566123104673</c:v>
                </c:pt>
                <c:pt idx="86">
                  <c:v>0.19733914091697646</c:v>
                </c:pt>
                <c:pt idx="87">
                  <c:v>0.18799899535209424</c:v>
                </c:pt>
                <c:pt idx="88">
                  <c:v>0.17886949664613275</c:v>
                </c:pt>
                <c:pt idx="89">
                  <c:v>0.16996343608227635</c:v>
                </c:pt>
                <c:pt idx="90">
                  <c:v>0.16129213152342781</c:v>
                </c:pt>
                <c:pt idx="91">
                  <c:v>0.15286544373297842</c:v>
                </c:pt>
                <c:pt idx="92">
                  <c:v>0.1446918010432634</c:v>
                </c:pt>
                <c:pt idx="93">
                  <c:v>0.13677823175985004</c:v>
                </c:pt>
                <c:pt idx="94">
                  <c:v>0.12913040365335787</c:v>
                </c:pt>
                <c:pt idx="95">
                  <c:v>0.12175266986237229</c:v>
                </c:pt>
                <c:pt idx="96">
                  <c:v>0.11464812051123278</c:v>
                </c:pt>
                <c:pt idx="97">
                  <c:v>0.10781863933473533</c:v>
                </c:pt>
                <c:pt idx="98">
                  <c:v>0.10126496459785944</c:v>
                </c:pt>
                <c:pt idx="99">
                  <c:v>9.4986753601967011E-2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8AD-4258-815D-574C00650D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'1.1.5'!$E$2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'1.1.5'!$D$3:$D$11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'1.1.5'!$E$3:$E$11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5</c:v>
                </c:pt>
                <c:pt idx="3">
                  <c:v>19</c:v>
                </c:pt>
                <c:pt idx="4">
                  <c:v>69</c:v>
                </c:pt>
                <c:pt idx="5">
                  <c:v>6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'1.1.5'!$G$3:$G$102</c:f>
              <c:numCache>
                <c:formatCode>General</c:formatCode>
                <c:ptCount val="100"/>
                <c:pt idx="0">
                  <c:v>-57.484848484848484</c:v>
                </c:pt>
                <c:pt idx="1">
                  <c:v>-57.454545454545453</c:v>
                </c:pt>
                <c:pt idx="2">
                  <c:v>-57.424242424242422</c:v>
                </c:pt>
                <c:pt idx="3">
                  <c:v>-57.393939393939391</c:v>
                </c:pt>
                <c:pt idx="4">
                  <c:v>-57.363636363636367</c:v>
                </c:pt>
                <c:pt idx="5">
                  <c:v>-57.333333333333336</c:v>
                </c:pt>
                <c:pt idx="6">
                  <c:v>-57.303030303030305</c:v>
                </c:pt>
                <c:pt idx="7">
                  <c:v>-57.272727272727273</c:v>
                </c:pt>
                <c:pt idx="8">
                  <c:v>-57.242424242424242</c:v>
                </c:pt>
                <c:pt idx="9">
                  <c:v>-57.212121212121211</c:v>
                </c:pt>
                <c:pt idx="10">
                  <c:v>-57.18181818181818</c:v>
                </c:pt>
                <c:pt idx="11">
                  <c:v>-57.151515151515149</c:v>
                </c:pt>
                <c:pt idx="12">
                  <c:v>-57.121212121212125</c:v>
                </c:pt>
                <c:pt idx="13">
                  <c:v>-57.090909090909093</c:v>
                </c:pt>
                <c:pt idx="14">
                  <c:v>-57.060606060606062</c:v>
                </c:pt>
                <c:pt idx="15">
                  <c:v>-57.030303030303031</c:v>
                </c:pt>
                <c:pt idx="16">
                  <c:v>-57</c:v>
                </c:pt>
                <c:pt idx="17">
                  <c:v>-56.969696969696969</c:v>
                </c:pt>
                <c:pt idx="18">
                  <c:v>-56.939393939393938</c:v>
                </c:pt>
                <c:pt idx="19">
                  <c:v>-56.909090909090907</c:v>
                </c:pt>
                <c:pt idx="20">
                  <c:v>-56.878787878787875</c:v>
                </c:pt>
                <c:pt idx="21">
                  <c:v>-56.848484848484851</c:v>
                </c:pt>
                <c:pt idx="22">
                  <c:v>-56.81818181818182</c:v>
                </c:pt>
                <c:pt idx="23">
                  <c:v>-56.787878787878789</c:v>
                </c:pt>
                <c:pt idx="24">
                  <c:v>-56.757575757575758</c:v>
                </c:pt>
                <c:pt idx="25">
                  <c:v>-56.727272727272727</c:v>
                </c:pt>
                <c:pt idx="26">
                  <c:v>-56.696969696969695</c:v>
                </c:pt>
                <c:pt idx="27">
                  <c:v>-56.666666666666664</c:v>
                </c:pt>
                <c:pt idx="28">
                  <c:v>-56.636363636363633</c:v>
                </c:pt>
                <c:pt idx="29">
                  <c:v>-56.606060606060609</c:v>
                </c:pt>
                <c:pt idx="30">
                  <c:v>-56.575757575757578</c:v>
                </c:pt>
                <c:pt idx="31">
                  <c:v>-56.545454545454547</c:v>
                </c:pt>
                <c:pt idx="32">
                  <c:v>-56.515151515151516</c:v>
                </c:pt>
                <c:pt idx="33">
                  <c:v>-56.484848484848484</c:v>
                </c:pt>
                <c:pt idx="34">
                  <c:v>-56.454545454545453</c:v>
                </c:pt>
                <c:pt idx="35">
                  <c:v>-56.424242424242422</c:v>
                </c:pt>
                <c:pt idx="36">
                  <c:v>-56.393939393939391</c:v>
                </c:pt>
                <c:pt idx="37">
                  <c:v>-56.363636363636367</c:v>
                </c:pt>
                <c:pt idx="38">
                  <c:v>-56.333333333333336</c:v>
                </c:pt>
                <c:pt idx="39">
                  <c:v>-56.303030303030305</c:v>
                </c:pt>
                <c:pt idx="40">
                  <c:v>-56.272727272727273</c:v>
                </c:pt>
                <c:pt idx="41">
                  <c:v>-56.242424242424242</c:v>
                </c:pt>
                <c:pt idx="42">
                  <c:v>-56.212121212121211</c:v>
                </c:pt>
                <c:pt idx="43">
                  <c:v>-56.18181818181818</c:v>
                </c:pt>
                <c:pt idx="44">
                  <c:v>-56.151515151515149</c:v>
                </c:pt>
                <c:pt idx="45">
                  <c:v>-56.121212121212125</c:v>
                </c:pt>
                <c:pt idx="46">
                  <c:v>-56.090909090909093</c:v>
                </c:pt>
                <c:pt idx="47">
                  <c:v>-56.060606060606062</c:v>
                </c:pt>
                <c:pt idx="48">
                  <c:v>-56.030303030303031</c:v>
                </c:pt>
                <c:pt idx="49">
                  <c:v>-56</c:v>
                </c:pt>
                <c:pt idx="50">
                  <c:v>-55.969696969696969</c:v>
                </c:pt>
                <c:pt idx="51">
                  <c:v>-55.939393939393938</c:v>
                </c:pt>
                <c:pt idx="52">
                  <c:v>-55.909090909090907</c:v>
                </c:pt>
                <c:pt idx="53">
                  <c:v>-55.878787878787875</c:v>
                </c:pt>
                <c:pt idx="54">
                  <c:v>-55.848484848484851</c:v>
                </c:pt>
                <c:pt idx="55">
                  <c:v>-55.81818181818182</c:v>
                </c:pt>
                <c:pt idx="56">
                  <c:v>-55.787878787878789</c:v>
                </c:pt>
                <c:pt idx="57">
                  <c:v>-55.757575757575758</c:v>
                </c:pt>
                <c:pt idx="58">
                  <c:v>-55.727272727272727</c:v>
                </c:pt>
                <c:pt idx="59">
                  <c:v>-55.696969696969695</c:v>
                </c:pt>
                <c:pt idx="60">
                  <c:v>-55.666666666666664</c:v>
                </c:pt>
                <c:pt idx="61">
                  <c:v>-55.636363636363633</c:v>
                </c:pt>
                <c:pt idx="62">
                  <c:v>-55.606060606060609</c:v>
                </c:pt>
                <c:pt idx="63">
                  <c:v>-55.575757575757578</c:v>
                </c:pt>
                <c:pt idx="64">
                  <c:v>-55.545454545454547</c:v>
                </c:pt>
                <c:pt idx="65">
                  <c:v>-55.515151515151516</c:v>
                </c:pt>
                <c:pt idx="66">
                  <c:v>-55.484848484848484</c:v>
                </c:pt>
                <c:pt idx="67">
                  <c:v>-55.454545454545453</c:v>
                </c:pt>
                <c:pt idx="68">
                  <c:v>-55.424242424242422</c:v>
                </c:pt>
                <c:pt idx="69">
                  <c:v>-55.393939393939391</c:v>
                </c:pt>
                <c:pt idx="70">
                  <c:v>-55.363636363636367</c:v>
                </c:pt>
                <c:pt idx="71">
                  <c:v>-55.333333333333336</c:v>
                </c:pt>
                <c:pt idx="72">
                  <c:v>-55.303030303030305</c:v>
                </c:pt>
                <c:pt idx="73">
                  <c:v>-55.272727272727273</c:v>
                </c:pt>
                <c:pt idx="74">
                  <c:v>-55.242424242424242</c:v>
                </c:pt>
                <c:pt idx="75">
                  <c:v>-55.212121212121211</c:v>
                </c:pt>
                <c:pt idx="76">
                  <c:v>-55.18181818181818</c:v>
                </c:pt>
                <c:pt idx="77">
                  <c:v>-55.151515151515149</c:v>
                </c:pt>
                <c:pt idx="78">
                  <c:v>-55.121212121212125</c:v>
                </c:pt>
                <c:pt idx="79">
                  <c:v>-55.090909090909093</c:v>
                </c:pt>
                <c:pt idx="80">
                  <c:v>-55.060606060606062</c:v>
                </c:pt>
                <c:pt idx="81">
                  <c:v>-55.030303030303031</c:v>
                </c:pt>
                <c:pt idx="82">
                  <c:v>-55</c:v>
                </c:pt>
                <c:pt idx="83">
                  <c:v>-54.969696969696969</c:v>
                </c:pt>
                <c:pt idx="84">
                  <c:v>-54.939393939393938</c:v>
                </c:pt>
                <c:pt idx="85">
                  <c:v>-54.909090909090907</c:v>
                </c:pt>
                <c:pt idx="86">
                  <c:v>-54.878787878787875</c:v>
                </c:pt>
                <c:pt idx="87">
                  <c:v>-54.848484848484851</c:v>
                </c:pt>
                <c:pt idx="88">
                  <c:v>-54.81818181818182</c:v>
                </c:pt>
                <c:pt idx="89">
                  <c:v>-54.787878787878789</c:v>
                </c:pt>
                <c:pt idx="90">
                  <c:v>-54.757575757575758</c:v>
                </c:pt>
                <c:pt idx="91">
                  <c:v>-54.727272727272727</c:v>
                </c:pt>
                <c:pt idx="92">
                  <c:v>-54.696969696969695</c:v>
                </c:pt>
                <c:pt idx="93">
                  <c:v>-54.666666666666664</c:v>
                </c:pt>
                <c:pt idx="94">
                  <c:v>-54.636363636363633</c:v>
                </c:pt>
                <c:pt idx="95">
                  <c:v>-54.606060606060609</c:v>
                </c:pt>
                <c:pt idx="96">
                  <c:v>-54.575757575757578</c:v>
                </c:pt>
                <c:pt idx="97">
                  <c:v>-54.545454545454547</c:v>
                </c:pt>
                <c:pt idx="98">
                  <c:v>-54.515151515151516</c:v>
                </c:pt>
                <c:pt idx="99">
                  <c:v>-54.484848484848484</c:v>
                </c:pt>
              </c:numCache>
            </c:numRef>
          </c:xVal>
          <c:yVal>
            <c:numRef>
              <c:f>'1.1.5'!$H$3:$H$102</c:f>
              <c:numCache>
                <c:formatCode>General</c:formatCode>
                <c:ptCount val="100"/>
                <c:pt idx="0">
                  <c:v>4.113802539794089E-2</c:v>
                </c:pt>
                <c:pt idx="1">
                  <c:v>4.5924176581104356E-2</c:v>
                </c:pt>
                <c:pt idx="2">
                  <c:v>5.1150960111434975E-2</c:v>
                </c:pt>
                <c:pt idx="3">
                  <c:v>5.6843482523340205E-2</c:v>
                </c:pt>
                <c:pt idx="4">
                  <c:v>6.3026333039722146E-2</c:v>
                </c:pt>
                <c:pt idx="5">
                  <c:v>6.9723291058507303E-2</c:v>
                </c:pt>
                <c:pt idx="6">
                  <c:v>7.6957011150975321E-2</c:v>
                </c:pt>
                <c:pt idx="7">
                  <c:v>8.4748687635598396E-2</c:v>
                </c:pt>
                <c:pt idx="8">
                  <c:v>9.311770135320975E-2</c:v>
                </c:pt>
                <c:pt idx="9">
                  <c:v>0.10208125184114608</c:v>
                </c:pt>
                <c:pt idx="10">
                  <c:v>0.11165397867421478</c:v>
                </c:pt>
                <c:pt idx="11">
                  <c:v>0.12184757629662427</c:v>
                </c:pt>
                <c:pt idx="12">
                  <c:v>0.13267040719809564</c:v>
                </c:pt>
                <c:pt idx="13">
                  <c:v>0.14412711877534787</c:v>
                </c:pt>
                <c:pt idx="14">
                  <c:v>0.15621826965262717</c:v>
                </c:pt>
                <c:pt idx="15">
                  <c:v>0.16893997159782312</c:v>
                </c:pt>
                <c:pt idx="16">
                  <c:v>0.18228355344968539</c:v>
                </c:pt>
                <c:pt idx="17">
                  <c:v>0.19623525365379538</c:v>
                </c:pt>
                <c:pt idx="18">
                  <c:v>0.21077594807794564</c:v>
                </c:pt>
                <c:pt idx="19">
                  <c:v>0.22588091973098376</c:v>
                </c:pt>
                <c:pt idx="20">
                  <c:v>0.24151967683436545</c:v>
                </c:pt>
                <c:pt idx="21">
                  <c:v>0.2576558253863806</c:v>
                </c:pt>
                <c:pt idx="22">
                  <c:v>0.2742470019117188</c:v>
                </c:pt>
                <c:pt idx="23">
                  <c:v>0.29124487150296446</c:v>
                </c:pt>
                <c:pt idx="24">
                  <c:v>0.3085951955386857</c:v>
                </c:pt>
                <c:pt idx="25">
                  <c:v>0.32623797261045279</c:v>
                </c:pt>
                <c:pt idx="26">
                  <c:v>0.34410765521826742</c:v>
                </c:pt>
                <c:pt idx="27">
                  <c:v>0.3621334437129744</c:v>
                </c:pt>
                <c:pt idx="28">
                  <c:v>0.38023965779152219</c:v>
                </c:pt>
                <c:pt idx="29">
                  <c:v>0.39834618460557975</c:v>
                </c:pt>
                <c:pt idx="30">
                  <c:v>0.41636900124806164</c:v>
                </c:pt>
                <c:pt idx="31">
                  <c:v>0.43422076805973725</c:v>
                </c:pt>
                <c:pt idx="32">
                  <c:v>0.45181148787594738</c:v>
                </c:pt>
                <c:pt idx="33">
                  <c:v>0.4690492250385051</c:v>
                </c:pt>
                <c:pt idx="34">
                  <c:v>0.48584087675891613</c:v>
                </c:pt>
                <c:pt idx="35">
                  <c:v>0.50209298826395465</c:v>
                </c:pt>
                <c:pt idx="36">
                  <c:v>0.5177126021110301</c:v>
                </c:pt>
                <c:pt idx="37">
                  <c:v>0.53260813115464911</c:v>
                </c:pt>
                <c:pt idx="38">
                  <c:v>0.54669024390051724</c:v>
                </c:pt>
                <c:pt idx="39">
                  <c:v>0.55987275042129536</c:v>
                </c:pt>
                <c:pt idx="40">
                  <c:v>0.57207347664552943</c:v>
                </c:pt>
                <c:pt idx="41">
                  <c:v>0.58321511468182463</c:v>
                </c:pt>
                <c:pt idx="42">
                  <c:v>0.59322603691334974</c:v>
                </c:pt>
                <c:pt idx="43">
                  <c:v>0.60204106189702022</c:v>
                </c:pt>
                <c:pt idx="44">
                  <c:v>0.60960216062640171</c:v>
                </c:pt>
                <c:pt idx="45">
                  <c:v>0.61585909246129789</c:v>
                </c:pt>
                <c:pt idx="46">
                  <c:v>0.62076996097889792</c:v>
                </c:pt>
                <c:pt idx="47">
                  <c:v>0.62430168114500761</c:v>
                </c:pt>
                <c:pt idx="48">
                  <c:v>0.62643035051857821</c:v>
                </c:pt>
                <c:pt idx="49">
                  <c:v>0.62714151866334911</c:v>
                </c:pt>
                <c:pt idx="50">
                  <c:v>0.62643035051857821</c:v>
                </c:pt>
                <c:pt idx="51">
                  <c:v>0.62430168114500761</c:v>
                </c:pt>
                <c:pt idx="52">
                  <c:v>0.62076996097889792</c:v>
                </c:pt>
                <c:pt idx="53">
                  <c:v>0.61585909246129789</c:v>
                </c:pt>
                <c:pt idx="54">
                  <c:v>0.60960216062640171</c:v>
                </c:pt>
                <c:pt idx="55">
                  <c:v>0.60204106189702022</c:v>
                </c:pt>
                <c:pt idx="56">
                  <c:v>0.59322603691334974</c:v>
                </c:pt>
                <c:pt idx="57">
                  <c:v>0.58321511468182463</c:v>
                </c:pt>
                <c:pt idx="58">
                  <c:v>0.57207347664552943</c:v>
                </c:pt>
                <c:pt idx="59">
                  <c:v>0.55987275042129536</c:v>
                </c:pt>
                <c:pt idx="60">
                  <c:v>0.54669024390051724</c:v>
                </c:pt>
                <c:pt idx="61">
                  <c:v>0.53260813115464911</c:v>
                </c:pt>
                <c:pt idx="62">
                  <c:v>0.5177126021110301</c:v>
                </c:pt>
                <c:pt idx="63">
                  <c:v>0.50209298826395465</c:v>
                </c:pt>
                <c:pt idx="64">
                  <c:v>0.48584087675891613</c:v>
                </c:pt>
                <c:pt idx="65">
                  <c:v>0.4690492250385051</c:v>
                </c:pt>
                <c:pt idx="66">
                  <c:v>0.45181148787594738</c:v>
                </c:pt>
                <c:pt idx="67">
                  <c:v>0.43422076805973725</c:v>
                </c:pt>
                <c:pt idx="68">
                  <c:v>0.41636900124806164</c:v>
                </c:pt>
                <c:pt idx="69">
                  <c:v>0.39834618460557975</c:v>
                </c:pt>
                <c:pt idx="70">
                  <c:v>0.38023965779152219</c:v>
                </c:pt>
                <c:pt idx="71">
                  <c:v>0.3621334437129744</c:v>
                </c:pt>
                <c:pt idx="72">
                  <c:v>0.34410765521826742</c:v>
                </c:pt>
                <c:pt idx="73">
                  <c:v>0.32623797261045279</c:v>
                </c:pt>
                <c:pt idx="74">
                  <c:v>0.3085951955386857</c:v>
                </c:pt>
                <c:pt idx="75">
                  <c:v>0.29124487150296446</c:v>
                </c:pt>
                <c:pt idx="76">
                  <c:v>0.2742470019117188</c:v>
                </c:pt>
                <c:pt idx="77">
                  <c:v>0.2576558253863806</c:v>
                </c:pt>
                <c:pt idx="78">
                  <c:v>0.24151967683436545</c:v>
                </c:pt>
                <c:pt idx="79">
                  <c:v>0.22588091973098376</c:v>
                </c:pt>
                <c:pt idx="80">
                  <c:v>0.21077594807794564</c:v>
                </c:pt>
                <c:pt idx="81">
                  <c:v>0.19623525365379538</c:v>
                </c:pt>
                <c:pt idx="82">
                  <c:v>0.18228355344968539</c:v>
                </c:pt>
                <c:pt idx="83">
                  <c:v>0.16893997159782312</c:v>
                </c:pt>
                <c:pt idx="84">
                  <c:v>0.15621826965262717</c:v>
                </c:pt>
                <c:pt idx="85">
                  <c:v>0.14412711877534787</c:v>
                </c:pt>
                <c:pt idx="86">
                  <c:v>0.13267040719809564</c:v>
                </c:pt>
                <c:pt idx="87">
                  <c:v>0.12184757629662427</c:v>
                </c:pt>
                <c:pt idx="88">
                  <c:v>0.11165397867421478</c:v>
                </c:pt>
                <c:pt idx="89">
                  <c:v>0.10208125184114608</c:v>
                </c:pt>
                <c:pt idx="90">
                  <c:v>9.311770135320975E-2</c:v>
                </c:pt>
                <c:pt idx="91">
                  <c:v>8.4748687635598396E-2</c:v>
                </c:pt>
                <c:pt idx="92">
                  <c:v>7.6957011150975321E-2</c:v>
                </c:pt>
                <c:pt idx="93">
                  <c:v>6.9723291058507303E-2</c:v>
                </c:pt>
                <c:pt idx="94">
                  <c:v>6.3026333039722146E-2</c:v>
                </c:pt>
                <c:pt idx="95">
                  <c:v>5.6843482523340205E-2</c:v>
                </c:pt>
                <c:pt idx="96">
                  <c:v>5.1150960111434975E-2</c:v>
                </c:pt>
                <c:pt idx="97">
                  <c:v>4.5924176581104356E-2</c:v>
                </c:pt>
                <c:pt idx="98">
                  <c:v>4.113802539794089E-2</c:v>
                </c:pt>
                <c:pt idx="99">
                  <c:v>3.6767151220210827E-2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2D3-486B-9240-917CDE398E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'1.1.6'!$E$2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'1.1.6'!$D$3:$D$11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'1.1.6'!$E$3:$E$11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11</c:v>
                </c:pt>
                <c:pt idx="3">
                  <c:v>24</c:v>
                </c:pt>
                <c:pt idx="4">
                  <c:v>61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'1.1.6'!$G$3:$G$102</c:f>
              <c:numCache>
                <c:formatCode>General</c:formatCode>
                <c:ptCount val="100"/>
                <c:pt idx="0">
                  <c:v>-57.484848484848484</c:v>
                </c:pt>
                <c:pt idx="1">
                  <c:v>-57.454545454545453</c:v>
                </c:pt>
                <c:pt idx="2">
                  <c:v>-57.424242424242422</c:v>
                </c:pt>
                <c:pt idx="3">
                  <c:v>-57.393939393939391</c:v>
                </c:pt>
                <c:pt idx="4">
                  <c:v>-57.363636363636367</c:v>
                </c:pt>
                <c:pt idx="5">
                  <c:v>-57.333333333333336</c:v>
                </c:pt>
                <c:pt idx="6">
                  <c:v>-57.303030303030305</c:v>
                </c:pt>
                <c:pt idx="7">
                  <c:v>-57.272727272727273</c:v>
                </c:pt>
                <c:pt idx="8">
                  <c:v>-57.242424242424242</c:v>
                </c:pt>
                <c:pt idx="9">
                  <c:v>-57.212121212121211</c:v>
                </c:pt>
                <c:pt idx="10">
                  <c:v>-57.18181818181818</c:v>
                </c:pt>
                <c:pt idx="11">
                  <c:v>-57.151515151515149</c:v>
                </c:pt>
                <c:pt idx="12">
                  <c:v>-57.121212121212125</c:v>
                </c:pt>
                <c:pt idx="13">
                  <c:v>-57.090909090909093</c:v>
                </c:pt>
                <c:pt idx="14">
                  <c:v>-57.060606060606062</c:v>
                </c:pt>
                <c:pt idx="15">
                  <c:v>-57.030303030303031</c:v>
                </c:pt>
                <c:pt idx="16">
                  <c:v>-57</c:v>
                </c:pt>
                <c:pt idx="17">
                  <c:v>-56.969696969696969</c:v>
                </c:pt>
                <c:pt idx="18">
                  <c:v>-56.939393939393938</c:v>
                </c:pt>
                <c:pt idx="19">
                  <c:v>-56.909090909090907</c:v>
                </c:pt>
                <c:pt idx="20">
                  <c:v>-56.878787878787875</c:v>
                </c:pt>
                <c:pt idx="21">
                  <c:v>-56.848484848484851</c:v>
                </c:pt>
                <c:pt idx="22">
                  <c:v>-56.81818181818182</c:v>
                </c:pt>
                <c:pt idx="23">
                  <c:v>-56.787878787878789</c:v>
                </c:pt>
                <c:pt idx="24">
                  <c:v>-56.757575757575758</c:v>
                </c:pt>
                <c:pt idx="25">
                  <c:v>-56.727272727272727</c:v>
                </c:pt>
                <c:pt idx="26">
                  <c:v>-56.696969696969695</c:v>
                </c:pt>
                <c:pt idx="27">
                  <c:v>-56.666666666666664</c:v>
                </c:pt>
                <c:pt idx="28">
                  <c:v>-56.636363636363633</c:v>
                </c:pt>
                <c:pt idx="29">
                  <c:v>-56.606060606060609</c:v>
                </c:pt>
                <c:pt idx="30">
                  <c:v>-56.575757575757578</c:v>
                </c:pt>
                <c:pt idx="31">
                  <c:v>-56.545454545454547</c:v>
                </c:pt>
                <c:pt idx="32">
                  <c:v>-56.515151515151516</c:v>
                </c:pt>
                <c:pt idx="33">
                  <c:v>-56.484848484848484</c:v>
                </c:pt>
                <c:pt idx="34">
                  <c:v>-56.454545454545453</c:v>
                </c:pt>
                <c:pt idx="35">
                  <c:v>-56.424242424242422</c:v>
                </c:pt>
                <c:pt idx="36">
                  <c:v>-56.393939393939391</c:v>
                </c:pt>
                <c:pt idx="37">
                  <c:v>-56.363636363636367</c:v>
                </c:pt>
                <c:pt idx="38">
                  <c:v>-56.333333333333336</c:v>
                </c:pt>
                <c:pt idx="39">
                  <c:v>-56.303030303030305</c:v>
                </c:pt>
                <c:pt idx="40">
                  <c:v>-56.272727272727273</c:v>
                </c:pt>
                <c:pt idx="41">
                  <c:v>-56.242424242424242</c:v>
                </c:pt>
                <c:pt idx="42">
                  <c:v>-56.212121212121211</c:v>
                </c:pt>
                <c:pt idx="43">
                  <c:v>-56.18181818181818</c:v>
                </c:pt>
                <c:pt idx="44">
                  <c:v>-56.151515151515149</c:v>
                </c:pt>
                <c:pt idx="45">
                  <c:v>-56.121212121212125</c:v>
                </c:pt>
                <c:pt idx="46">
                  <c:v>-56.090909090909093</c:v>
                </c:pt>
                <c:pt idx="47">
                  <c:v>-56.060606060606062</c:v>
                </c:pt>
                <c:pt idx="48">
                  <c:v>-56.030303030303031</c:v>
                </c:pt>
                <c:pt idx="49">
                  <c:v>-56</c:v>
                </c:pt>
                <c:pt idx="50">
                  <c:v>-55.969696969696969</c:v>
                </c:pt>
                <c:pt idx="51">
                  <c:v>-55.939393939393938</c:v>
                </c:pt>
                <c:pt idx="52">
                  <c:v>-55.909090909090907</c:v>
                </c:pt>
                <c:pt idx="53">
                  <c:v>-55.878787878787875</c:v>
                </c:pt>
                <c:pt idx="54">
                  <c:v>-55.848484848484851</c:v>
                </c:pt>
                <c:pt idx="55">
                  <c:v>-55.81818181818182</c:v>
                </c:pt>
                <c:pt idx="56">
                  <c:v>-55.787878787878789</c:v>
                </c:pt>
                <c:pt idx="57">
                  <c:v>-55.757575757575758</c:v>
                </c:pt>
                <c:pt idx="58">
                  <c:v>-55.727272727272727</c:v>
                </c:pt>
                <c:pt idx="59">
                  <c:v>-55.696969696969695</c:v>
                </c:pt>
                <c:pt idx="60">
                  <c:v>-55.666666666666664</c:v>
                </c:pt>
                <c:pt idx="61">
                  <c:v>-55.636363636363633</c:v>
                </c:pt>
                <c:pt idx="62">
                  <c:v>-55.606060606060609</c:v>
                </c:pt>
                <c:pt idx="63">
                  <c:v>-55.575757575757578</c:v>
                </c:pt>
                <c:pt idx="64">
                  <c:v>-55.545454545454547</c:v>
                </c:pt>
                <c:pt idx="65">
                  <c:v>-55.515151515151516</c:v>
                </c:pt>
                <c:pt idx="66">
                  <c:v>-55.484848484848484</c:v>
                </c:pt>
                <c:pt idx="67">
                  <c:v>-55.454545454545453</c:v>
                </c:pt>
                <c:pt idx="68">
                  <c:v>-55.424242424242422</c:v>
                </c:pt>
                <c:pt idx="69">
                  <c:v>-55.393939393939391</c:v>
                </c:pt>
                <c:pt idx="70">
                  <c:v>-55.363636363636367</c:v>
                </c:pt>
                <c:pt idx="71">
                  <c:v>-55.333333333333336</c:v>
                </c:pt>
                <c:pt idx="72">
                  <c:v>-55.303030303030305</c:v>
                </c:pt>
                <c:pt idx="73">
                  <c:v>-55.272727272727273</c:v>
                </c:pt>
                <c:pt idx="74">
                  <c:v>-55.242424242424242</c:v>
                </c:pt>
                <c:pt idx="75">
                  <c:v>-55.212121212121211</c:v>
                </c:pt>
                <c:pt idx="76">
                  <c:v>-55.18181818181818</c:v>
                </c:pt>
                <c:pt idx="77">
                  <c:v>-55.151515151515149</c:v>
                </c:pt>
                <c:pt idx="78">
                  <c:v>-55.121212121212125</c:v>
                </c:pt>
                <c:pt idx="79">
                  <c:v>-55.090909090909093</c:v>
                </c:pt>
                <c:pt idx="80">
                  <c:v>-55.060606060606062</c:v>
                </c:pt>
                <c:pt idx="81">
                  <c:v>-55.030303030303031</c:v>
                </c:pt>
                <c:pt idx="82">
                  <c:v>-55</c:v>
                </c:pt>
                <c:pt idx="83">
                  <c:v>-54.969696969696969</c:v>
                </c:pt>
                <c:pt idx="84">
                  <c:v>-54.939393939393938</c:v>
                </c:pt>
                <c:pt idx="85">
                  <c:v>-54.909090909090907</c:v>
                </c:pt>
                <c:pt idx="86">
                  <c:v>-54.878787878787875</c:v>
                </c:pt>
                <c:pt idx="87">
                  <c:v>-54.848484848484851</c:v>
                </c:pt>
                <c:pt idx="88">
                  <c:v>-54.81818181818182</c:v>
                </c:pt>
                <c:pt idx="89">
                  <c:v>-54.787878787878789</c:v>
                </c:pt>
                <c:pt idx="90">
                  <c:v>-54.757575757575758</c:v>
                </c:pt>
                <c:pt idx="91">
                  <c:v>-54.727272727272727</c:v>
                </c:pt>
                <c:pt idx="92">
                  <c:v>-54.696969696969695</c:v>
                </c:pt>
                <c:pt idx="93">
                  <c:v>-54.666666666666664</c:v>
                </c:pt>
                <c:pt idx="94">
                  <c:v>-54.636363636363633</c:v>
                </c:pt>
                <c:pt idx="95">
                  <c:v>-54.606060606060609</c:v>
                </c:pt>
                <c:pt idx="96">
                  <c:v>-54.575757575757578</c:v>
                </c:pt>
                <c:pt idx="97">
                  <c:v>-54.545454545454547</c:v>
                </c:pt>
                <c:pt idx="98">
                  <c:v>-54.515151515151516</c:v>
                </c:pt>
                <c:pt idx="99">
                  <c:v>-54.484848484848484</c:v>
                </c:pt>
              </c:numCache>
            </c:numRef>
          </c:xVal>
          <c:yVal>
            <c:numRef>
              <c:f>'1.1.6'!$H$3:$H$102</c:f>
              <c:numCache>
                <c:formatCode>General</c:formatCode>
                <c:ptCount val="100"/>
                <c:pt idx="0">
                  <c:v>6.9257969938601824E-2</c:v>
                </c:pt>
                <c:pt idx="1">
                  <c:v>7.5282933413820433E-2</c:v>
                </c:pt>
                <c:pt idx="2">
                  <c:v>8.1691404881414922E-2</c:v>
                </c:pt>
                <c:pt idx="3">
                  <c:v>8.849306814466612E-2</c:v>
                </c:pt>
                <c:pt idx="4">
                  <c:v>9.5696311093902697E-2</c:v>
                </c:pt>
                <c:pt idx="5">
                  <c:v>0.10330805787569834</c:v>
                </c:pt>
                <c:pt idx="6">
                  <c:v>0.11133360033275758</c:v>
                </c:pt>
                <c:pt idx="7">
                  <c:v>0.11977643046109805</c:v>
                </c:pt>
                <c:pt idx="8">
                  <c:v>0.12863807575877015</c:v>
                </c:pt>
                <c:pt idx="9">
                  <c:v>0.13791793945149561</c:v>
                </c:pt>
                <c:pt idx="10">
                  <c:v>0.14761314767202294</c:v>
                </c:pt>
                <c:pt idx="11">
                  <c:v>0.1577184057387819</c:v>
                </c:pt>
                <c:pt idx="12">
                  <c:v>0.16822586572275958</c:v>
                </c:pt>
                <c:pt idx="13">
                  <c:v>0.17912500750688259</c:v>
                </c:pt>
                <c:pt idx="14">
                  <c:v>0.19040253552726463</c:v>
                </c:pt>
                <c:pt idx="15">
                  <c:v>0.20204229333879678</c:v>
                </c:pt>
                <c:pt idx="16">
                  <c:v>0.21402519806701203</c:v>
                </c:pt>
                <c:pt idx="17">
                  <c:v>0.2263291966933284</c:v>
                </c:pt>
                <c:pt idx="18">
                  <c:v>0.23892924597109838</c:v>
                </c:pt>
                <c:pt idx="19">
                  <c:v>0.25179731758568108</c:v>
                </c:pt>
                <c:pt idx="20">
                  <c:v>0.26490242995383551</c:v>
                </c:pt>
                <c:pt idx="21">
                  <c:v>0.2782107078076006</c:v>
                </c:pt>
                <c:pt idx="22">
                  <c:v>0.29168547042766252</c:v>
                </c:pt>
                <c:pt idx="23">
                  <c:v>0.30528734908369309</c:v>
                </c:pt>
                <c:pt idx="24">
                  <c:v>0.31897443390797381</c:v>
                </c:pt>
                <c:pt idx="25">
                  <c:v>0.332702450077415</c:v>
                </c:pt>
                <c:pt idx="26">
                  <c:v>0.34642496281283691</c:v>
                </c:pt>
                <c:pt idx="27">
                  <c:v>0.3600936103278643</c:v>
                </c:pt>
                <c:pt idx="28">
                  <c:v>0.37365836347862824</c:v>
                </c:pt>
                <c:pt idx="29">
                  <c:v>0.38706781048541278</c:v>
                </c:pt>
                <c:pt idx="30">
                  <c:v>0.40026946472451941</c:v>
                </c:pt>
                <c:pt idx="31">
                  <c:v>0.41321009322898367</c:v>
                </c:pt>
                <c:pt idx="32">
                  <c:v>0.42583606319680106</c:v>
                </c:pt>
                <c:pt idx="33">
                  <c:v>0.4380937034906785</c:v>
                </c:pt>
                <c:pt idx="34">
                  <c:v>0.44992967783023552</c:v>
                </c:pt>
                <c:pt idx="35">
                  <c:v>0.46129136613127342</c:v>
                </c:pt>
                <c:pt idx="36">
                  <c:v>0.4721272502423286</c:v>
                </c:pt>
                <c:pt idx="37">
                  <c:v>0.48238730017065279</c:v>
                </c:pt>
                <c:pt idx="38">
                  <c:v>0.49202335678179565</c:v>
                </c:pt>
                <c:pt idx="39">
                  <c:v>0.50098950690202493</c:v>
                </c:pt>
                <c:pt idx="40">
                  <c:v>0.50924244675324948</c:v>
                </c:pt>
                <c:pt idx="41">
                  <c:v>0.51674182970685367</c:v>
                </c:pt>
                <c:pt idx="42">
                  <c:v>0.52345059445650044</c:v>
                </c:pt>
                <c:pt idx="43">
                  <c:v>0.52933526987962709</c:v>
                </c:pt>
                <c:pt idx="44">
                  <c:v>0.53436625308145047</c:v>
                </c:pt>
                <c:pt idx="45">
                  <c:v>0.53851805739117053</c:v>
                </c:pt>
                <c:pt idx="46">
                  <c:v>0.54176952740413731</c:v>
                </c:pt>
                <c:pt idx="47">
                  <c:v>0.54410401853155099</c:v>
                </c:pt>
                <c:pt idx="48">
                  <c:v>0.54550953892562237</c:v>
                </c:pt>
                <c:pt idx="49">
                  <c:v>0.54597885208693908</c:v>
                </c:pt>
                <c:pt idx="50">
                  <c:v>0.54550953892562237</c:v>
                </c:pt>
                <c:pt idx="51">
                  <c:v>0.54410401853155099</c:v>
                </c:pt>
                <c:pt idx="52">
                  <c:v>0.54176952740413731</c:v>
                </c:pt>
                <c:pt idx="53">
                  <c:v>0.53851805739117053</c:v>
                </c:pt>
                <c:pt idx="54">
                  <c:v>0.53436625308145047</c:v>
                </c:pt>
                <c:pt idx="55">
                  <c:v>0.52933526987962709</c:v>
                </c:pt>
                <c:pt idx="56">
                  <c:v>0.52345059445650044</c:v>
                </c:pt>
                <c:pt idx="57">
                  <c:v>0.51674182970685367</c:v>
                </c:pt>
                <c:pt idx="58">
                  <c:v>0.50924244675324948</c:v>
                </c:pt>
                <c:pt idx="59">
                  <c:v>0.50098950690202493</c:v>
                </c:pt>
                <c:pt idx="60">
                  <c:v>0.49202335678179565</c:v>
                </c:pt>
                <c:pt idx="61">
                  <c:v>0.48238730017065279</c:v>
                </c:pt>
                <c:pt idx="62">
                  <c:v>0.4721272502423286</c:v>
                </c:pt>
                <c:pt idx="63">
                  <c:v>0.46129136613127342</c:v>
                </c:pt>
                <c:pt idx="64">
                  <c:v>0.44992967783023552</c:v>
                </c:pt>
                <c:pt idx="65">
                  <c:v>0.4380937034906785</c:v>
                </c:pt>
                <c:pt idx="66">
                  <c:v>0.42583606319680106</c:v>
                </c:pt>
                <c:pt idx="67">
                  <c:v>0.41321009322898367</c:v>
                </c:pt>
                <c:pt idx="68">
                  <c:v>0.40026946472451941</c:v>
                </c:pt>
                <c:pt idx="69">
                  <c:v>0.38706781048541278</c:v>
                </c:pt>
                <c:pt idx="70">
                  <c:v>0.37365836347862824</c:v>
                </c:pt>
                <c:pt idx="71">
                  <c:v>0.3600936103278643</c:v>
                </c:pt>
                <c:pt idx="72">
                  <c:v>0.34642496281283691</c:v>
                </c:pt>
                <c:pt idx="73">
                  <c:v>0.332702450077415</c:v>
                </c:pt>
                <c:pt idx="74">
                  <c:v>0.31897443390797381</c:v>
                </c:pt>
                <c:pt idx="75">
                  <c:v>0.30528734908369309</c:v>
                </c:pt>
                <c:pt idx="76">
                  <c:v>0.29168547042766252</c:v>
                </c:pt>
                <c:pt idx="77">
                  <c:v>0.2782107078076006</c:v>
                </c:pt>
                <c:pt idx="78">
                  <c:v>0.26490242995383551</c:v>
                </c:pt>
                <c:pt idx="79">
                  <c:v>0.25179731758568108</c:v>
                </c:pt>
                <c:pt idx="80">
                  <c:v>0.23892924597109838</c:v>
                </c:pt>
                <c:pt idx="81">
                  <c:v>0.2263291966933284</c:v>
                </c:pt>
                <c:pt idx="82">
                  <c:v>0.21402519806701203</c:v>
                </c:pt>
                <c:pt idx="83">
                  <c:v>0.20204229333879678</c:v>
                </c:pt>
                <c:pt idx="84">
                  <c:v>0.19040253552726463</c:v>
                </c:pt>
                <c:pt idx="85">
                  <c:v>0.17912500750688259</c:v>
                </c:pt>
                <c:pt idx="86">
                  <c:v>0.16822586572275958</c:v>
                </c:pt>
                <c:pt idx="87">
                  <c:v>0.1577184057387819</c:v>
                </c:pt>
                <c:pt idx="88">
                  <c:v>0.14761314767202294</c:v>
                </c:pt>
                <c:pt idx="89">
                  <c:v>0.13791793945149561</c:v>
                </c:pt>
                <c:pt idx="90">
                  <c:v>0.12863807575877015</c:v>
                </c:pt>
                <c:pt idx="91">
                  <c:v>0.11977643046109805</c:v>
                </c:pt>
                <c:pt idx="92">
                  <c:v>0.11133360033275758</c:v>
                </c:pt>
                <c:pt idx="93">
                  <c:v>0.10330805787569834</c:v>
                </c:pt>
                <c:pt idx="94">
                  <c:v>9.5696311093902697E-2</c:v>
                </c:pt>
                <c:pt idx="95">
                  <c:v>8.849306814466612E-2</c:v>
                </c:pt>
                <c:pt idx="96">
                  <c:v>8.1691404881414922E-2</c:v>
                </c:pt>
                <c:pt idx="97">
                  <c:v>7.5282933413820433E-2</c:v>
                </c:pt>
                <c:pt idx="98">
                  <c:v>6.9257969938601824E-2</c:v>
                </c:pt>
                <c:pt idx="99">
                  <c:v>6.3605700235621704E-2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B47-428F-A94E-CD0C6CFE0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'1.1.7'!$E$2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'1.1.7'!$D$3:$D$11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'1.1.7'!$E$3:$E$11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29</c:v>
                </c:pt>
                <c:pt idx="3">
                  <c:v>39</c:v>
                </c:pt>
                <c:pt idx="4">
                  <c:v>29</c:v>
                </c:pt>
                <c:pt idx="5">
                  <c:v>2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'1.1.7'!$G$3:$G$102</c:f>
              <c:numCache>
                <c:formatCode>General</c:formatCode>
                <c:ptCount val="100"/>
                <c:pt idx="0">
                  <c:v>-58.484848484848484</c:v>
                </c:pt>
                <c:pt idx="1">
                  <c:v>-58.454545454545453</c:v>
                </c:pt>
                <c:pt idx="2">
                  <c:v>-58.424242424242422</c:v>
                </c:pt>
                <c:pt idx="3">
                  <c:v>-58.393939393939391</c:v>
                </c:pt>
                <c:pt idx="4">
                  <c:v>-58.363636363636367</c:v>
                </c:pt>
                <c:pt idx="5">
                  <c:v>-58.333333333333336</c:v>
                </c:pt>
                <c:pt idx="6">
                  <c:v>-58.303030303030305</c:v>
                </c:pt>
                <c:pt idx="7">
                  <c:v>-58.272727272727273</c:v>
                </c:pt>
                <c:pt idx="8">
                  <c:v>-58.242424242424242</c:v>
                </c:pt>
                <c:pt idx="9">
                  <c:v>-58.212121212121211</c:v>
                </c:pt>
                <c:pt idx="10">
                  <c:v>-58.18181818181818</c:v>
                </c:pt>
                <c:pt idx="11">
                  <c:v>-58.151515151515149</c:v>
                </c:pt>
                <c:pt idx="12">
                  <c:v>-58.121212121212125</c:v>
                </c:pt>
                <c:pt idx="13">
                  <c:v>-58.090909090909093</c:v>
                </c:pt>
                <c:pt idx="14">
                  <c:v>-58.060606060606062</c:v>
                </c:pt>
                <c:pt idx="15">
                  <c:v>-58.030303030303031</c:v>
                </c:pt>
                <c:pt idx="16">
                  <c:v>-58</c:v>
                </c:pt>
                <c:pt idx="17">
                  <c:v>-57.969696969696969</c:v>
                </c:pt>
                <c:pt idx="18">
                  <c:v>-57.939393939393938</c:v>
                </c:pt>
                <c:pt idx="19">
                  <c:v>-57.909090909090907</c:v>
                </c:pt>
                <c:pt idx="20">
                  <c:v>-57.878787878787875</c:v>
                </c:pt>
                <c:pt idx="21">
                  <c:v>-57.848484848484851</c:v>
                </c:pt>
                <c:pt idx="22">
                  <c:v>-57.81818181818182</c:v>
                </c:pt>
                <c:pt idx="23">
                  <c:v>-57.787878787878789</c:v>
                </c:pt>
                <c:pt idx="24">
                  <c:v>-57.757575757575758</c:v>
                </c:pt>
                <c:pt idx="25">
                  <c:v>-57.727272727272727</c:v>
                </c:pt>
                <c:pt idx="26">
                  <c:v>-57.696969696969695</c:v>
                </c:pt>
                <c:pt idx="27">
                  <c:v>-57.666666666666664</c:v>
                </c:pt>
                <c:pt idx="28">
                  <c:v>-57.636363636363633</c:v>
                </c:pt>
                <c:pt idx="29">
                  <c:v>-57.606060606060609</c:v>
                </c:pt>
                <c:pt idx="30">
                  <c:v>-57.575757575757578</c:v>
                </c:pt>
                <c:pt idx="31">
                  <c:v>-57.545454545454547</c:v>
                </c:pt>
                <c:pt idx="32">
                  <c:v>-57.515151515151516</c:v>
                </c:pt>
                <c:pt idx="33">
                  <c:v>-57.484848484848484</c:v>
                </c:pt>
                <c:pt idx="34">
                  <c:v>-57.454545454545453</c:v>
                </c:pt>
                <c:pt idx="35">
                  <c:v>-57.424242424242422</c:v>
                </c:pt>
                <c:pt idx="36">
                  <c:v>-57.393939393939391</c:v>
                </c:pt>
                <c:pt idx="37">
                  <c:v>-57.363636363636367</c:v>
                </c:pt>
                <c:pt idx="38">
                  <c:v>-57.333333333333336</c:v>
                </c:pt>
                <c:pt idx="39">
                  <c:v>-57.303030303030305</c:v>
                </c:pt>
                <c:pt idx="40">
                  <c:v>-57.272727272727273</c:v>
                </c:pt>
                <c:pt idx="41">
                  <c:v>-57.242424242424242</c:v>
                </c:pt>
                <c:pt idx="42">
                  <c:v>-57.212121212121211</c:v>
                </c:pt>
                <c:pt idx="43">
                  <c:v>-57.18181818181818</c:v>
                </c:pt>
                <c:pt idx="44">
                  <c:v>-57.151515151515149</c:v>
                </c:pt>
                <c:pt idx="45">
                  <c:v>-57.121212121212125</c:v>
                </c:pt>
                <c:pt idx="46">
                  <c:v>-57.090909090909093</c:v>
                </c:pt>
                <c:pt idx="47">
                  <c:v>-57.060606060606062</c:v>
                </c:pt>
                <c:pt idx="48">
                  <c:v>-57.030303030303031</c:v>
                </c:pt>
                <c:pt idx="49">
                  <c:v>-57</c:v>
                </c:pt>
                <c:pt idx="50">
                  <c:v>-56.969696969696969</c:v>
                </c:pt>
                <c:pt idx="51">
                  <c:v>-56.939393939393938</c:v>
                </c:pt>
                <c:pt idx="52">
                  <c:v>-56.909090909090907</c:v>
                </c:pt>
                <c:pt idx="53">
                  <c:v>-56.878787878787875</c:v>
                </c:pt>
                <c:pt idx="54">
                  <c:v>-56.848484848484851</c:v>
                </c:pt>
                <c:pt idx="55">
                  <c:v>-56.81818181818182</c:v>
                </c:pt>
                <c:pt idx="56">
                  <c:v>-56.787878787878789</c:v>
                </c:pt>
                <c:pt idx="57">
                  <c:v>-56.757575757575758</c:v>
                </c:pt>
                <c:pt idx="58">
                  <c:v>-56.727272727272727</c:v>
                </c:pt>
                <c:pt idx="59">
                  <c:v>-56.696969696969695</c:v>
                </c:pt>
                <c:pt idx="60">
                  <c:v>-56.666666666666664</c:v>
                </c:pt>
                <c:pt idx="61">
                  <c:v>-56.636363636363633</c:v>
                </c:pt>
                <c:pt idx="62">
                  <c:v>-56.606060606060609</c:v>
                </c:pt>
                <c:pt idx="63">
                  <c:v>-56.575757575757578</c:v>
                </c:pt>
                <c:pt idx="64">
                  <c:v>-56.545454545454547</c:v>
                </c:pt>
                <c:pt idx="65">
                  <c:v>-56.515151515151516</c:v>
                </c:pt>
                <c:pt idx="66">
                  <c:v>-56.484848484848484</c:v>
                </c:pt>
                <c:pt idx="67">
                  <c:v>-56.454545454545453</c:v>
                </c:pt>
                <c:pt idx="68">
                  <c:v>-56.424242424242422</c:v>
                </c:pt>
                <c:pt idx="69">
                  <c:v>-56.393939393939391</c:v>
                </c:pt>
                <c:pt idx="70">
                  <c:v>-56.363636363636367</c:v>
                </c:pt>
                <c:pt idx="71">
                  <c:v>-56.333333333333336</c:v>
                </c:pt>
                <c:pt idx="72">
                  <c:v>-56.303030303030305</c:v>
                </c:pt>
                <c:pt idx="73">
                  <c:v>-56.272727272727273</c:v>
                </c:pt>
                <c:pt idx="74">
                  <c:v>-56.242424242424242</c:v>
                </c:pt>
                <c:pt idx="75">
                  <c:v>-56.212121212121211</c:v>
                </c:pt>
                <c:pt idx="76">
                  <c:v>-56.18181818181818</c:v>
                </c:pt>
                <c:pt idx="77">
                  <c:v>-56.151515151515149</c:v>
                </c:pt>
                <c:pt idx="78">
                  <c:v>-56.121212121212125</c:v>
                </c:pt>
                <c:pt idx="79">
                  <c:v>-56.090909090909093</c:v>
                </c:pt>
                <c:pt idx="80">
                  <c:v>-56.060606060606062</c:v>
                </c:pt>
                <c:pt idx="81">
                  <c:v>-56.030303030303031</c:v>
                </c:pt>
                <c:pt idx="82">
                  <c:v>-56</c:v>
                </c:pt>
                <c:pt idx="83">
                  <c:v>-55.969696969696969</c:v>
                </c:pt>
                <c:pt idx="84">
                  <c:v>-55.939393939393938</c:v>
                </c:pt>
                <c:pt idx="85">
                  <c:v>-55.909090909090907</c:v>
                </c:pt>
                <c:pt idx="86">
                  <c:v>-55.878787878787875</c:v>
                </c:pt>
                <c:pt idx="87">
                  <c:v>-55.848484848484851</c:v>
                </c:pt>
                <c:pt idx="88">
                  <c:v>-55.81818181818182</c:v>
                </c:pt>
                <c:pt idx="89">
                  <c:v>-55.787878787878789</c:v>
                </c:pt>
                <c:pt idx="90">
                  <c:v>-55.757575757575758</c:v>
                </c:pt>
                <c:pt idx="91">
                  <c:v>-55.727272727272727</c:v>
                </c:pt>
                <c:pt idx="92">
                  <c:v>-55.696969696969695</c:v>
                </c:pt>
                <c:pt idx="93">
                  <c:v>-55.666666666666664</c:v>
                </c:pt>
                <c:pt idx="94">
                  <c:v>-55.636363636363633</c:v>
                </c:pt>
                <c:pt idx="95">
                  <c:v>-55.606060606060609</c:v>
                </c:pt>
                <c:pt idx="96">
                  <c:v>-55.575757575757578</c:v>
                </c:pt>
                <c:pt idx="97">
                  <c:v>-55.545454545454547</c:v>
                </c:pt>
                <c:pt idx="98">
                  <c:v>-55.515151515151516</c:v>
                </c:pt>
                <c:pt idx="99">
                  <c:v>-55.484848484848484</c:v>
                </c:pt>
              </c:numCache>
            </c:numRef>
          </c:xVal>
          <c:yVal>
            <c:numRef>
              <c:f>'1.1.7'!$H$3:$H$102</c:f>
              <c:numCache>
                <c:formatCode>General</c:formatCode>
                <c:ptCount val="100"/>
                <c:pt idx="0">
                  <c:v>9.4330298985242172E-2</c:v>
                </c:pt>
                <c:pt idx="1">
                  <c:v>0.10079556826042485</c:v>
                </c:pt>
                <c:pt idx="2">
                  <c:v>0.10755684424805126</c:v>
                </c:pt>
                <c:pt idx="3">
                  <c:v>0.11461489271994331</c:v>
                </c:pt>
                <c:pt idx="4">
                  <c:v>0.12196927438980316</c:v>
                </c:pt>
                <c:pt idx="5">
                  <c:v>0.12961826834973342</c:v>
                </c:pt>
                <c:pt idx="6">
                  <c:v>0.13755879956980951</c:v>
                </c:pt>
                <c:pt idx="7">
                  <c:v>0.14578637133380409</c:v>
                </c:pt>
                <c:pt idx="8">
                  <c:v>0.15429500349081809</c:v>
                </c:pt>
                <c:pt idx="9">
                  <c:v>0.1630771773998432</c:v>
                </c:pt>
                <c:pt idx="10">
                  <c:v>0.17212378843147438</c:v>
                </c:pt>
                <c:pt idx="11">
                  <c:v>0.1814241068677212</c:v>
                </c:pt>
                <c:pt idx="12">
                  <c:v>0.19096574800679522</c:v>
                </c:pt>
                <c:pt idx="13">
                  <c:v>0.20073465223470266</c:v>
                </c:pt>
                <c:pt idx="14">
                  <c:v>0.21071507576932505</c:v>
                </c:pt>
                <c:pt idx="15">
                  <c:v>0.22088959271570913</c:v>
                </c:pt>
                <c:pt idx="16">
                  <c:v>0.2312391089934964</c:v>
                </c:pt>
                <c:pt idx="17">
                  <c:v>0.24174288860950938</c:v>
                </c:pt>
                <c:pt idx="18">
                  <c:v>0.25237859265087442</c:v>
                </c:pt>
                <c:pt idx="19">
                  <c:v>0.26312233126753981</c:v>
                </c:pt>
                <c:pt idx="20">
                  <c:v>0.27394872879853432</c:v>
                </c:pt>
                <c:pt idx="21">
                  <c:v>0.28483100207487738</c:v>
                </c:pt>
                <c:pt idx="22">
                  <c:v>0.29574105180493154</c:v>
                </c:pt>
                <c:pt idx="23">
                  <c:v>0.30664956681644218</c:v>
                </c:pt>
                <c:pt idx="24">
                  <c:v>0.31752614079521196</c:v>
                </c:pt>
                <c:pt idx="25">
                  <c:v>0.32833940102455689</c:v>
                </c:pt>
                <c:pt idx="26">
                  <c:v>0.3390571484943527</c:v>
                </c:pt>
                <c:pt idx="27">
                  <c:v>0.34964650861510022</c:v>
                </c:pt>
                <c:pt idx="28">
                  <c:v>0.36007409164283594</c:v>
                </c:pt>
                <c:pt idx="29">
                  <c:v>0.37030616179663001</c:v>
                </c:pt>
                <c:pt idx="30">
                  <c:v>0.38030881393358951</c:v>
                </c:pt>
                <c:pt idx="31">
                  <c:v>0.39004815653833008</c:v>
                </c:pt>
                <c:pt idx="32">
                  <c:v>0.39949049968660932</c:v>
                </c:pt>
                <c:pt idx="33">
                  <c:v>0.4086025465574501</c:v>
                </c:pt>
                <c:pt idx="34">
                  <c:v>0.4173515869963153</c:v>
                </c:pt>
                <c:pt idx="35">
                  <c:v>0.42570569157477728</c:v>
                </c:pt>
                <c:pt idx="36">
                  <c:v>0.43363390455081341</c:v>
                </c:pt>
                <c:pt idx="37">
                  <c:v>0.44110643410921674</c:v>
                </c:pt>
                <c:pt idx="38">
                  <c:v>0.4480948382543315</c:v>
                </c:pt>
                <c:pt idx="39">
                  <c:v>0.45457220473778487</c:v>
                </c:pt>
                <c:pt idx="40">
                  <c:v>0.46051332343246687</c:v>
                </c:pt>
                <c:pt idx="41">
                  <c:v>0.46589484961043326</c:v>
                </c:pt>
                <c:pt idx="42">
                  <c:v>0.47069545664664075</c:v>
                </c:pt>
                <c:pt idx="43">
                  <c:v>0.47489597675177875</c:v>
                </c:pt>
                <c:pt idx="44">
                  <c:v>0.47847952843523095</c:v>
                </c:pt>
                <c:pt idx="45">
                  <c:v>0.48143162951237928</c:v>
                </c:pt>
                <c:pt idx="46">
                  <c:v>0.48374029459780676</c:v>
                </c:pt>
                <c:pt idx="47">
                  <c:v>0.4853961161660309</c:v>
                </c:pt>
                <c:pt idx="48">
                  <c:v>0.48639232841261948</c:v>
                </c:pt>
                <c:pt idx="49">
                  <c:v>0.4867248533090493</c:v>
                </c:pt>
                <c:pt idx="50">
                  <c:v>0.48639232841261948</c:v>
                </c:pt>
                <c:pt idx="51">
                  <c:v>0.4853961161660309</c:v>
                </c:pt>
                <c:pt idx="52">
                  <c:v>0.48374029459780676</c:v>
                </c:pt>
                <c:pt idx="53">
                  <c:v>0.48143162951237928</c:v>
                </c:pt>
                <c:pt idx="54">
                  <c:v>0.47847952843523095</c:v>
                </c:pt>
                <c:pt idx="55">
                  <c:v>0.47489597675177875</c:v>
                </c:pt>
                <c:pt idx="56">
                  <c:v>0.47069545664664075</c:v>
                </c:pt>
                <c:pt idx="57">
                  <c:v>0.46589484961043326</c:v>
                </c:pt>
                <c:pt idx="58">
                  <c:v>0.46051332343246687</c:v>
                </c:pt>
                <c:pt idx="59">
                  <c:v>0.45457220473778487</c:v>
                </c:pt>
                <c:pt idx="60">
                  <c:v>0.4480948382543315</c:v>
                </c:pt>
                <c:pt idx="61">
                  <c:v>0.44110643410921674</c:v>
                </c:pt>
                <c:pt idx="62">
                  <c:v>0.43363390455081341</c:v>
                </c:pt>
                <c:pt idx="63">
                  <c:v>0.42570569157477728</c:v>
                </c:pt>
                <c:pt idx="64">
                  <c:v>0.4173515869963153</c:v>
                </c:pt>
                <c:pt idx="65">
                  <c:v>0.4086025465574501</c:v>
                </c:pt>
                <c:pt idx="66">
                  <c:v>0.39949049968660932</c:v>
                </c:pt>
                <c:pt idx="67">
                  <c:v>0.39004815653833008</c:v>
                </c:pt>
                <c:pt idx="68">
                  <c:v>0.38030881393358951</c:v>
                </c:pt>
                <c:pt idx="69">
                  <c:v>0.37030616179663001</c:v>
                </c:pt>
                <c:pt idx="70">
                  <c:v>0.36007409164283594</c:v>
                </c:pt>
                <c:pt idx="71">
                  <c:v>0.34964650861510022</c:v>
                </c:pt>
                <c:pt idx="72">
                  <c:v>0.3390571484943527</c:v>
                </c:pt>
                <c:pt idx="73">
                  <c:v>0.32833940102455689</c:v>
                </c:pt>
                <c:pt idx="74">
                  <c:v>0.31752614079521196</c:v>
                </c:pt>
                <c:pt idx="75">
                  <c:v>0.30664956681644218</c:v>
                </c:pt>
                <c:pt idx="76">
                  <c:v>0.29574105180493154</c:v>
                </c:pt>
                <c:pt idx="77">
                  <c:v>0.28483100207487738</c:v>
                </c:pt>
                <c:pt idx="78">
                  <c:v>0.27394872879853432</c:v>
                </c:pt>
                <c:pt idx="79">
                  <c:v>0.26312233126753981</c:v>
                </c:pt>
                <c:pt idx="80">
                  <c:v>0.25237859265087442</c:v>
                </c:pt>
                <c:pt idx="81">
                  <c:v>0.24174288860950938</c:v>
                </c:pt>
                <c:pt idx="82">
                  <c:v>0.2312391089934964</c:v>
                </c:pt>
                <c:pt idx="83">
                  <c:v>0.22088959271570913</c:v>
                </c:pt>
                <c:pt idx="84">
                  <c:v>0.21071507576932505</c:v>
                </c:pt>
                <c:pt idx="85">
                  <c:v>0.20073465223470266</c:v>
                </c:pt>
                <c:pt idx="86">
                  <c:v>0.19096574800679522</c:v>
                </c:pt>
                <c:pt idx="87">
                  <c:v>0.1814241068677212</c:v>
                </c:pt>
                <c:pt idx="88">
                  <c:v>0.17212378843147438</c:v>
                </c:pt>
                <c:pt idx="89">
                  <c:v>0.1630771773998432</c:v>
                </c:pt>
                <c:pt idx="90">
                  <c:v>0.15429500349081809</c:v>
                </c:pt>
                <c:pt idx="91">
                  <c:v>0.14578637133380409</c:v>
                </c:pt>
                <c:pt idx="92">
                  <c:v>0.13755879956980951</c:v>
                </c:pt>
                <c:pt idx="93">
                  <c:v>0.12961826834973342</c:v>
                </c:pt>
                <c:pt idx="94">
                  <c:v>0.12196927438980316</c:v>
                </c:pt>
                <c:pt idx="95">
                  <c:v>0.11461489271994331</c:v>
                </c:pt>
                <c:pt idx="96">
                  <c:v>0.10755684424805126</c:v>
                </c:pt>
                <c:pt idx="97">
                  <c:v>0.10079556826042485</c:v>
                </c:pt>
                <c:pt idx="98">
                  <c:v>9.4330298985242172E-2</c:v>
                </c:pt>
                <c:pt idx="99">
                  <c:v>8.8159145361601451E-2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474-497B-9699-3CA2834ACC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'1.1.8'!$E$2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'1.1.8'!$D$3:$D$11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'1.1.8'!$E$3:$E$11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36</c:v>
                </c:pt>
                <c:pt idx="3">
                  <c:v>43</c:v>
                </c:pt>
                <c:pt idx="4">
                  <c:v>14</c:v>
                </c:pt>
                <c:pt idx="5">
                  <c:v>7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'1.1.8'!$G$3:$G$102</c:f>
              <c:numCache>
                <c:formatCode>General</c:formatCode>
                <c:ptCount val="100"/>
                <c:pt idx="0">
                  <c:v>-58.47</c:v>
                </c:pt>
                <c:pt idx="1">
                  <c:v>-58.44</c:v>
                </c:pt>
                <c:pt idx="2">
                  <c:v>-58.41</c:v>
                </c:pt>
                <c:pt idx="3">
                  <c:v>-58.38</c:v>
                </c:pt>
                <c:pt idx="4">
                  <c:v>-58.35</c:v>
                </c:pt>
                <c:pt idx="5">
                  <c:v>-58.32</c:v>
                </c:pt>
                <c:pt idx="6">
                  <c:v>-58.29</c:v>
                </c:pt>
                <c:pt idx="7">
                  <c:v>-58.26</c:v>
                </c:pt>
                <c:pt idx="8">
                  <c:v>-58.23</c:v>
                </c:pt>
                <c:pt idx="9">
                  <c:v>-58.2</c:v>
                </c:pt>
                <c:pt idx="10">
                  <c:v>-58.17</c:v>
                </c:pt>
                <c:pt idx="11">
                  <c:v>-58.14</c:v>
                </c:pt>
                <c:pt idx="12">
                  <c:v>-58.11</c:v>
                </c:pt>
                <c:pt idx="13">
                  <c:v>-58.08</c:v>
                </c:pt>
                <c:pt idx="14">
                  <c:v>-58.05</c:v>
                </c:pt>
                <c:pt idx="15">
                  <c:v>-58.02</c:v>
                </c:pt>
                <c:pt idx="16">
                  <c:v>-57.99</c:v>
                </c:pt>
                <c:pt idx="17">
                  <c:v>-57.96</c:v>
                </c:pt>
                <c:pt idx="18">
                  <c:v>-57.93</c:v>
                </c:pt>
                <c:pt idx="19">
                  <c:v>-57.9</c:v>
                </c:pt>
                <c:pt idx="20">
                  <c:v>-57.87</c:v>
                </c:pt>
                <c:pt idx="21">
                  <c:v>-57.84</c:v>
                </c:pt>
                <c:pt idx="22">
                  <c:v>-57.81</c:v>
                </c:pt>
                <c:pt idx="23">
                  <c:v>-57.78</c:v>
                </c:pt>
                <c:pt idx="24">
                  <c:v>-57.75</c:v>
                </c:pt>
                <c:pt idx="25">
                  <c:v>-57.72</c:v>
                </c:pt>
                <c:pt idx="26">
                  <c:v>-57.69</c:v>
                </c:pt>
                <c:pt idx="27">
                  <c:v>-57.66</c:v>
                </c:pt>
                <c:pt idx="28">
                  <c:v>-57.63</c:v>
                </c:pt>
                <c:pt idx="29">
                  <c:v>-57.6</c:v>
                </c:pt>
                <c:pt idx="30">
                  <c:v>-57.57</c:v>
                </c:pt>
                <c:pt idx="31">
                  <c:v>-57.54</c:v>
                </c:pt>
                <c:pt idx="32">
                  <c:v>-57.51</c:v>
                </c:pt>
                <c:pt idx="33">
                  <c:v>-57.48</c:v>
                </c:pt>
                <c:pt idx="34">
                  <c:v>-57.45</c:v>
                </c:pt>
                <c:pt idx="35">
                  <c:v>-57.42</c:v>
                </c:pt>
                <c:pt idx="36">
                  <c:v>-57.39</c:v>
                </c:pt>
                <c:pt idx="37">
                  <c:v>-57.36</c:v>
                </c:pt>
                <c:pt idx="38">
                  <c:v>-57.33</c:v>
                </c:pt>
                <c:pt idx="39">
                  <c:v>-57.3</c:v>
                </c:pt>
                <c:pt idx="40">
                  <c:v>-57.27</c:v>
                </c:pt>
                <c:pt idx="41">
                  <c:v>-57.24</c:v>
                </c:pt>
                <c:pt idx="42">
                  <c:v>-57.21</c:v>
                </c:pt>
                <c:pt idx="43">
                  <c:v>-57.18</c:v>
                </c:pt>
                <c:pt idx="44">
                  <c:v>-57.15</c:v>
                </c:pt>
                <c:pt idx="45">
                  <c:v>-57.12</c:v>
                </c:pt>
                <c:pt idx="46">
                  <c:v>-57.09</c:v>
                </c:pt>
                <c:pt idx="47">
                  <c:v>-57.06</c:v>
                </c:pt>
                <c:pt idx="48">
                  <c:v>-57.03</c:v>
                </c:pt>
                <c:pt idx="49">
                  <c:v>-57</c:v>
                </c:pt>
                <c:pt idx="50">
                  <c:v>-56.97</c:v>
                </c:pt>
                <c:pt idx="51">
                  <c:v>-56.94</c:v>
                </c:pt>
                <c:pt idx="52">
                  <c:v>-56.91</c:v>
                </c:pt>
                <c:pt idx="53">
                  <c:v>-56.88</c:v>
                </c:pt>
                <c:pt idx="54">
                  <c:v>-56.85</c:v>
                </c:pt>
                <c:pt idx="55">
                  <c:v>-56.82</c:v>
                </c:pt>
                <c:pt idx="56">
                  <c:v>-56.79</c:v>
                </c:pt>
                <c:pt idx="57">
                  <c:v>-56.76</c:v>
                </c:pt>
                <c:pt idx="58">
                  <c:v>-56.73</c:v>
                </c:pt>
                <c:pt idx="59">
                  <c:v>-56.7</c:v>
                </c:pt>
                <c:pt idx="60">
                  <c:v>-56.67</c:v>
                </c:pt>
                <c:pt idx="61">
                  <c:v>-56.64</c:v>
                </c:pt>
                <c:pt idx="62">
                  <c:v>-56.61</c:v>
                </c:pt>
                <c:pt idx="63">
                  <c:v>-56.58</c:v>
                </c:pt>
                <c:pt idx="64">
                  <c:v>-56.55</c:v>
                </c:pt>
                <c:pt idx="65">
                  <c:v>-56.52</c:v>
                </c:pt>
                <c:pt idx="66">
                  <c:v>-56.49</c:v>
                </c:pt>
                <c:pt idx="67">
                  <c:v>-56.46</c:v>
                </c:pt>
                <c:pt idx="68">
                  <c:v>-56.43</c:v>
                </c:pt>
                <c:pt idx="69">
                  <c:v>-56.4</c:v>
                </c:pt>
                <c:pt idx="70">
                  <c:v>-56.37</c:v>
                </c:pt>
                <c:pt idx="71">
                  <c:v>-56.34</c:v>
                </c:pt>
                <c:pt idx="72">
                  <c:v>-56.31</c:v>
                </c:pt>
                <c:pt idx="73">
                  <c:v>-56.28</c:v>
                </c:pt>
                <c:pt idx="74">
                  <c:v>-56.25</c:v>
                </c:pt>
                <c:pt idx="75">
                  <c:v>-56.22</c:v>
                </c:pt>
                <c:pt idx="76">
                  <c:v>-56.19</c:v>
                </c:pt>
                <c:pt idx="77">
                  <c:v>-56.16</c:v>
                </c:pt>
                <c:pt idx="78">
                  <c:v>-56.13</c:v>
                </c:pt>
                <c:pt idx="79">
                  <c:v>-56.1</c:v>
                </c:pt>
                <c:pt idx="80">
                  <c:v>-56.07</c:v>
                </c:pt>
                <c:pt idx="81">
                  <c:v>-56.04</c:v>
                </c:pt>
                <c:pt idx="82">
                  <c:v>-56.01</c:v>
                </c:pt>
                <c:pt idx="83">
                  <c:v>-55.98</c:v>
                </c:pt>
                <c:pt idx="84">
                  <c:v>-55.95</c:v>
                </c:pt>
                <c:pt idx="85">
                  <c:v>-55.92</c:v>
                </c:pt>
                <c:pt idx="86">
                  <c:v>-55.89</c:v>
                </c:pt>
                <c:pt idx="87">
                  <c:v>-55.86</c:v>
                </c:pt>
                <c:pt idx="88">
                  <c:v>-55.83</c:v>
                </c:pt>
                <c:pt idx="89">
                  <c:v>-55.8</c:v>
                </c:pt>
                <c:pt idx="90">
                  <c:v>-55.77</c:v>
                </c:pt>
                <c:pt idx="91">
                  <c:v>-55.74</c:v>
                </c:pt>
                <c:pt idx="92">
                  <c:v>-55.71</c:v>
                </c:pt>
                <c:pt idx="93">
                  <c:v>-55.68</c:v>
                </c:pt>
                <c:pt idx="94">
                  <c:v>-55.65</c:v>
                </c:pt>
                <c:pt idx="95">
                  <c:v>-55.62</c:v>
                </c:pt>
                <c:pt idx="96">
                  <c:v>-55.59</c:v>
                </c:pt>
                <c:pt idx="97">
                  <c:v>-55.56</c:v>
                </c:pt>
                <c:pt idx="98">
                  <c:v>-55.53</c:v>
                </c:pt>
                <c:pt idx="99">
                  <c:v>-55.5</c:v>
                </c:pt>
              </c:numCache>
            </c:numRef>
          </c:xVal>
          <c:yVal>
            <c:numRef>
              <c:f>'1.1.8'!$H$3:$H$102</c:f>
              <c:numCache>
                <c:formatCode>General</c:formatCode>
                <c:ptCount val="100"/>
                <c:pt idx="0">
                  <c:v>0.11323397450681148</c:v>
                </c:pt>
                <c:pt idx="1">
                  <c:v>0.11973925606926396</c:v>
                </c:pt>
                <c:pt idx="2">
                  <c:v>0.126472515815544</c:v>
                </c:pt>
                <c:pt idx="3">
                  <c:v>0.13343063648936132</c:v>
                </c:pt>
                <c:pt idx="4">
                  <c:v>0.14060952966185161</c:v>
                </c:pt>
                <c:pt idx="5">
                  <c:v>0.14800410165389496</c:v>
                </c:pt>
                <c:pt idx="6">
                  <c:v>0.15560822354399215</c:v>
                </c:pt>
                <c:pt idx="7">
                  <c:v>0.16341470569387645</c:v>
                </c:pt>
                <c:pt idx="8">
                  <c:v>0.17141527720971947</c:v>
                </c:pt>
                <c:pt idx="9">
                  <c:v>0.17960057073772423</c:v>
                </c:pt>
                <c:pt idx="10">
                  <c:v>0.18796011296912168</c:v>
                </c:pt>
                <c:pt idx="11">
                  <c:v>0.19648232120102493</c:v>
                </c:pt>
                <c:pt idx="12">
                  <c:v>0.20515450626648504</c:v>
                </c:pt>
                <c:pt idx="13">
                  <c:v>0.21396288210930861</c:v>
                </c:pt>
                <c:pt idx="14">
                  <c:v>0.22289258223717906</c:v>
                </c:pt>
                <c:pt idx="15">
                  <c:v>0.23192768324044163</c:v>
                </c:pt>
                <c:pt idx="16">
                  <c:v>0.24105123551397165</c:v>
                </c:pt>
                <c:pt idx="17">
                  <c:v>0.25024530126610178</c:v>
                </c:pt>
                <c:pt idx="18">
                  <c:v>0.25949099984225338</c:v>
                </c:pt>
                <c:pt idx="19">
                  <c:v>0.26876856033188129</c:v>
                </c:pt>
                <c:pt idx="20">
                  <c:v>0.27805738136641583</c:v>
                </c:pt>
                <c:pt idx="21">
                  <c:v>0.28733609795342652</c:v>
                </c:pt>
                <c:pt idx="22">
                  <c:v>0.29658265512896281</c:v>
                </c:pt>
                <c:pt idx="23">
                  <c:v>0.30577438814646601</c:v>
                </c:pt>
                <c:pt idx="24">
                  <c:v>0.31488810885765822</c:v>
                </c:pt>
                <c:pt idx="25">
                  <c:v>0.32390019787878477</c:v>
                </c:pt>
                <c:pt idx="26">
                  <c:v>0.33278670207549299</c:v>
                </c:pt>
                <c:pt idx="27">
                  <c:v>0.34152343684196951</c:v>
                </c:pt>
                <c:pt idx="28">
                  <c:v>0.35008609259549339</c:v>
                </c:pt>
                <c:pt idx="29">
                  <c:v>0.35845034485695493</c:v>
                </c:pt>
                <c:pt idx="30">
                  <c:v>0.36659196724170207</c:v>
                </c:pt>
                <c:pt idx="31">
                  <c:v>0.37448694664409876</c:v>
                </c:pt>
                <c:pt idx="32">
                  <c:v>0.38211159986369225</c:v>
                </c:pt>
                <c:pt idx="33">
                  <c:v>0.38944269089168038</c:v>
                </c:pt>
                <c:pt idx="34">
                  <c:v>0.39645754805370192</c:v>
                </c:pt>
                <c:pt idx="35">
                  <c:v>0.40313418018932712</c:v>
                </c:pt>
                <c:pt idx="36">
                  <c:v>0.40945139104022515</c:v>
                </c:pt>
                <c:pt idx="37">
                  <c:v>0.41538889101820986</c:v>
                </c:pt>
                <c:pt idx="38">
                  <c:v>0.42092740553115066</c:v>
                </c:pt>
                <c:pt idx="39">
                  <c:v>0.42604877905935246</c:v>
                </c:pt>
                <c:pt idx="40">
                  <c:v>0.43073607419729398</c:v>
                </c:pt>
                <c:pt idx="41">
                  <c:v>0.43497366490551753</c:v>
                </c:pt>
                <c:pt idx="42">
                  <c:v>0.43874732325472537</c:v>
                </c:pt>
                <c:pt idx="43">
                  <c:v>0.44204429898856418</c:v>
                </c:pt>
                <c:pt idx="44">
                  <c:v>0.4448533912826354</c:v>
                </c:pt>
                <c:pt idx="45">
                  <c:v>0.4471650121346597</c:v>
                </c:pt>
                <c:pt idx="46">
                  <c:v>0.4489712408837826</c:v>
                </c:pt>
                <c:pt idx="47">
                  <c:v>0.45026586942520413</c:v>
                </c:pt>
                <c:pt idx="48">
                  <c:v>0.45104443775892594</c:v>
                </c:pt>
                <c:pt idx="49">
                  <c:v>0.45130425958775111</c:v>
                </c:pt>
                <c:pt idx="50">
                  <c:v>0.45104443775892594</c:v>
                </c:pt>
                <c:pt idx="51">
                  <c:v>0.45026586942520413</c:v>
                </c:pt>
                <c:pt idx="52">
                  <c:v>0.4489712408837826</c:v>
                </c:pt>
                <c:pt idx="53">
                  <c:v>0.4471650121346597</c:v>
                </c:pt>
                <c:pt idx="54">
                  <c:v>0.4448533912826354</c:v>
                </c:pt>
                <c:pt idx="55">
                  <c:v>0.44204429898856418</c:v>
                </c:pt>
                <c:pt idx="56">
                  <c:v>0.43874732325472537</c:v>
                </c:pt>
                <c:pt idx="57">
                  <c:v>0.43497366490551753</c:v>
                </c:pt>
                <c:pt idx="58">
                  <c:v>0.43073607419729398</c:v>
                </c:pt>
                <c:pt idx="59">
                  <c:v>0.42604877905935246</c:v>
                </c:pt>
                <c:pt idx="60">
                  <c:v>0.42092740553115066</c:v>
                </c:pt>
                <c:pt idx="61">
                  <c:v>0.41538889101820986</c:v>
                </c:pt>
                <c:pt idx="62">
                  <c:v>0.40945139104022515</c:v>
                </c:pt>
                <c:pt idx="63">
                  <c:v>0.40313418018932712</c:v>
                </c:pt>
                <c:pt idx="64">
                  <c:v>0.39645754805370192</c:v>
                </c:pt>
                <c:pt idx="65">
                  <c:v>0.38944269089168038</c:v>
                </c:pt>
                <c:pt idx="66">
                  <c:v>0.38211159986369225</c:v>
                </c:pt>
                <c:pt idx="67">
                  <c:v>0.37448694664409876</c:v>
                </c:pt>
                <c:pt idx="68">
                  <c:v>0.36659196724170207</c:v>
                </c:pt>
                <c:pt idx="69">
                  <c:v>0.35845034485695493</c:v>
                </c:pt>
                <c:pt idx="70">
                  <c:v>0.35008609259549339</c:v>
                </c:pt>
                <c:pt idx="71">
                  <c:v>0.34152343684196951</c:v>
                </c:pt>
                <c:pt idx="72">
                  <c:v>0.33278670207549299</c:v>
                </c:pt>
                <c:pt idx="73">
                  <c:v>0.32390019787878477</c:v>
                </c:pt>
                <c:pt idx="74">
                  <c:v>0.31488810885765822</c:v>
                </c:pt>
                <c:pt idx="75">
                  <c:v>0.30577438814646601</c:v>
                </c:pt>
                <c:pt idx="76">
                  <c:v>0.29658265512896281</c:v>
                </c:pt>
                <c:pt idx="77">
                  <c:v>0.28733609795342652</c:v>
                </c:pt>
                <c:pt idx="78">
                  <c:v>0.27805738136641583</c:v>
                </c:pt>
                <c:pt idx="79">
                  <c:v>0.26876856033188129</c:v>
                </c:pt>
                <c:pt idx="80">
                  <c:v>0.25949099984225338</c:v>
                </c:pt>
                <c:pt idx="81">
                  <c:v>0.25024530126610178</c:v>
                </c:pt>
                <c:pt idx="82">
                  <c:v>0.24105123551397165</c:v>
                </c:pt>
                <c:pt idx="83">
                  <c:v>0.23192768324044163</c:v>
                </c:pt>
                <c:pt idx="84">
                  <c:v>0.22289258223717906</c:v>
                </c:pt>
                <c:pt idx="85">
                  <c:v>0.21396288210930861</c:v>
                </c:pt>
                <c:pt idx="86">
                  <c:v>0.20515450626648504</c:v>
                </c:pt>
                <c:pt idx="87">
                  <c:v>0.19648232120102493</c:v>
                </c:pt>
                <c:pt idx="88">
                  <c:v>0.18796011296912168</c:v>
                </c:pt>
                <c:pt idx="89">
                  <c:v>0.17960057073772423</c:v>
                </c:pt>
                <c:pt idx="90">
                  <c:v>0.17141527720971947</c:v>
                </c:pt>
                <c:pt idx="91">
                  <c:v>0.16341470569387645</c:v>
                </c:pt>
                <c:pt idx="92">
                  <c:v>0.15560822354399215</c:v>
                </c:pt>
                <c:pt idx="93">
                  <c:v>0.14800410165389496</c:v>
                </c:pt>
                <c:pt idx="94">
                  <c:v>0.14060952966185161</c:v>
                </c:pt>
                <c:pt idx="95">
                  <c:v>0.13343063648936132</c:v>
                </c:pt>
                <c:pt idx="96">
                  <c:v>0.126472515815544</c:v>
                </c:pt>
                <c:pt idx="97">
                  <c:v>0.11973925606926396</c:v>
                </c:pt>
                <c:pt idx="98">
                  <c:v>0.11323397450681148</c:v>
                </c:pt>
                <c:pt idx="99">
                  <c:v>0.10695885493315785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E63-477C-8D93-028A752090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'1.1.9'!$E$2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'1.1.9'!$D$3:$D$11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'1.1.9'!$E$3:$E$11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</c:v>
                </c:pt>
                <c:pt idx="5">
                  <c:v>56</c:v>
                </c:pt>
                <c:pt idx="6">
                  <c:v>42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'1.1.9'!$G$3:$G$102</c:f>
              <c:numCache>
                <c:formatCode>General</c:formatCode>
                <c:ptCount val="100"/>
                <c:pt idx="0">
                  <c:v>-55.98</c:v>
                </c:pt>
                <c:pt idx="1">
                  <c:v>-55.96</c:v>
                </c:pt>
                <c:pt idx="2">
                  <c:v>-55.94</c:v>
                </c:pt>
                <c:pt idx="3">
                  <c:v>-55.92</c:v>
                </c:pt>
                <c:pt idx="4">
                  <c:v>-55.9</c:v>
                </c:pt>
                <c:pt idx="5">
                  <c:v>-55.88</c:v>
                </c:pt>
                <c:pt idx="6">
                  <c:v>-55.86</c:v>
                </c:pt>
                <c:pt idx="7">
                  <c:v>-55.84</c:v>
                </c:pt>
                <c:pt idx="8">
                  <c:v>-55.82</c:v>
                </c:pt>
                <c:pt idx="9">
                  <c:v>-55.8</c:v>
                </c:pt>
                <c:pt idx="10">
                  <c:v>-55.78</c:v>
                </c:pt>
                <c:pt idx="11">
                  <c:v>-55.76</c:v>
                </c:pt>
                <c:pt idx="12">
                  <c:v>-55.74</c:v>
                </c:pt>
                <c:pt idx="13">
                  <c:v>-55.72</c:v>
                </c:pt>
                <c:pt idx="14">
                  <c:v>-55.7</c:v>
                </c:pt>
                <c:pt idx="15">
                  <c:v>-55.68</c:v>
                </c:pt>
                <c:pt idx="16">
                  <c:v>-55.66</c:v>
                </c:pt>
                <c:pt idx="17">
                  <c:v>-55.64</c:v>
                </c:pt>
                <c:pt idx="18">
                  <c:v>-55.62</c:v>
                </c:pt>
                <c:pt idx="19">
                  <c:v>-55.6</c:v>
                </c:pt>
                <c:pt idx="20">
                  <c:v>-55.58</c:v>
                </c:pt>
                <c:pt idx="21">
                  <c:v>-55.56</c:v>
                </c:pt>
                <c:pt idx="22">
                  <c:v>-55.54</c:v>
                </c:pt>
                <c:pt idx="23">
                  <c:v>-55.52</c:v>
                </c:pt>
                <c:pt idx="24">
                  <c:v>-55.5</c:v>
                </c:pt>
                <c:pt idx="25">
                  <c:v>-55.48</c:v>
                </c:pt>
                <c:pt idx="26">
                  <c:v>-55.46</c:v>
                </c:pt>
                <c:pt idx="27">
                  <c:v>-55.44</c:v>
                </c:pt>
                <c:pt idx="28">
                  <c:v>-55.42</c:v>
                </c:pt>
                <c:pt idx="29">
                  <c:v>-55.4</c:v>
                </c:pt>
                <c:pt idx="30">
                  <c:v>-55.38</c:v>
                </c:pt>
                <c:pt idx="31">
                  <c:v>-55.36</c:v>
                </c:pt>
                <c:pt idx="32">
                  <c:v>-55.34</c:v>
                </c:pt>
                <c:pt idx="33">
                  <c:v>-55.32</c:v>
                </c:pt>
                <c:pt idx="34">
                  <c:v>-55.3</c:v>
                </c:pt>
                <c:pt idx="35">
                  <c:v>-55.28</c:v>
                </c:pt>
                <c:pt idx="36">
                  <c:v>-55.26</c:v>
                </c:pt>
                <c:pt idx="37">
                  <c:v>-55.24</c:v>
                </c:pt>
                <c:pt idx="38">
                  <c:v>-55.22</c:v>
                </c:pt>
                <c:pt idx="39">
                  <c:v>-55.2</c:v>
                </c:pt>
                <c:pt idx="40">
                  <c:v>-55.18</c:v>
                </c:pt>
                <c:pt idx="41">
                  <c:v>-55.16</c:v>
                </c:pt>
                <c:pt idx="42">
                  <c:v>-55.14</c:v>
                </c:pt>
                <c:pt idx="43">
                  <c:v>-55.12</c:v>
                </c:pt>
                <c:pt idx="44">
                  <c:v>-55.1</c:v>
                </c:pt>
                <c:pt idx="45">
                  <c:v>-55.08</c:v>
                </c:pt>
                <c:pt idx="46">
                  <c:v>-55.06</c:v>
                </c:pt>
                <c:pt idx="47">
                  <c:v>-55.04</c:v>
                </c:pt>
                <c:pt idx="48">
                  <c:v>-55.02</c:v>
                </c:pt>
                <c:pt idx="49">
                  <c:v>-55</c:v>
                </c:pt>
                <c:pt idx="50">
                  <c:v>-54.98</c:v>
                </c:pt>
                <c:pt idx="51">
                  <c:v>-54.96</c:v>
                </c:pt>
                <c:pt idx="52">
                  <c:v>-54.94</c:v>
                </c:pt>
                <c:pt idx="53">
                  <c:v>-54.92</c:v>
                </c:pt>
                <c:pt idx="54">
                  <c:v>-54.9</c:v>
                </c:pt>
                <c:pt idx="55">
                  <c:v>-54.88</c:v>
                </c:pt>
                <c:pt idx="56">
                  <c:v>-54.86</c:v>
                </c:pt>
                <c:pt idx="57">
                  <c:v>-54.84</c:v>
                </c:pt>
                <c:pt idx="58">
                  <c:v>-54.82</c:v>
                </c:pt>
                <c:pt idx="59">
                  <c:v>-54.8</c:v>
                </c:pt>
                <c:pt idx="60">
                  <c:v>-54.78</c:v>
                </c:pt>
                <c:pt idx="61">
                  <c:v>-54.76</c:v>
                </c:pt>
                <c:pt idx="62">
                  <c:v>-54.74</c:v>
                </c:pt>
                <c:pt idx="63">
                  <c:v>-54.72</c:v>
                </c:pt>
                <c:pt idx="64">
                  <c:v>-54.7</c:v>
                </c:pt>
                <c:pt idx="65">
                  <c:v>-54.68</c:v>
                </c:pt>
                <c:pt idx="66">
                  <c:v>-54.66</c:v>
                </c:pt>
                <c:pt idx="67">
                  <c:v>-54.64</c:v>
                </c:pt>
                <c:pt idx="68">
                  <c:v>-54.62</c:v>
                </c:pt>
                <c:pt idx="69">
                  <c:v>-54.6</c:v>
                </c:pt>
                <c:pt idx="70">
                  <c:v>-54.58</c:v>
                </c:pt>
                <c:pt idx="71">
                  <c:v>-54.56</c:v>
                </c:pt>
                <c:pt idx="72">
                  <c:v>-54.54</c:v>
                </c:pt>
                <c:pt idx="73">
                  <c:v>-54.52</c:v>
                </c:pt>
                <c:pt idx="74">
                  <c:v>-54.5</c:v>
                </c:pt>
                <c:pt idx="75">
                  <c:v>-54.48</c:v>
                </c:pt>
                <c:pt idx="76">
                  <c:v>-54.46</c:v>
                </c:pt>
                <c:pt idx="77">
                  <c:v>-54.44</c:v>
                </c:pt>
                <c:pt idx="78">
                  <c:v>-54.42</c:v>
                </c:pt>
                <c:pt idx="79">
                  <c:v>-54.4</c:v>
                </c:pt>
                <c:pt idx="80">
                  <c:v>-54.38</c:v>
                </c:pt>
                <c:pt idx="81">
                  <c:v>-54.36</c:v>
                </c:pt>
                <c:pt idx="82">
                  <c:v>-54.34</c:v>
                </c:pt>
                <c:pt idx="83">
                  <c:v>-54.32</c:v>
                </c:pt>
                <c:pt idx="84">
                  <c:v>-54.3</c:v>
                </c:pt>
                <c:pt idx="85">
                  <c:v>-54.28</c:v>
                </c:pt>
                <c:pt idx="86">
                  <c:v>-54.26</c:v>
                </c:pt>
                <c:pt idx="87">
                  <c:v>-54.24</c:v>
                </c:pt>
                <c:pt idx="88">
                  <c:v>-54.22</c:v>
                </c:pt>
                <c:pt idx="89">
                  <c:v>-54.2</c:v>
                </c:pt>
                <c:pt idx="90">
                  <c:v>-54.18</c:v>
                </c:pt>
                <c:pt idx="91">
                  <c:v>-54.16</c:v>
                </c:pt>
                <c:pt idx="92">
                  <c:v>-54.14</c:v>
                </c:pt>
                <c:pt idx="93">
                  <c:v>-54.12</c:v>
                </c:pt>
                <c:pt idx="94">
                  <c:v>-54.1</c:v>
                </c:pt>
                <c:pt idx="95">
                  <c:v>-54.08</c:v>
                </c:pt>
                <c:pt idx="96">
                  <c:v>-54.06</c:v>
                </c:pt>
                <c:pt idx="97">
                  <c:v>-54.04</c:v>
                </c:pt>
                <c:pt idx="98">
                  <c:v>-54.02</c:v>
                </c:pt>
                <c:pt idx="99">
                  <c:v>-54</c:v>
                </c:pt>
              </c:numCache>
            </c:numRef>
          </c:xVal>
          <c:yVal>
            <c:numRef>
              <c:f>'1.1.9'!$H$3:$H$102</c:f>
              <c:numCache>
                <c:formatCode>General</c:formatCode>
                <c:ptCount val="100"/>
                <c:pt idx="0">
                  <c:v>0.1373351674426507</c:v>
                </c:pt>
                <c:pt idx="1">
                  <c:v>0.14708597399127815</c:v>
                </c:pt>
                <c:pt idx="2">
                  <c:v>0.15730645482221778</c:v>
                </c:pt>
                <c:pt idx="3">
                  <c:v>0.16799935330869883</c:v>
                </c:pt>
                <c:pt idx="4">
                  <c:v>0.17916553052232839</c:v>
                </c:pt>
                <c:pt idx="5">
                  <c:v>0.19080383231647263</c:v>
                </c:pt>
                <c:pt idx="6">
                  <c:v>0.20291096218536678</c:v>
                </c:pt>
                <c:pt idx="7">
                  <c:v>0.21548136139504936</c:v>
                </c:pt>
                <c:pt idx="8">
                  <c:v>0.22850709790651405</c:v>
                </c:pt>
                <c:pt idx="9">
                  <c:v>0.24197776561908518</c:v>
                </c:pt>
                <c:pt idx="10">
                  <c:v>0.25588039545284896</c:v>
                </c:pt>
                <c:pt idx="11">
                  <c:v>0.27019937976114555</c:v>
                </c:pt>
                <c:pt idx="12">
                  <c:v>0.28491641151743269</c:v>
                </c:pt>
                <c:pt idx="13">
                  <c:v>0.30001043965478474</c:v>
                </c:pt>
                <c:pt idx="14">
                  <c:v>0.31545764184998915</c:v>
                </c:pt>
                <c:pt idx="15">
                  <c:v>0.33123141593869077</c:v>
                </c:pt>
                <c:pt idx="16">
                  <c:v>0.34730239102236649</c:v>
                </c:pt>
                <c:pt idx="17">
                  <c:v>0.36363845918393389</c:v>
                </c:pt>
                <c:pt idx="18">
                  <c:v>0.38020482856630744</c:v>
                </c:pt>
                <c:pt idx="19">
                  <c:v>0.39696409838906282</c:v>
                </c:pt>
                <c:pt idx="20">
                  <c:v>0.41387635628409286</c:v>
                </c:pt>
                <c:pt idx="21">
                  <c:v>0.43089929812279842</c:v>
                </c:pt>
                <c:pt idx="22">
                  <c:v>0.44798837028824545</c:v>
                </c:pt>
                <c:pt idx="23">
                  <c:v>0.46509693411673075</c:v>
                </c:pt>
                <c:pt idx="24">
                  <c:v>0.48217645199843151</c:v>
                </c:pt>
                <c:pt idx="25">
                  <c:v>0.49917669438747825</c:v>
                </c:pt>
                <c:pt idx="26">
                  <c:v>0.51604596673236447</c:v>
                </c:pt>
                <c:pt idx="27">
                  <c:v>0.53273135509983782</c:v>
                </c:pt>
                <c:pt idx="28">
                  <c:v>0.54917898903326845</c:v>
                </c:pt>
                <c:pt idx="29">
                  <c:v>0.56533431996312988</c:v>
                </c:pt>
                <c:pt idx="30">
                  <c:v>0.5811424132750882</c:v>
                </c:pt>
                <c:pt idx="31">
                  <c:v>0.5965482519446611</c:v>
                </c:pt>
                <c:pt idx="32">
                  <c:v>0.61149704946803229</c:v>
                </c:pt>
                <c:pt idx="33">
                  <c:v>0.62593456966070338</c:v>
                </c:pt>
                <c:pt idx="34">
                  <c:v>0.6398074507604502</c:v>
                </c:pt>
                <c:pt idx="35">
                  <c:v>0.65306353116222482</c:v>
                </c:pt>
                <c:pt idx="36">
                  <c:v>0.66565217403115429</c:v>
                </c:pt>
                <c:pt idx="37">
                  <c:v>0.67752458798804382</c:v>
                </c:pt>
                <c:pt idx="38">
                  <c:v>0.68863414104107057</c:v>
                </c:pt>
                <c:pt idx="39">
                  <c:v>0.69893666494803952</c:v>
                </c:pt>
                <c:pt idx="40">
                  <c:v>0.70839074723709017</c:v>
                </c:pt>
                <c:pt idx="41">
                  <c:v>0.71695800818907751</c:v>
                </c:pt>
                <c:pt idx="42">
                  <c:v>0.72460336019260296</c:v>
                </c:pt>
                <c:pt idx="43">
                  <c:v>0.73129524702112569</c:v>
                </c:pt>
                <c:pt idx="44">
                  <c:v>0.7370058607499288</c:v>
                </c:pt>
                <c:pt idx="45">
                  <c:v>0.74171133422707713</c:v>
                </c:pt>
                <c:pt idx="46">
                  <c:v>0.74539190723442661</c:v>
                </c:pt>
                <c:pt idx="47">
                  <c:v>0.74803206472011696</c:v>
                </c:pt>
                <c:pt idx="48">
                  <c:v>0.74962064574937182</c:v>
                </c:pt>
                <c:pt idx="49">
                  <c:v>0.75015092210305123</c:v>
                </c:pt>
                <c:pt idx="50">
                  <c:v>0.74962064574937182</c:v>
                </c:pt>
                <c:pt idx="51">
                  <c:v>0.74803206472011696</c:v>
                </c:pt>
                <c:pt idx="52">
                  <c:v>0.74539190723442661</c:v>
                </c:pt>
                <c:pt idx="53">
                  <c:v>0.74171133422707713</c:v>
                </c:pt>
                <c:pt idx="54">
                  <c:v>0.7370058607499288</c:v>
                </c:pt>
                <c:pt idx="55">
                  <c:v>0.73129524702112569</c:v>
                </c:pt>
                <c:pt idx="56">
                  <c:v>0.72460336019260296</c:v>
                </c:pt>
                <c:pt idx="57">
                  <c:v>0.71695800818907751</c:v>
                </c:pt>
                <c:pt idx="58">
                  <c:v>0.70839074723709017</c:v>
                </c:pt>
                <c:pt idx="59">
                  <c:v>0.69893666494803952</c:v>
                </c:pt>
                <c:pt idx="60">
                  <c:v>0.68863414104107057</c:v>
                </c:pt>
                <c:pt idx="61">
                  <c:v>0.67752458798804382</c:v>
                </c:pt>
                <c:pt idx="62">
                  <c:v>0.66565217403115429</c:v>
                </c:pt>
                <c:pt idx="63">
                  <c:v>0.65306353116222482</c:v>
                </c:pt>
                <c:pt idx="64">
                  <c:v>0.6398074507604502</c:v>
                </c:pt>
                <c:pt idx="65">
                  <c:v>0.62593456966070338</c:v>
                </c:pt>
                <c:pt idx="66">
                  <c:v>0.61149704946803229</c:v>
                </c:pt>
                <c:pt idx="67">
                  <c:v>0.5965482519446611</c:v>
                </c:pt>
                <c:pt idx="68">
                  <c:v>0.5811424132750882</c:v>
                </c:pt>
                <c:pt idx="69">
                  <c:v>0.56533431996312988</c:v>
                </c:pt>
                <c:pt idx="70">
                  <c:v>0.54917898903326845</c:v>
                </c:pt>
                <c:pt idx="71">
                  <c:v>0.53273135509983782</c:v>
                </c:pt>
                <c:pt idx="72">
                  <c:v>0.51604596673236447</c:v>
                </c:pt>
                <c:pt idx="73">
                  <c:v>0.49917669438747825</c:v>
                </c:pt>
                <c:pt idx="74">
                  <c:v>0.48217645199843151</c:v>
                </c:pt>
                <c:pt idx="75">
                  <c:v>0.46509693411673075</c:v>
                </c:pt>
                <c:pt idx="76">
                  <c:v>0.44798837028824545</c:v>
                </c:pt>
                <c:pt idx="77">
                  <c:v>0.43089929812279842</c:v>
                </c:pt>
                <c:pt idx="78">
                  <c:v>0.41387635628409286</c:v>
                </c:pt>
                <c:pt idx="79">
                  <c:v>0.39696409838906282</c:v>
                </c:pt>
                <c:pt idx="80">
                  <c:v>0.38020482856630744</c:v>
                </c:pt>
                <c:pt idx="81">
                  <c:v>0.36363845918393389</c:v>
                </c:pt>
                <c:pt idx="82">
                  <c:v>0.34730239102236649</c:v>
                </c:pt>
                <c:pt idx="83">
                  <c:v>0.33123141593869077</c:v>
                </c:pt>
                <c:pt idx="84">
                  <c:v>0.31545764184998915</c:v>
                </c:pt>
                <c:pt idx="85">
                  <c:v>0.30001043965478474</c:v>
                </c:pt>
                <c:pt idx="86">
                  <c:v>0.28491641151743269</c:v>
                </c:pt>
                <c:pt idx="87">
                  <c:v>0.27019937976114555</c:v>
                </c:pt>
                <c:pt idx="88">
                  <c:v>0.25588039545284896</c:v>
                </c:pt>
                <c:pt idx="89">
                  <c:v>0.24197776561908518</c:v>
                </c:pt>
                <c:pt idx="90">
                  <c:v>0.22850709790651405</c:v>
                </c:pt>
                <c:pt idx="91">
                  <c:v>0.21548136139504936</c:v>
                </c:pt>
                <c:pt idx="92">
                  <c:v>0.20291096218536678</c:v>
                </c:pt>
                <c:pt idx="93">
                  <c:v>0.19080383231647263</c:v>
                </c:pt>
                <c:pt idx="94">
                  <c:v>0.17916553052232839</c:v>
                </c:pt>
                <c:pt idx="95">
                  <c:v>0.16799935330869883</c:v>
                </c:pt>
                <c:pt idx="96">
                  <c:v>0.15730645482221778</c:v>
                </c:pt>
                <c:pt idx="97">
                  <c:v>0.14708597399127815</c:v>
                </c:pt>
                <c:pt idx="98">
                  <c:v>0.1373351674426507</c:v>
                </c:pt>
                <c:pt idx="99">
                  <c:v>0.12804954673638858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3B0-47E8-9C50-2287C687E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'1.1.10'!$E$2</c:f>
              <c:strCache>
                <c:ptCount val="1"/>
                <c:pt idx="0">
                  <c:v>FREQUÊNCIA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errBars>
            <c:errDir val="y"/>
            <c:errBarType val="minus"/>
            <c:errValType val="percentage"/>
            <c:noEndCap val="1"/>
            <c:val val="100"/>
            <c:spPr>
              <a:noFill/>
              <a:ln w="254000" cap="flat" cmpd="sng" algn="ctr">
                <a:solidFill>
                  <a:schemeClr val="accent1"/>
                </a:solidFill>
                <a:round/>
              </a:ln>
              <a:effectLst/>
            </c:spPr>
          </c:errBars>
          <c:xVal>
            <c:numRef>
              <c:f>'1.1.10'!$D$3:$D$11</c:f>
              <c:numCache>
                <c:formatCode>General</c:formatCode>
                <c:ptCount val="9"/>
                <c:pt idx="0">
                  <c:v>-60</c:v>
                </c:pt>
                <c:pt idx="1">
                  <c:v>-59</c:v>
                </c:pt>
                <c:pt idx="2">
                  <c:v>-58</c:v>
                </c:pt>
                <c:pt idx="3">
                  <c:v>-57</c:v>
                </c:pt>
                <c:pt idx="4">
                  <c:v>-56</c:v>
                </c:pt>
                <c:pt idx="5">
                  <c:v>-55</c:v>
                </c:pt>
                <c:pt idx="6">
                  <c:v>-54</c:v>
                </c:pt>
                <c:pt idx="7">
                  <c:v>-53</c:v>
                </c:pt>
                <c:pt idx="8">
                  <c:v>-52</c:v>
                </c:pt>
              </c:numCache>
            </c:numRef>
          </c:xVal>
          <c:yVal>
            <c:numRef>
              <c:f>'1.1.10'!$E$3:$E$11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11</c:v>
                </c:pt>
                <c:pt idx="5">
                  <c:v>68</c:v>
                </c:pt>
                <c:pt idx="6">
                  <c:v>21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4784"/>
        <c:axId val="2039275200"/>
      </c:scatterChart>
      <c:scatterChart>
        <c:scatterStyle val="smoothMarker"/>
        <c:varyColors val="0"/>
        <c:ser>
          <c:idx val="1"/>
          <c:order val="1"/>
          <c:tx>
            <c:v>FPM</c:v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'1.1.10'!$G$3:$G$102</c:f>
              <c:numCache>
                <c:formatCode>General</c:formatCode>
                <c:ptCount val="100"/>
                <c:pt idx="0">
                  <c:v>-55.98</c:v>
                </c:pt>
                <c:pt idx="1">
                  <c:v>-55.96</c:v>
                </c:pt>
                <c:pt idx="2">
                  <c:v>-55.94</c:v>
                </c:pt>
                <c:pt idx="3">
                  <c:v>-55.92</c:v>
                </c:pt>
                <c:pt idx="4">
                  <c:v>-55.9</c:v>
                </c:pt>
                <c:pt idx="5">
                  <c:v>-55.88</c:v>
                </c:pt>
                <c:pt idx="6">
                  <c:v>-55.86</c:v>
                </c:pt>
                <c:pt idx="7">
                  <c:v>-55.84</c:v>
                </c:pt>
                <c:pt idx="8">
                  <c:v>-55.82</c:v>
                </c:pt>
                <c:pt idx="9">
                  <c:v>-55.8</c:v>
                </c:pt>
                <c:pt idx="10">
                  <c:v>-55.78</c:v>
                </c:pt>
                <c:pt idx="11">
                  <c:v>-55.76</c:v>
                </c:pt>
                <c:pt idx="12">
                  <c:v>-55.74</c:v>
                </c:pt>
                <c:pt idx="13">
                  <c:v>-55.72</c:v>
                </c:pt>
                <c:pt idx="14">
                  <c:v>-55.7</c:v>
                </c:pt>
                <c:pt idx="15">
                  <c:v>-55.68</c:v>
                </c:pt>
                <c:pt idx="16">
                  <c:v>-55.66</c:v>
                </c:pt>
                <c:pt idx="17">
                  <c:v>-55.64</c:v>
                </c:pt>
                <c:pt idx="18">
                  <c:v>-55.62</c:v>
                </c:pt>
                <c:pt idx="19">
                  <c:v>-55.6</c:v>
                </c:pt>
                <c:pt idx="20">
                  <c:v>-55.58</c:v>
                </c:pt>
                <c:pt idx="21">
                  <c:v>-55.56</c:v>
                </c:pt>
                <c:pt idx="22">
                  <c:v>-55.54</c:v>
                </c:pt>
                <c:pt idx="23">
                  <c:v>-55.52</c:v>
                </c:pt>
                <c:pt idx="24">
                  <c:v>-55.5</c:v>
                </c:pt>
                <c:pt idx="25">
                  <c:v>-55.48</c:v>
                </c:pt>
                <c:pt idx="26">
                  <c:v>-55.46</c:v>
                </c:pt>
                <c:pt idx="27">
                  <c:v>-55.44</c:v>
                </c:pt>
                <c:pt idx="28">
                  <c:v>-55.42</c:v>
                </c:pt>
                <c:pt idx="29">
                  <c:v>-55.4</c:v>
                </c:pt>
                <c:pt idx="30">
                  <c:v>-55.38</c:v>
                </c:pt>
                <c:pt idx="31">
                  <c:v>-55.36</c:v>
                </c:pt>
                <c:pt idx="32">
                  <c:v>-55.34</c:v>
                </c:pt>
                <c:pt idx="33">
                  <c:v>-55.32</c:v>
                </c:pt>
                <c:pt idx="34">
                  <c:v>-55.3</c:v>
                </c:pt>
                <c:pt idx="35">
                  <c:v>-55.28</c:v>
                </c:pt>
                <c:pt idx="36">
                  <c:v>-55.26</c:v>
                </c:pt>
                <c:pt idx="37">
                  <c:v>-55.24</c:v>
                </c:pt>
                <c:pt idx="38">
                  <c:v>-55.22</c:v>
                </c:pt>
                <c:pt idx="39">
                  <c:v>-55.2</c:v>
                </c:pt>
                <c:pt idx="40">
                  <c:v>-55.18</c:v>
                </c:pt>
                <c:pt idx="41">
                  <c:v>-55.16</c:v>
                </c:pt>
                <c:pt idx="42">
                  <c:v>-55.14</c:v>
                </c:pt>
                <c:pt idx="43">
                  <c:v>-55.12</c:v>
                </c:pt>
                <c:pt idx="44">
                  <c:v>-55.1</c:v>
                </c:pt>
                <c:pt idx="45">
                  <c:v>-55.08</c:v>
                </c:pt>
                <c:pt idx="46">
                  <c:v>-55.06</c:v>
                </c:pt>
                <c:pt idx="47">
                  <c:v>-55.04</c:v>
                </c:pt>
                <c:pt idx="48">
                  <c:v>-55.02</c:v>
                </c:pt>
                <c:pt idx="49">
                  <c:v>-55</c:v>
                </c:pt>
                <c:pt idx="50">
                  <c:v>-54.98</c:v>
                </c:pt>
                <c:pt idx="51">
                  <c:v>-54.96</c:v>
                </c:pt>
                <c:pt idx="52">
                  <c:v>-54.94</c:v>
                </c:pt>
                <c:pt idx="53">
                  <c:v>-54.92</c:v>
                </c:pt>
                <c:pt idx="54">
                  <c:v>-54.9</c:v>
                </c:pt>
                <c:pt idx="55">
                  <c:v>-54.88</c:v>
                </c:pt>
                <c:pt idx="56">
                  <c:v>-54.86</c:v>
                </c:pt>
                <c:pt idx="57">
                  <c:v>-54.84</c:v>
                </c:pt>
                <c:pt idx="58">
                  <c:v>-54.82</c:v>
                </c:pt>
                <c:pt idx="59">
                  <c:v>-54.8</c:v>
                </c:pt>
                <c:pt idx="60">
                  <c:v>-54.78</c:v>
                </c:pt>
                <c:pt idx="61">
                  <c:v>-54.76</c:v>
                </c:pt>
                <c:pt idx="62">
                  <c:v>-54.74</c:v>
                </c:pt>
                <c:pt idx="63">
                  <c:v>-54.72</c:v>
                </c:pt>
                <c:pt idx="64">
                  <c:v>-54.7</c:v>
                </c:pt>
                <c:pt idx="65">
                  <c:v>-54.68</c:v>
                </c:pt>
                <c:pt idx="66">
                  <c:v>-54.66</c:v>
                </c:pt>
                <c:pt idx="67">
                  <c:v>-54.64</c:v>
                </c:pt>
                <c:pt idx="68">
                  <c:v>-54.62</c:v>
                </c:pt>
                <c:pt idx="69">
                  <c:v>-54.6</c:v>
                </c:pt>
                <c:pt idx="70">
                  <c:v>-54.58</c:v>
                </c:pt>
                <c:pt idx="71">
                  <c:v>-54.56</c:v>
                </c:pt>
                <c:pt idx="72">
                  <c:v>-54.54</c:v>
                </c:pt>
                <c:pt idx="73">
                  <c:v>-54.52</c:v>
                </c:pt>
                <c:pt idx="74">
                  <c:v>-54.5</c:v>
                </c:pt>
                <c:pt idx="75">
                  <c:v>-54.48</c:v>
                </c:pt>
                <c:pt idx="76">
                  <c:v>-54.46</c:v>
                </c:pt>
                <c:pt idx="77">
                  <c:v>-54.44</c:v>
                </c:pt>
                <c:pt idx="78">
                  <c:v>-54.42</c:v>
                </c:pt>
                <c:pt idx="79">
                  <c:v>-54.4</c:v>
                </c:pt>
                <c:pt idx="80">
                  <c:v>-54.38</c:v>
                </c:pt>
                <c:pt idx="81">
                  <c:v>-54.36</c:v>
                </c:pt>
                <c:pt idx="82">
                  <c:v>-54.34</c:v>
                </c:pt>
                <c:pt idx="83">
                  <c:v>-54.32</c:v>
                </c:pt>
                <c:pt idx="84">
                  <c:v>-54.3</c:v>
                </c:pt>
                <c:pt idx="85">
                  <c:v>-54.28</c:v>
                </c:pt>
                <c:pt idx="86">
                  <c:v>-54.26</c:v>
                </c:pt>
                <c:pt idx="87">
                  <c:v>-54.24</c:v>
                </c:pt>
                <c:pt idx="88">
                  <c:v>-54.22</c:v>
                </c:pt>
                <c:pt idx="89">
                  <c:v>-54.2</c:v>
                </c:pt>
                <c:pt idx="90">
                  <c:v>-54.18</c:v>
                </c:pt>
                <c:pt idx="91">
                  <c:v>-54.16</c:v>
                </c:pt>
                <c:pt idx="92">
                  <c:v>-54.14</c:v>
                </c:pt>
                <c:pt idx="93">
                  <c:v>-54.12</c:v>
                </c:pt>
                <c:pt idx="94">
                  <c:v>-54.1</c:v>
                </c:pt>
                <c:pt idx="95">
                  <c:v>-54.08</c:v>
                </c:pt>
                <c:pt idx="96">
                  <c:v>-54.06</c:v>
                </c:pt>
                <c:pt idx="97">
                  <c:v>-54.04</c:v>
                </c:pt>
                <c:pt idx="98">
                  <c:v>-54.02</c:v>
                </c:pt>
                <c:pt idx="99">
                  <c:v>-54</c:v>
                </c:pt>
              </c:numCache>
            </c:numRef>
          </c:xVal>
          <c:yVal>
            <c:numRef>
              <c:f>'1.1.10'!$H$3:$H$102</c:f>
              <c:numCache>
                <c:formatCode>General</c:formatCode>
                <c:ptCount val="100"/>
                <c:pt idx="0">
                  <c:v>0.15382892881631863</c:v>
                </c:pt>
                <c:pt idx="1">
                  <c:v>0.16366079649076634</c:v>
                </c:pt>
                <c:pt idx="2">
                  <c:v>0.17389877745644788</c:v>
                </c:pt>
                <c:pt idx="3">
                  <c:v>0.1845413192871582</c:v>
                </c:pt>
                <c:pt idx="4">
                  <c:v>0.19558517686455465</c:v>
                </c:pt>
                <c:pt idx="5">
                  <c:v>0.20702532589871037</c:v>
                </c:pt>
                <c:pt idx="6">
                  <c:v>0.21885488290806004</c:v>
                </c:pt>
                <c:pt idx="7">
                  <c:v>0.23106503267552106</c:v>
                </c:pt>
                <c:pt idx="8">
                  <c:v>0.24364496418925097</c:v>
                </c:pt>
                <c:pt idx="9">
                  <c:v>0.25658181605658303</c:v>
                </c:pt>
                <c:pt idx="10">
                  <c:v>0.26986063234875673</c:v>
                </c:pt>
                <c:pt idx="11">
                  <c:v>0.28346432979099323</c:v>
                </c:pt>
                <c:pt idx="12">
                  <c:v>0.29737367715760243</c:v>
                </c:pt>
                <c:pt idx="13">
                  <c:v>0.3115672876652274</c:v>
                </c:pt>
                <c:pt idx="14">
                  <c:v>0.32602162507855842</c:v>
                </c:pt>
                <c:pt idx="15">
                  <c:v>0.34071102415322668</c:v>
                </c:pt>
                <c:pt idx="16">
                  <c:v>0.35560772593941142</c:v>
                </c:pt>
                <c:pt idx="17">
                  <c:v>0.37068192835883795</c:v>
                </c:pt>
                <c:pt idx="18">
                  <c:v>0.38590185234706653</c:v>
                </c:pt>
                <c:pt idx="19">
                  <c:v>0.40123382372389582</c:v>
                </c:pt>
                <c:pt idx="20">
                  <c:v>0.41664237081848787</c:v>
                </c:pt>
                <c:pt idx="21">
                  <c:v>0.43209033773305711</c:v>
                </c:pt>
                <c:pt idx="22">
                  <c:v>0.44753901298220822</c:v>
                </c:pt>
                <c:pt idx="23">
                  <c:v>0.46294827309446496</c:v>
                </c:pt>
                <c:pt idx="24">
                  <c:v>0.4782767406112054</c:v>
                </c:pt>
                <c:pt idx="25">
                  <c:v>0.49348195576646575</c:v>
                </c:pt>
                <c:pt idx="26">
                  <c:v>0.50852056098199094</c:v>
                </c:pt>
                <c:pt idx="27">
                  <c:v>0.52334849716617027</c:v>
                </c:pt>
                <c:pt idx="28">
                  <c:v>0.53792121066562981</c:v>
                </c:pt>
                <c:pt idx="29">
                  <c:v>0.55219386958604932</c:v>
                </c:pt>
                <c:pt idx="30">
                  <c:v>0.56612158807534707</c:v>
                </c:pt>
                <c:pt idx="31">
                  <c:v>0.57965965705054734</c:v>
                </c:pt>
                <c:pt idx="32">
                  <c:v>0.59276377974975369</c:v>
                </c:pt>
                <c:pt idx="33">
                  <c:v>0.60539031040548474</c:v>
                </c:pt>
                <c:pt idx="34">
                  <c:v>0.61749649426528463</c:v>
                </c:pt>
                <c:pt idx="35">
                  <c:v>0.62904070713239879</c:v>
                </c:pt>
                <c:pt idx="36">
                  <c:v>0.63998269256336882</c:v>
                </c:pt>
                <c:pt idx="37">
                  <c:v>0.6502837948421184</c:v>
                </c:pt>
                <c:pt idx="38">
                  <c:v>0.65990718585194486</c:v>
                </c:pt>
                <c:pt idx="39">
                  <c:v>0.66881808398771536</c:v>
                </c:pt>
                <c:pt idx="40">
                  <c:v>0.67698396329136545</c:v>
                </c:pt>
                <c:pt idx="41">
                  <c:v>0.68437475105349455</c:v>
                </c:pt>
                <c:pt idx="42">
                  <c:v>0.69096301220288359</c:v>
                </c:pt>
                <c:pt idx="43">
                  <c:v>0.69672411890279473</c:v>
                </c:pt>
                <c:pt idx="44">
                  <c:v>0.70163640388749426</c:v>
                </c:pt>
                <c:pt idx="45">
                  <c:v>0.7056812962033634</c:v>
                </c:pt>
                <c:pt idx="46">
                  <c:v>0.70884343816464557</c:v>
                </c:pt>
                <c:pt idx="47">
                  <c:v>0.71111078249320614</c:v>
                </c:pt>
                <c:pt idx="48">
                  <c:v>0.71247466878245258</c:v>
                </c:pt>
                <c:pt idx="49">
                  <c:v>0.71292987860630486</c:v>
                </c:pt>
                <c:pt idx="50">
                  <c:v>0.71247466878245258</c:v>
                </c:pt>
                <c:pt idx="51">
                  <c:v>0.71111078249320614</c:v>
                </c:pt>
                <c:pt idx="52">
                  <c:v>0.70884343816464557</c:v>
                </c:pt>
                <c:pt idx="53">
                  <c:v>0.7056812962033634</c:v>
                </c:pt>
                <c:pt idx="54">
                  <c:v>0.70163640388749426</c:v>
                </c:pt>
                <c:pt idx="55">
                  <c:v>0.69672411890279473</c:v>
                </c:pt>
                <c:pt idx="56">
                  <c:v>0.69096301220288359</c:v>
                </c:pt>
                <c:pt idx="57">
                  <c:v>0.68437475105349455</c:v>
                </c:pt>
                <c:pt idx="58">
                  <c:v>0.67698396329136545</c:v>
                </c:pt>
                <c:pt idx="59">
                  <c:v>0.66881808398771536</c:v>
                </c:pt>
                <c:pt idx="60">
                  <c:v>0.65990718585194486</c:v>
                </c:pt>
                <c:pt idx="61">
                  <c:v>0.6502837948421184</c:v>
                </c:pt>
                <c:pt idx="62">
                  <c:v>0.63998269256336882</c:v>
                </c:pt>
                <c:pt idx="63">
                  <c:v>0.62904070713239879</c:v>
                </c:pt>
                <c:pt idx="64">
                  <c:v>0.61749649426528463</c:v>
                </c:pt>
                <c:pt idx="65">
                  <c:v>0.60539031040548474</c:v>
                </c:pt>
                <c:pt idx="66">
                  <c:v>0.59276377974975369</c:v>
                </c:pt>
                <c:pt idx="67">
                  <c:v>0.57965965705054734</c:v>
                </c:pt>
                <c:pt idx="68">
                  <c:v>0.56612158807534707</c:v>
                </c:pt>
                <c:pt idx="69">
                  <c:v>0.55219386958604932</c:v>
                </c:pt>
                <c:pt idx="70">
                  <c:v>0.53792121066562981</c:v>
                </c:pt>
                <c:pt idx="71">
                  <c:v>0.52334849716617027</c:v>
                </c:pt>
                <c:pt idx="72">
                  <c:v>0.50852056098199094</c:v>
                </c:pt>
                <c:pt idx="73">
                  <c:v>0.49348195576646575</c:v>
                </c:pt>
                <c:pt idx="74">
                  <c:v>0.4782767406112054</c:v>
                </c:pt>
                <c:pt idx="75">
                  <c:v>0.46294827309446496</c:v>
                </c:pt>
                <c:pt idx="76">
                  <c:v>0.44753901298220822</c:v>
                </c:pt>
                <c:pt idx="77">
                  <c:v>0.43209033773305711</c:v>
                </c:pt>
                <c:pt idx="78">
                  <c:v>0.41664237081848787</c:v>
                </c:pt>
                <c:pt idx="79">
                  <c:v>0.40123382372389582</c:v>
                </c:pt>
                <c:pt idx="80">
                  <c:v>0.38590185234706653</c:v>
                </c:pt>
                <c:pt idx="81">
                  <c:v>0.37068192835883795</c:v>
                </c:pt>
                <c:pt idx="82">
                  <c:v>0.35560772593941142</c:v>
                </c:pt>
                <c:pt idx="83">
                  <c:v>0.34071102415322668</c:v>
                </c:pt>
                <c:pt idx="84">
                  <c:v>0.32602162507855842</c:v>
                </c:pt>
                <c:pt idx="85">
                  <c:v>0.3115672876652274</c:v>
                </c:pt>
                <c:pt idx="86">
                  <c:v>0.29737367715760243</c:v>
                </c:pt>
                <c:pt idx="87">
                  <c:v>0.28346432979099323</c:v>
                </c:pt>
                <c:pt idx="88">
                  <c:v>0.26986063234875673</c:v>
                </c:pt>
                <c:pt idx="89">
                  <c:v>0.25658181605658303</c:v>
                </c:pt>
                <c:pt idx="90">
                  <c:v>0.24364496418925097</c:v>
                </c:pt>
                <c:pt idx="91">
                  <c:v>0.23106503267552106</c:v>
                </c:pt>
                <c:pt idx="92">
                  <c:v>0.21885488290806004</c:v>
                </c:pt>
                <c:pt idx="93">
                  <c:v>0.20702532589871037</c:v>
                </c:pt>
                <c:pt idx="94">
                  <c:v>0.19558517686455465</c:v>
                </c:pt>
                <c:pt idx="95">
                  <c:v>0.1845413192871582</c:v>
                </c:pt>
                <c:pt idx="96">
                  <c:v>0.17389877745644788</c:v>
                </c:pt>
                <c:pt idx="97">
                  <c:v>0.16366079649076634</c:v>
                </c:pt>
                <c:pt idx="98">
                  <c:v>0.15382892881631863</c:v>
                </c:pt>
                <c:pt idx="99">
                  <c:v>0.14440312609096642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AB-4608-A0D9-2C34B4E8A7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273536"/>
        <c:axId val="2039265216"/>
      </c:scatterChart>
      <c:valAx>
        <c:axId val="20392747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5200"/>
        <c:crosses val="autoZero"/>
        <c:crossBetween val="midCat"/>
      </c:valAx>
      <c:valAx>
        <c:axId val="2039275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4784"/>
        <c:crosses val="autoZero"/>
        <c:crossBetween val="midCat"/>
      </c:valAx>
      <c:valAx>
        <c:axId val="203926521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one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39273536"/>
        <c:crosses val="max"/>
        <c:crossBetween val="midCat"/>
      </c:valAx>
      <c:valAx>
        <c:axId val="2039273536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2039265216"/>
        <c:crosses val="max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42759F8-A6A6-48C6-A6FF-3D371C3AF1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8BAEDFF-0201-42BB-88EA-12F1583D41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96818A41-C989-4632-A5A0-397C674486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D666F6AC-D276-4ADB-8D4F-5DFE52902E9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62D1C7D-96F1-4D13-BF26-89D955F1807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AC82D5C-EE6D-4B59-8C05-8BBCF626C2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57087E8A-B26B-495E-A741-6AC12077DF0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2B9F689-3692-488C-9D91-DE6F2393FB5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1F8CE15-2C69-4982-834C-14428F89BF7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42863</xdr:colOff>
      <xdr:row>11</xdr:row>
      <xdr:rowOff>90487</xdr:rowOff>
    </xdr:from>
    <xdr:to>
      <xdr:col>4</xdr:col>
      <xdr:colOff>1000125</xdr:colOff>
      <xdr:row>24</xdr:row>
      <xdr:rowOff>133350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1615C47-B1A3-418B-80DE-6186A0E3A1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808-9351-4F12-8EEF-F77D9E4EA00D}">
  <dimension ref="A1:K102"/>
  <sheetViews>
    <sheetView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  <col min="10" max="10" width="9.140625" style="18" customWidth="1"/>
  </cols>
  <sheetData>
    <row r="1" spans="1:11" s="2" customFormat="1" ht="15" customHeight="1" x14ac:dyDescent="0.25">
      <c r="A1" s="13">
        <v>-57</v>
      </c>
      <c r="B1" s="26" t="s">
        <v>19</v>
      </c>
      <c r="C1" s="26"/>
      <c r="D1" s="23" t="s">
        <v>17</v>
      </c>
      <c r="E1" s="24"/>
      <c r="F1" s="25" t="s">
        <v>18</v>
      </c>
      <c r="G1" s="25"/>
      <c r="H1" s="25"/>
      <c r="I1" s="25"/>
      <c r="J1" s="15"/>
      <c r="K1"/>
    </row>
    <row r="2" spans="1:11" ht="15" customHeight="1" x14ac:dyDescent="0.25">
      <c r="A2" s="13">
        <v>-57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16"/>
    </row>
    <row r="3" spans="1:11" ht="15" customHeight="1" x14ac:dyDescent="0.25">
      <c r="A3" s="13">
        <v>-56</v>
      </c>
      <c r="B3" s="21" t="s">
        <v>8</v>
      </c>
      <c r="C3" s="12">
        <f>MIN(A1:A100)</f>
        <v>-60</v>
      </c>
      <c r="D3" s="8">
        <v>-60</v>
      </c>
      <c r="E3" s="10">
        <f t="array" ref="E3:E11">FREQUENCY(A1:A100,D3:D11)</f>
        <v>1</v>
      </c>
      <c r="F3" s="3">
        <v>-49</v>
      </c>
      <c r="G3" s="3">
        <f>$D$28+($I$3*F3)</f>
        <v>-58.45</v>
      </c>
      <c r="H3" s="3">
        <f>_xlfn.NORM.DIST(G3,$D$28,$C$6,FALSE)</f>
        <v>6.0204780704546969E-3</v>
      </c>
      <c r="I3" s="7">
        <f>(ABS(C3)-ABS(C4))/C5</f>
        <v>0.05</v>
      </c>
      <c r="J3" s="17"/>
    </row>
    <row r="4" spans="1:11" ht="15" customHeight="1" x14ac:dyDescent="0.25">
      <c r="A4" s="13">
        <v>-56</v>
      </c>
      <c r="B4" s="22" t="s">
        <v>9</v>
      </c>
      <c r="C4" s="7">
        <f>MAX(A1:A100)</f>
        <v>-55</v>
      </c>
      <c r="D4" s="6">
        <v>-59</v>
      </c>
      <c r="E4" s="11">
        <v>0</v>
      </c>
      <c r="F4" s="3">
        <v>-48</v>
      </c>
      <c r="G4" s="3">
        <f t="shared" ref="G4:G67" si="0">$D$28+($I$3*F4)</f>
        <v>-58.4</v>
      </c>
      <c r="H4" s="3">
        <f t="shared" ref="H4:H67" si="1">_xlfn.NORM.DIST(G4,$D$28,$C$6,FALSE)</f>
        <v>7.1867513948615999E-3</v>
      </c>
    </row>
    <row r="5" spans="1:11" x14ac:dyDescent="0.25">
      <c r="A5" s="13">
        <v>-56</v>
      </c>
      <c r="B5" s="21" t="s">
        <v>10</v>
      </c>
      <c r="C5" s="12">
        <f>COUNT(A1:A100)</f>
        <v>100</v>
      </c>
      <c r="D5" s="8">
        <v>-58</v>
      </c>
      <c r="E5" s="10">
        <v>4</v>
      </c>
      <c r="F5" s="3">
        <v>-47</v>
      </c>
      <c r="G5" s="3">
        <f t="shared" si="0"/>
        <v>-58.35</v>
      </c>
      <c r="H5" s="3">
        <f t="shared" si="1"/>
        <v>8.5476880514705235E-3</v>
      </c>
    </row>
    <row r="6" spans="1:11" ht="15" customHeight="1" x14ac:dyDescent="0.25">
      <c r="A6" s="13">
        <v>-57</v>
      </c>
      <c r="B6" s="22" t="s">
        <v>2</v>
      </c>
      <c r="C6" s="7">
        <f>_xlfn.STDEV.S(A1:A100)</f>
        <v>0.82749469771562556</v>
      </c>
      <c r="D6" s="6">
        <v>-57</v>
      </c>
      <c r="E6" s="11">
        <v>18</v>
      </c>
      <c r="F6" s="3">
        <v>-46</v>
      </c>
      <c r="G6" s="3">
        <f t="shared" si="0"/>
        <v>-58.3</v>
      </c>
      <c r="H6" s="3">
        <f t="shared" si="1"/>
        <v>1.0129292342115619E-2</v>
      </c>
    </row>
    <row r="7" spans="1:11" ht="15" customHeight="1" x14ac:dyDescent="0.25">
      <c r="A7" s="13">
        <v>-55</v>
      </c>
      <c r="B7" s="21" t="s">
        <v>6</v>
      </c>
      <c r="C7" s="12">
        <f>C9-(2*C6)</f>
        <v>-57.76498939543125</v>
      </c>
      <c r="D7" s="8">
        <v>-56</v>
      </c>
      <c r="E7" s="10">
        <v>58</v>
      </c>
      <c r="F7" s="3">
        <v>-45</v>
      </c>
      <c r="G7" s="3">
        <f t="shared" si="0"/>
        <v>-58.25</v>
      </c>
      <c r="H7" s="3">
        <f t="shared" si="1"/>
        <v>1.1959800793783766E-2</v>
      </c>
    </row>
    <row r="8" spans="1:11" x14ac:dyDescent="0.25">
      <c r="A8" s="13">
        <v>-56</v>
      </c>
      <c r="B8" s="22" t="s">
        <v>4</v>
      </c>
      <c r="C8" s="7">
        <f>C9-C6</f>
        <v>-56.937494697715628</v>
      </c>
      <c r="D8" s="6">
        <v>-55</v>
      </c>
      <c r="E8" s="11">
        <v>19</v>
      </c>
      <c r="F8" s="3">
        <v>-44</v>
      </c>
      <c r="G8" s="3">
        <f t="shared" si="0"/>
        <v>-58.2</v>
      </c>
      <c r="H8" s="3">
        <f t="shared" si="1"/>
        <v>1.4069646487432105E-2</v>
      </c>
    </row>
    <row r="9" spans="1:11" x14ac:dyDescent="0.25">
      <c r="A9" s="13">
        <v>-56</v>
      </c>
      <c r="B9" s="21" t="s">
        <v>3</v>
      </c>
      <c r="C9" s="12">
        <f>AVERAGE(A1:A100)</f>
        <v>-56.11</v>
      </c>
      <c r="D9" s="8">
        <v>-54</v>
      </c>
      <c r="E9" s="10">
        <v>0</v>
      </c>
      <c r="F9" s="3">
        <v>-43</v>
      </c>
      <c r="G9" s="3">
        <f t="shared" si="0"/>
        <v>-58.15</v>
      </c>
      <c r="H9" s="3">
        <f t="shared" si="1"/>
        <v>1.6491373364024037E-2</v>
      </c>
      <c r="J9" s="19"/>
    </row>
    <row r="10" spans="1:11" ht="15" customHeight="1" x14ac:dyDescent="0.25">
      <c r="A10" s="13">
        <v>-57</v>
      </c>
      <c r="B10" s="22" t="s">
        <v>5</v>
      </c>
      <c r="C10" s="7">
        <f>C9+C6</f>
        <v>-55.28250530228437</v>
      </c>
      <c r="D10" s="6">
        <v>-53</v>
      </c>
      <c r="E10" s="11">
        <v>0</v>
      </c>
      <c r="F10" s="3">
        <v>-42</v>
      </c>
      <c r="G10" s="3">
        <f t="shared" si="0"/>
        <v>-58.1</v>
      </c>
      <c r="H10" s="3">
        <f t="shared" si="1"/>
        <v>1.9259493519597794E-2</v>
      </c>
    </row>
    <row r="11" spans="1:11" ht="15" customHeight="1" x14ac:dyDescent="0.25">
      <c r="A11" s="13">
        <v>-56</v>
      </c>
      <c r="B11" s="21" t="s">
        <v>7</v>
      </c>
      <c r="C11" s="12">
        <f>C9+(2*C6)</f>
        <v>-54.455010604568749</v>
      </c>
      <c r="D11" s="8">
        <v>-52</v>
      </c>
      <c r="E11" s="10">
        <v>0</v>
      </c>
      <c r="F11" s="3">
        <v>-41</v>
      </c>
      <c r="G11" s="3">
        <f t="shared" si="0"/>
        <v>-58.05</v>
      </c>
      <c r="H11" s="3">
        <f t="shared" si="1"/>
        <v>2.2410280832308796E-2</v>
      </c>
    </row>
    <row r="12" spans="1:11" x14ac:dyDescent="0.25">
      <c r="A12" s="13">
        <v>-56</v>
      </c>
      <c r="F12" s="3">
        <v>-40</v>
      </c>
      <c r="G12" s="3">
        <f t="shared" si="0"/>
        <v>-58</v>
      </c>
      <c r="H12" s="3">
        <f t="shared" si="1"/>
        <v>2.5981494863751634E-2</v>
      </c>
    </row>
    <row r="13" spans="1:11" x14ac:dyDescent="0.25">
      <c r="A13" s="13">
        <v>-55</v>
      </c>
      <c r="F13" s="3">
        <v>-39</v>
      </c>
      <c r="G13" s="3">
        <f t="shared" si="0"/>
        <v>-57.95</v>
      </c>
      <c r="H13" s="3">
        <f t="shared" si="1"/>
        <v>3.0012029869895571E-2</v>
      </c>
    </row>
    <row r="14" spans="1:11" x14ac:dyDescent="0.25">
      <c r="A14" s="13">
        <v>-56</v>
      </c>
      <c r="F14" s="3">
        <v>-38</v>
      </c>
      <c r="G14" s="3">
        <f t="shared" si="0"/>
        <v>-57.9</v>
      </c>
      <c r="H14" s="3">
        <f t="shared" si="1"/>
        <v>3.454148496176225E-2</v>
      </c>
    </row>
    <row r="15" spans="1:11" x14ac:dyDescent="0.25">
      <c r="A15" s="13">
        <v>-56</v>
      </c>
      <c r="F15" s="3">
        <v>-37</v>
      </c>
      <c r="G15" s="3">
        <f t="shared" si="0"/>
        <v>-57.85</v>
      </c>
      <c r="H15" s="3">
        <f t="shared" si="1"/>
        <v>3.9609652981607145E-2</v>
      </c>
    </row>
    <row r="16" spans="1:11" x14ac:dyDescent="0.25">
      <c r="A16" s="13">
        <v>-56</v>
      </c>
      <c r="F16" s="3">
        <v>-36</v>
      </c>
      <c r="G16" s="3">
        <f t="shared" si="0"/>
        <v>-57.8</v>
      </c>
      <c r="H16" s="3">
        <f t="shared" si="1"/>
        <v>4.5255927504686613E-2</v>
      </c>
    </row>
    <row r="17" spans="1:8" x14ac:dyDescent="0.25">
      <c r="A17" s="13">
        <v>-55</v>
      </c>
      <c r="F17" s="3">
        <v>-35</v>
      </c>
      <c r="G17" s="3">
        <f t="shared" si="0"/>
        <v>-57.75</v>
      </c>
      <c r="H17" s="3">
        <f t="shared" si="1"/>
        <v>5.1518629524784587E-2</v>
      </c>
    </row>
    <row r="18" spans="1:8" ht="15" customHeight="1" x14ac:dyDescent="0.25">
      <c r="A18" s="13">
        <v>-55</v>
      </c>
      <c r="F18" s="3">
        <v>-34</v>
      </c>
      <c r="G18" s="3">
        <f t="shared" si="0"/>
        <v>-57.7</v>
      </c>
      <c r="H18" s="3">
        <f t="shared" si="1"/>
        <v>5.8434257804574785E-2</v>
      </c>
    </row>
    <row r="19" spans="1:8" ht="15" customHeight="1" x14ac:dyDescent="0.25">
      <c r="A19" s="13">
        <v>-56</v>
      </c>
      <c r="F19" s="3">
        <v>-33</v>
      </c>
      <c r="G19" s="3">
        <f t="shared" si="0"/>
        <v>-57.65</v>
      </c>
      <c r="H19" s="3">
        <f t="shared" si="1"/>
        <v>6.6036669525340805E-2</v>
      </c>
    </row>
    <row r="20" spans="1:8" x14ac:dyDescent="0.25">
      <c r="A20" s="13">
        <v>-56</v>
      </c>
      <c r="F20" s="3">
        <v>-32</v>
      </c>
      <c r="G20" s="3">
        <f t="shared" si="0"/>
        <v>-57.6</v>
      </c>
      <c r="H20" s="3">
        <f t="shared" si="1"/>
        <v>7.4356200695172542E-2</v>
      </c>
    </row>
    <row r="21" spans="1:8" x14ac:dyDescent="0.25">
      <c r="A21" s="13">
        <v>-56</v>
      </c>
      <c r="F21" s="3">
        <v>-31</v>
      </c>
      <c r="G21" s="3">
        <f t="shared" si="0"/>
        <v>-57.55</v>
      </c>
      <c r="H21" s="3">
        <f t="shared" si="1"/>
        <v>8.3418738695780426E-2</v>
      </c>
    </row>
    <row r="22" spans="1:8" x14ac:dyDescent="0.25">
      <c r="A22" s="13">
        <v>-56</v>
      </c>
      <c r="F22" s="3">
        <v>-30</v>
      </c>
      <c r="G22" s="3">
        <f t="shared" si="0"/>
        <v>-57.5</v>
      </c>
      <c r="H22" s="3">
        <f t="shared" si="1"/>
        <v>9.3244762276821477E-2</v>
      </c>
    </row>
    <row r="23" spans="1:8" x14ac:dyDescent="0.25">
      <c r="A23" s="13">
        <v>-57</v>
      </c>
      <c r="F23" s="3">
        <v>-29</v>
      </c>
      <c r="G23" s="3">
        <f t="shared" si="0"/>
        <v>-57.45</v>
      </c>
      <c r="H23" s="3">
        <f t="shared" si="1"/>
        <v>0.10384836714243317</v>
      </c>
    </row>
    <row r="24" spans="1:8" x14ac:dyDescent="0.25">
      <c r="A24" s="13">
        <v>-56</v>
      </c>
      <c r="F24" s="3">
        <v>-28</v>
      </c>
      <c r="G24" s="3">
        <f t="shared" si="0"/>
        <v>-57.4</v>
      </c>
      <c r="H24" s="3">
        <f t="shared" si="1"/>
        <v>0.11523629790697008</v>
      </c>
    </row>
    <row r="25" spans="1:8" x14ac:dyDescent="0.25">
      <c r="A25" s="13">
        <v>-55</v>
      </c>
      <c r="F25" s="3">
        <v>-27</v>
      </c>
      <c r="G25" s="3">
        <f t="shared" si="0"/>
        <v>-57.35</v>
      </c>
      <c r="H25" s="3">
        <f t="shared" si="1"/>
        <v>0.12740700950962888</v>
      </c>
    </row>
    <row r="26" spans="1:8" x14ac:dyDescent="0.25">
      <c r="A26" s="13">
        <v>-55</v>
      </c>
      <c r="F26" s="3">
        <v>-26</v>
      </c>
      <c r="G26" s="3">
        <f t="shared" si="0"/>
        <v>-57.3</v>
      </c>
      <c r="H26" s="3">
        <f t="shared" si="1"/>
        <v>0.14034978305240758</v>
      </c>
    </row>
    <row r="27" spans="1:8" x14ac:dyDescent="0.25">
      <c r="A27" s="13">
        <v>-55</v>
      </c>
      <c r="C27" s="27" t="s">
        <v>20</v>
      </c>
      <c r="D27" s="27"/>
      <c r="F27" s="3">
        <v>-25</v>
      </c>
      <c r="G27" s="3">
        <f t="shared" si="0"/>
        <v>-57.25</v>
      </c>
      <c r="H27" s="3">
        <f t="shared" si="1"/>
        <v>0.15404392234737621</v>
      </c>
    </row>
    <row r="28" spans="1:8" x14ac:dyDescent="0.25">
      <c r="A28" s="13">
        <v>-57</v>
      </c>
      <c r="C28" s="22" t="s">
        <v>22</v>
      </c>
      <c r="D28" s="6">
        <f>_xlfn.MODE.SNGL(A1:A100)</f>
        <v>-56</v>
      </c>
      <c r="F28" s="3">
        <v>-24</v>
      </c>
      <c r="G28" s="3">
        <f t="shared" si="0"/>
        <v>-57.2</v>
      </c>
      <c r="H28" s="3">
        <f t="shared" si="1"/>
        <v>0.1684580581206245</v>
      </c>
    </row>
    <row r="29" spans="1:8" x14ac:dyDescent="0.25">
      <c r="A29" s="13">
        <v>-55</v>
      </c>
      <c r="C29" s="22" t="s">
        <v>21</v>
      </c>
      <c r="D29" s="6">
        <f>_xlfn.MODE.SNGL(A1:A5)</f>
        <v>-56</v>
      </c>
      <c r="F29" s="3">
        <v>-23</v>
      </c>
      <c r="G29" s="3">
        <f t="shared" si="0"/>
        <v>-57.15</v>
      </c>
      <c r="H29" s="3">
        <f t="shared" si="1"/>
        <v>0.18354958672754035</v>
      </c>
    </row>
    <row r="30" spans="1:8" x14ac:dyDescent="0.25">
      <c r="A30" s="13">
        <v>-55</v>
      </c>
      <c r="C30" s="22" t="s">
        <v>30</v>
      </c>
      <c r="D30" s="20">
        <f>ABS(C6/C9)</f>
        <v>1.474772229042284E-2</v>
      </c>
      <c r="F30" s="3">
        <v>-22</v>
      </c>
      <c r="G30" s="3">
        <f t="shared" si="0"/>
        <v>-57.1</v>
      </c>
      <c r="H30" s="3">
        <f t="shared" si="1"/>
        <v>0.19926426931290575</v>
      </c>
    </row>
    <row r="31" spans="1:8" x14ac:dyDescent="0.25">
      <c r="A31" s="13">
        <v>-56</v>
      </c>
      <c r="F31" s="3">
        <v>-21</v>
      </c>
      <c r="G31" s="3">
        <f t="shared" si="0"/>
        <v>-57.05</v>
      </c>
      <c r="H31" s="3">
        <f t="shared" si="1"/>
        <v>0.21553601554876145</v>
      </c>
    </row>
    <row r="32" spans="1:8" x14ac:dyDescent="0.25">
      <c r="A32" s="13">
        <v>-56</v>
      </c>
      <c r="F32" s="3">
        <v>-20</v>
      </c>
      <c r="G32" s="3">
        <f t="shared" si="0"/>
        <v>-57</v>
      </c>
      <c r="H32" s="3">
        <f t="shared" si="1"/>
        <v>0.23228687338083673</v>
      </c>
    </row>
    <row r="33" spans="1:8" x14ac:dyDescent="0.25">
      <c r="A33" s="13">
        <v>-56</v>
      </c>
      <c r="F33" s="3">
        <v>-19</v>
      </c>
      <c r="G33" s="3">
        <f t="shared" si="0"/>
        <v>-56.95</v>
      </c>
      <c r="H33" s="3">
        <f t="shared" si="1"/>
        <v>0.249427242620784</v>
      </c>
    </row>
    <row r="34" spans="1:8" x14ac:dyDescent="0.25">
      <c r="A34" s="13">
        <v>-56</v>
      </c>
      <c r="F34" s="3">
        <v>-18</v>
      </c>
      <c r="G34" s="3">
        <f t="shared" si="0"/>
        <v>-56.9</v>
      </c>
      <c r="H34" s="3">
        <f t="shared" si="1"/>
        <v>0.26685632578062823</v>
      </c>
    </row>
    <row r="35" spans="1:8" x14ac:dyDescent="0.25">
      <c r="A35" s="13">
        <v>-55</v>
      </c>
      <c r="F35" s="3">
        <v>-17</v>
      </c>
      <c r="G35" s="3">
        <f t="shared" si="0"/>
        <v>-56.85</v>
      </c>
      <c r="H35" s="3">
        <f t="shared" si="1"/>
        <v>0.28446282433859071</v>
      </c>
    </row>
    <row r="36" spans="1:8" x14ac:dyDescent="0.25">
      <c r="A36" s="13">
        <v>-56</v>
      </c>
      <c r="F36" s="3">
        <v>-16</v>
      </c>
      <c r="G36" s="3">
        <f t="shared" si="0"/>
        <v>-56.8</v>
      </c>
      <c r="H36" s="3">
        <f t="shared" si="1"/>
        <v>0.30212588276738556</v>
      </c>
    </row>
    <row r="37" spans="1:8" x14ac:dyDescent="0.25">
      <c r="A37" s="13">
        <v>-56</v>
      </c>
      <c r="F37" s="3">
        <v>-15</v>
      </c>
      <c r="G37" s="3">
        <f t="shared" si="0"/>
        <v>-56.75</v>
      </c>
      <c r="H37" s="3">
        <f t="shared" si="1"/>
        <v>0.31971627629655197</v>
      </c>
    </row>
    <row r="38" spans="1:8" x14ac:dyDescent="0.25">
      <c r="A38" s="13">
        <v>-55</v>
      </c>
      <c r="F38" s="3">
        <v>-14</v>
      </c>
      <c r="G38" s="3">
        <f t="shared" si="0"/>
        <v>-56.7</v>
      </c>
      <c r="H38" s="3">
        <f t="shared" si="1"/>
        <v>0.33709783169891333</v>
      </c>
    </row>
    <row r="39" spans="1:8" x14ac:dyDescent="0.25">
      <c r="A39" s="13">
        <v>-57</v>
      </c>
      <c r="F39" s="3">
        <v>-13</v>
      </c>
      <c r="G39" s="3">
        <f t="shared" si="0"/>
        <v>-56.65</v>
      </c>
      <c r="H39" s="3">
        <f t="shared" si="1"/>
        <v>0.35412906359110641</v>
      </c>
    </row>
    <row r="40" spans="1:8" x14ac:dyDescent="0.25">
      <c r="A40" s="13">
        <v>-55</v>
      </c>
      <c r="F40" s="3">
        <v>-12</v>
      </c>
      <c r="G40" s="3">
        <f t="shared" si="0"/>
        <v>-56.6</v>
      </c>
      <c r="H40" s="3">
        <f t="shared" si="1"/>
        <v>0.37066500204142849</v>
      </c>
    </row>
    <row r="41" spans="1:8" x14ac:dyDescent="0.25">
      <c r="A41" s="13">
        <v>-56</v>
      </c>
      <c r="F41" s="3">
        <v>-11</v>
      </c>
      <c r="G41" s="3">
        <f t="shared" si="0"/>
        <v>-56.55</v>
      </c>
      <c r="H41" s="3">
        <f t="shared" si="1"/>
        <v>0.38655918091615027</v>
      </c>
    </row>
    <row r="42" spans="1:8" x14ac:dyDescent="0.25">
      <c r="A42" s="13">
        <v>-56</v>
      </c>
      <c r="F42" s="3">
        <v>-10</v>
      </c>
      <c r="G42" s="3">
        <f t="shared" si="0"/>
        <v>-56.5</v>
      </c>
      <c r="H42" s="3">
        <f t="shared" si="1"/>
        <v>0.40166575060037996</v>
      </c>
    </row>
    <row r="43" spans="1:8" x14ac:dyDescent="0.25">
      <c r="A43" s="13">
        <v>-56</v>
      </c>
      <c r="F43" s="3">
        <v>-9</v>
      </c>
      <c r="G43" s="3">
        <f t="shared" si="0"/>
        <v>-56.45</v>
      </c>
      <c r="H43" s="3">
        <f t="shared" si="1"/>
        <v>0.41584167372569875</v>
      </c>
    </row>
    <row r="44" spans="1:8" x14ac:dyDescent="0.25">
      <c r="A44" s="13">
        <v>-55</v>
      </c>
      <c r="F44" s="3">
        <v>-8</v>
      </c>
      <c r="G44" s="3">
        <f t="shared" si="0"/>
        <v>-56.4</v>
      </c>
      <c r="H44" s="3">
        <f t="shared" si="1"/>
        <v>0.42894895852941828</v>
      </c>
    </row>
    <row r="45" spans="1:8" x14ac:dyDescent="0.25">
      <c r="A45" s="13">
        <v>-56</v>
      </c>
      <c r="F45" s="3">
        <v>-7</v>
      </c>
      <c r="G45" s="3">
        <f t="shared" si="0"/>
        <v>-56.35</v>
      </c>
      <c r="H45" s="3">
        <f t="shared" si="1"/>
        <v>0.44085688163822495</v>
      </c>
    </row>
    <row r="46" spans="1:8" x14ac:dyDescent="0.25">
      <c r="A46" s="13">
        <v>-56</v>
      </c>
      <c r="F46" s="3">
        <v>-6</v>
      </c>
      <c r="G46" s="3">
        <f t="shared" si="0"/>
        <v>-56.3</v>
      </c>
      <c r="H46" s="3">
        <f t="shared" si="1"/>
        <v>0.45144415055430281</v>
      </c>
    </row>
    <row r="47" spans="1:8" x14ac:dyDescent="0.25">
      <c r="A47" s="13">
        <v>-56</v>
      </c>
      <c r="F47" s="3">
        <v>-5</v>
      </c>
      <c r="G47" s="3">
        <f t="shared" si="0"/>
        <v>-56.25</v>
      </c>
      <c r="H47" s="3">
        <f t="shared" si="1"/>
        <v>0.46060095602404694</v>
      </c>
    </row>
    <row r="48" spans="1:8" x14ac:dyDescent="0.25">
      <c r="A48" s="13">
        <v>-58</v>
      </c>
      <c r="F48" s="3">
        <v>-4</v>
      </c>
      <c r="G48" s="3">
        <f t="shared" si="0"/>
        <v>-56.2</v>
      </c>
      <c r="H48" s="3">
        <f t="shared" si="1"/>
        <v>0.46823086583885631</v>
      </c>
    </row>
    <row r="49" spans="1:8" x14ac:dyDescent="0.25">
      <c r="A49" s="13">
        <v>-56</v>
      </c>
      <c r="F49" s="3">
        <v>-3</v>
      </c>
      <c r="G49" s="3">
        <f t="shared" si="0"/>
        <v>-56.15</v>
      </c>
      <c r="H49" s="3">
        <f t="shared" si="1"/>
        <v>0.47425251445185224</v>
      </c>
    </row>
    <row r="50" spans="1:8" x14ac:dyDescent="0.25">
      <c r="A50" s="13">
        <v>-55</v>
      </c>
      <c r="F50" s="3">
        <v>-2</v>
      </c>
      <c r="G50" s="3">
        <f t="shared" si="0"/>
        <v>-56.1</v>
      </c>
      <c r="H50" s="3">
        <f t="shared" si="1"/>
        <v>0.47860104703807921</v>
      </c>
    </row>
    <row r="51" spans="1:8" x14ac:dyDescent="0.25">
      <c r="A51" s="13">
        <v>-55</v>
      </c>
      <c r="F51" s="3">
        <v>-1</v>
      </c>
      <c r="G51" s="3">
        <f t="shared" si="0"/>
        <v>-56.05</v>
      </c>
      <c r="H51" s="3">
        <f t="shared" si="1"/>
        <v>0.48122928216954247</v>
      </c>
    </row>
    <row r="52" spans="1:8" x14ac:dyDescent="0.25">
      <c r="A52" s="13">
        <v>-56</v>
      </c>
      <c r="F52" s="3">
        <v>0</v>
      </c>
      <c r="G52" s="3">
        <f t="shared" si="0"/>
        <v>-56</v>
      </c>
      <c r="H52" s="3">
        <f t="shared" si="1"/>
        <v>0.48210856396149632</v>
      </c>
    </row>
    <row r="53" spans="1:8" x14ac:dyDescent="0.25">
      <c r="A53" s="13">
        <v>-57</v>
      </c>
      <c r="F53" s="3">
        <v>1</v>
      </c>
      <c r="G53" s="3">
        <f t="shared" si="0"/>
        <v>-55.95</v>
      </c>
      <c r="H53" s="3">
        <f t="shared" si="1"/>
        <v>0.48122928216954247</v>
      </c>
    </row>
    <row r="54" spans="1:8" x14ac:dyDescent="0.25">
      <c r="A54" s="13">
        <v>-56</v>
      </c>
      <c r="F54" s="3">
        <v>2</v>
      </c>
      <c r="G54" s="3">
        <f t="shared" si="0"/>
        <v>-55.9</v>
      </c>
      <c r="H54" s="3">
        <f t="shared" si="1"/>
        <v>0.47860104703807921</v>
      </c>
    </row>
    <row r="55" spans="1:8" x14ac:dyDescent="0.25">
      <c r="A55" s="13">
        <v>-56</v>
      </c>
      <c r="F55" s="3">
        <v>3</v>
      </c>
      <c r="G55" s="3">
        <f t="shared" si="0"/>
        <v>-55.85</v>
      </c>
      <c r="H55" s="3">
        <f t="shared" si="1"/>
        <v>0.47425251445185224</v>
      </c>
    </row>
    <row r="56" spans="1:8" x14ac:dyDescent="0.25">
      <c r="A56" s="13">
        <v>-55</v>
      </c>
      <c r="F56" s="3">
        <v>4</v>
      </c>
      <c r="G56" s="3">
        <f t="shared" si="0"/>
        <v>-55.8</v>
      </c>
      <c r="H56" s="3">
        <f t="shared" si="1"/>
        <v>0.46823086583885631</v>
      </c>
    </row>
    <row r="57" spans="1:8" x14ac:dyDescent="0.25">
      <c r="A57" s="13">
        <v>-56</v>
      </c>
      <c r="F57" s="3">
        <v>5</v>
      </c>
      <c r="G57" s="3">
        <f t="shared" si="0"/>
        <v>-55.75</v>
      </c>
      <c r="H57" s="3">
        <f t="shared" si="1"/>
        <v>0.46060095602404694</v>
      </c>
    </row>
    <row r="58" spans="1:8" x14ac:dyDescent="0.25">
      <c r="A58" s="13">
        <v>-55</v>
      </c>
      <c r="F58" s="3">
        <v>6</v>
      </c>
      <c r="G58" s="3">
        <f t="shared" si="0"/>
        <v>-55.7</v>
      </c>
      <c r="H58" s="3">
        <f t="shared" si="1"/>
        <v>0.45144415055430281</v>
      </c>
    </row>
    <row r="59" spans="1:8" x14ac:dyDescent="0.25">
      <c r="A59" s="13">
        <v>-56</v>
      </c>
      <c r="F59" s="3">
        <v>7</v>
      </c>
      <c r="G59" s="3">
        <f t="shared" si="0"/>
        <v>-55.65</v>
      </c>
      <c r="H59" s="3">
        <f t="shared" si="1"/>
        <v>0.44085688163822495</v>
      </c>
    </row>
    <row r="60" spans="1:8" x14ac:dyDescent="0.25">
      <c r="A60" s="13">
        <v>-56</v>
      </c>
      <c r="F60" s="3">
        <v>8</v>
      </c>
      <c r="G60" s="3">
        <f t="shared" si="0"/>
        <v>-55.6</v>
      </c>
      <c r="H60" s="3">
        <f t="shared" si="1"/>
        <v>0.42894895852941828</v>
      </c>
    </row>
    <row r="61" spans="1:8" x14ac:dyDescent="0.25">
      <c r="A61" s="13">
        <v>-56</v>
      </c>
      <c r="F61" s="3">
        <v>9</v>
      </c>
      <c r="G61" s="3">
        <f t="shared" si="0"/>
        <v>-55.55</v>
      </c>
      <c r="H61" s="3">
        <f t="shared" si="1"/>
        <v>0.41584167372569875</v>
      </c>
    </row>
    <row r="62" spans="1:8" x14ac:dyDescent="0.25">
      <c r="A62" s="13">
        <v>-56</v>
      </c>
      <c r="F62" s="3">
        <v>10</v>
      </c>
      <c r="G62" s="3">
        <f t="shared" si="0"/>
        <v>-55.5</v>
      </c>
      <c r="H62" s="3">
        <f t="shared" si="1"/>
        <v>0.40166575060037996</v>
      </c>
    </row>
    <row r="63" spans="1:8" x14ac:dyDescent="0.25">
      <c r="A63" s="13">
        <v>-55</v>
      </c>
      <c r="F63" s="3">
        <v>11</v>
      </c>
      <c r="G63" s="3">
        <f t="shared" si="0"/>
        <v>-55.45</v>
      </c>
      <c r="H63" s="3">
        <f t="shared" si="1"/>
        <v>0.38655918091615027</v>
      </c>
    </row>
    <row r="64" spans="1:8" x14ac:dyDescent="0.25">
      <c r="A64" s="13">
        <v>-56</v>
      </c>
      <c r="F64" s="3">
        <v>12</v>
      </c>
      <c r="G64" s="3">
        <f t="shared" si="0"/>
        <v>-55.4</v>
      </c>
      <c r="H64" s="3">
        <f t="shared" si="1"/>
        <v>0.37066500204142849</v>
      </c>
    </row>
    <row r="65" spans="1:8" x14ac:dyDescent="0.25">
      <c r="A65" s="13">
        <v>-56</v>
      </c>
      <c r="F65" s="3">
        <v>13</v>
      </c>
      <c r="G65" s="3">
        <f t="shared" si="0"/>
        <v>-55.35</v>
      </c>
      <c r="H65" s="3">
        <f t="shared" si="1"/>
        <v>0.35412906359110641</v>
      </c>
    </row>
    <row r="66" spans="1:8" x14ac:dyDescent="0.25">
      <c r="A66" s="13">
        <v>-56</v>
      </c>
      <c r="F66" s="3">
        <v>14</v>
      </c>
      <c r="G66" s="3">
        <f t="shared" si="0"/>
        <v>-55.3</v>
      </c>
      <c r="H66" s="3">
        <f t="shared" si="1"/>
        <v>0.33709783169891333</v>
      </c>
    </row>
    <row r="67" spans="1:8" x14ac:dyDescent="0.25">
      <c r="A67" s="13">
        <v>-56</v>
      </c>
      <c r="F67" s="3">
        <v>15</v>
      </c>
      <c r="G67" s="3">
        <f t="shared" si="0"/>
        <v>-55.25</v>
      </c>
      <c r="H67" s="3">
        <f t="shared" si="1"/>
        <v>0.31971627629655197</v>
      </c>
    </row>
    <row r="68" spans="1:8" x14ac:dyDescent="0.25">
      <c r="A68" s="13">
        <v>-56</v>
      </c>
      <c r="F68" s="3">
        <v>16</v>
      </c>
      <c r="G68" s="3">
        <f t="shared" ref="G68:G102" si="2">$D$28+($I$3*F68)</f>
        <v>-55.2</v>
      </c>
      <c r="H68" s="3">
        <f t="shared" ref="H68:H102" si="3">_xlfn.NORM.DIST(G68,$D$28,$C$6,FALSE)</f>
        <v>0.30212588276738556</v>
      </c>
    </row>
    <row r="69" spans="1:8" x14ac:dyDescent="0.25">
      <c r="A69" s="13">
        <v>-56</v>
      </c>
      <c r="F69" s="3">
        <v>17</v>
      </c>
      <c r="G69" s="3">
        <f t="shared" si="2"/>
        <v>-55.15</v>
      </c>
      <c r="H69" s="3">
        <f t="shared" si="3"/>
        <v>0.28446282433859071</v>
      </c>
    </row>
    <row r="70" spans="1:8" x14ac:dyDescent="0.25">
      <c r="A70" s="13">
        <v>-56</v>
      </c>
      <c r="F70" s="3">
        <v>18</v>
      </c>
      <c r="G70" s="3">
        <f t="shared" si="2"/>
        <v>-55.1</v>
      </c>
      <c r="H70" s="3">
        <f t="shared" si="3"/>
        <v>0.26685632578062823</v>
      </c>
    </row>
    <row r="71" spans="1:8" x14ac:dyDescent="0.25">
      <c r="A71" s="13">
        <v>-57</v>
      </c>
      <c r="F71" s="3">
        <v>19</v>
      </c>
      <c r="G71" s="3">
        <f t="shared" si="2"/>
        <v>-55.05</v>
      </c>
      <c r="H71" s="3">
        <f t="shared" si="3"/>
        <v>0.249427242620784</v>
      </c>
    </row>
    <row r="72" spans="1:8" x14ac:dyDescent="0.25">
      <c r="A72" s="13">
        <v>-56</v>
      </c>
      <c r="F72" s="3">
        <v>20</v>
      </c>
      <c r="G72" s="3">
        <f t="shared" si="2"/>
        <v>-55</v>
      </c>
      <c r="H72" s="3">
        <f t="shared" si="3"/>
        <v>0.23228687338083673</v>
      </c>
    </row>
    <row r="73" spans="1:8" x14ac:dyDescent="0.25">
      <c r="A73" s="13">
        <v>-58</v>
      </c>
      <c r="F73" s="3">
        <v>21</v>
      </c>
      <c r="G73" s="3">
        <f t="shared" si="2"/>
        <v>-54.95</v>
      </c>
      <c r="H73" s="3">
        <f t="shared" si="3"/>
        <v>0.21553601554876145</v>
      </c>
    </row>
    <row r="74" spans="1:8" x14ac:dyDescent="0.25">
      <c r="A74" s="13">
        <v>-58</v>
      </c>
      <c r="F74" s="3">
        <v>22</v>
      </c>
      <c r="G74" s="3">
        <f t="shared" si="2"/>
        <v>-54.9</v>
      </c>
      <c r="H74" s="3">
        <f t="shared" si="3"/>
        <v>0.19926426931290575</v>
      </c>
    </row>
    <row r="75" spans="1:8" x14ac:dyDescent="0.25">
      <c r="A75" s="13">
        <v>-57</v>
      </c>
      <c r="F75" s="3">
        <v>23</v>
      </c>
      <c r="G75" s="3">
        <f t="shared" si="2"/>
        <v>-54.85</v>
      </c>
      <c r="H75" s="3">
        <f t="shared" si="3"/>
        <v>0.18354958672754035</v>
      </c>
    </row>
    <row r="76" spans="1:8" x14ac:dyDescent="0.25">
      <c r="A76" s="13">
        <v>-57</v>
      </c>
      <c r="F76" s="3">
        <v>24</v>
      </c>
      <c r="G76" s="3">
        <f t="shared" si="2"/>
        <v>-54.8</v>
      </c>
      <c r="H76" s="3">
        <f t="shared" si="3"/>
        <v>0.1684580581206245</v>
      </c>
    </row>
    <row r="77" spans="1:8" x14ac:dyDescent="0.25">
      <c r="A77" s="13">
        <v>-57</v>
      </c>
      <c r="F77" s="3">
        <v>25</v>
      </c>
      <c r="G77" s="3">
        <f t="shared" si="2"/>
        <v>-54.75</v>
      </c>
      <c r="H77" s="3">
        <f t="shared" si="3"/>
        <v>0.15404392234737621</v>
      </c>
    </row>
    <row r="78" spans="1:8" x14ac:dyDescent="0.25">
      <c r="A78" s="13">
        <v>-58</v>
      </c>
      <c r="F78" s="3">
        <v>26</v>
      </c>
      <c r="G78" s="3">
        <f t="shared" si="2"/>
        <v>-54.7</v>
      </c>
      <c r="H78" s="3">
        <f t="shared" si="3"/>
        <v>0.14034978305240758</v>
      </c>
    </row>
    <row r="79" spans="1:8" x14ac:dyDescent="0.25">
      <c r="A79" s="13">
        <v>-56</v>
      </c>
      <c r="F79" s="3">
        <v>27</v>
      </c>
      <c r="G79" s="3">
        <f t="shared" si="2"/>
        <v>-54.65</v>
      </c>
      <c r="H79" s="3">
        <f t="shared" si="3"/>
        <v>0.12740700950962888</v>
      </c>
    </row>
    <row r="80" spans="1:8" x14ac:dyDescent="0.25">
      <c r="A80" s="13">
        <v>-56</v>
      </c>
      <c r="F80" s="3">
        <v>28</v>
      </c>
      <c r="G80" s="3">
        <f t="shared" si="2"/>
        <v>-54.6</v>
      </c>
      <c r="H80" s="3">
        <f t="shared" si="3"/>
        <v>0.11523629790697008</v>
      </c>
    </row>
    <row r="81" spans="1:8" x14ac:dyDescent="0.25">
      <c r="A81" s="13">
        <v>-56</v>
      </c>
      <c r="F81" s="3">
        <v>29</v>
      </c>
      <c r="G81" s="3">
        <f t="shared" si="2"/>
        <v>-54.55</v>
      </c>
      <c r="H81" s="3">
        <f t="shared" si="3"/>
        <v>0.10384836714243317</v>
      </c>
    </row>
    <row r="82" spans="1:8" x14ac:dyDescent="0.25">
      <c r="A82" s="13">
        <v>-56</v>
      </c>
      <c r="F82" s="3">
        <v>30</v>
      </c>
      <c r="G82" s="3">
        <f t="shared" si="2"/>
        <v>-54.5</v>
      </c>
      <c r="H82" s="3">
        <f t="shared" si="3"/>
        <v>9.3244762276821477E-2</v>
      </c>
    </row>
    <row r="83" spans="1:8" x14ac:dyDescent="0.25">
      <c r="A83" s="13">
        <v>-56</v>
      </c>
      <c r="F83" s="3">
        <v>31</v>
      </c>
      <c r="G83" s="3">
        <f t="shared" si="2"/>
        <v>-54.45</v>
      </c>
      <c r="H83" s="3">
        <f t="shared" si="3"/>
        <v>8.3418738695780426E-2</v>
      </c>
    </row>
    <row r="84" spans="1:8" x14ac:dyDescent="0.25">
      <c r="A84" s="13">
        <v>-56</v>
      </c>
      <c r="F84" s="3">
        <v>32</v>
      </c>
      <c r="G84" s="3">
        <f t="shared" si="2"/>
        <v>-54.4</v>
      </c>
      <c r="H84" s="3">
        <f t="shared" si="3"/>
        <v>7.4356200695172542E-2</v>
      </c>
    </row>
    <row r="85" spans="1:8" x14ac:dyDescent="0.25">
      <c r="A85" s="13">
        <v>-56</v>
      </c>
      <c r="F85" s="3">
        <v>33</v>
      </c>
      <c r="G85" s="3">
        <f t="shared" si="2"/>
        <v>-54.35</v>
      </c>
      <c r="H85" s="3">
        <f t="shared" si="3"/>
        <v>6.6036669525340805E-2</v>
      </c>
    </row>
    <row r="86" spans="1:8" x14ac:dyDescent="0.25">
      <c r="A86" s="13">
        <v>-57</v>
      </c>
      <c r="F86" s="3">
        <v>34</v>
      </c>
      <c r="G86" s="3">
        <f t="shared" si="2"/>
        <v>-54.3</v>
      </c>
      <c r="H86" s="3">
        <f t="shared" si="3"/>
        <v>5.8434257804574785E-2</v>
      </c>
    </row>
    <row r="87" spans="1:8" x14ac:dyDescent="0.25">
      <c r="A87" s="13">
        <v>-56</v>
      </c>
      <c r="F87" s="3">
        <v>35</v>
      </c>
      <c r="G87" s="3">
        <f t="shared" si="2"/>
        <v>-54.25</v>
      </c>
      <c r="H87" s="3">
        <f t="shared" si="3"/>
        <v>5.1518629524784587E-2</v>
      </c>
    </row>
    <row r="88" spans="1:8" x14ac:dyDescent="0.25">
      <c r="A88" s="13">
        <v>-60</v>
      </c>
      <c r="F88" s="3">
        <v>36</v>
      </c>
      <c r="G88" s="3">
        <f t="shared" si="2"/>
        <v>-54.2</v>
      </c>
      <c r="H88" s="3">
        <f t="shared" si="3"/>
        <v>4.5255927504686613E-2</v>
      </c>
    </row>
    <row r="89" spans="1:8" x14ac:dyDescent="0.25">
      <c r="A89" s="13">
        <v>-57</v>
      </c>
      <c r="F89" s="3">
        <v>37</v>
      </c>
      <c r="G89" s="3">
        <f t="shared" si="2"/>
        <v>-54.15</v>
      </c>
      <c r="H89" s="3">
        <f t="shared" si="3"/>
        <v>3.9609652981607145E-2</v>
      </c>
    </row>
    <row r="90" spans="1:8" x14ac:dyDescent="0.25">
      <c r="A90" s="13">
        <v>-57</v>
      </c>
      <c r="F90" s="3">
        <v>38</v>
      </c>
      <c r="G90" s="3">
        <f t="shared" si="2"/>
        <v>-54.1</v>
      </c>
      <c r="H90" s="3">
        <f t="shared" si="3"/>
        <v>3.454148496176225E-2</v>
      </c>
    </row>
    <row r="91" spans="1:8" x14ac:dyDescent="0.25">
      <c r="A91" s="13">
        <v>-57</v>
      </c>
      <c r="F91" s="3">
        <v>39</v>
      </c>
      <c r="G91" s="3">
        <f t="shared" si="2"/>
        <v>-54.05</v>
      </c>
      <c r="H91" s="3">
        <f t="shared" si="3"/>
        <v>3.0012029869895571E-2</v>
      </c>
    </row>
    <row r="92" spans="1:8" x14ac:dyDescent="0.25">
      <c r="A92" s="13">
        <v>-57</v>
      </c>
      <c r="F92" s="3">
        <v>40</v>
      </c>
      <c r="G92" s="3">
        <f t="shared" si="2"/>
        <v>-54</v>
      </c>
      <c r="H92" s="3">
        <f t="shared" si="3"/>
        <v>2.5981494863751634E-2</v>
      </c>
    </row>
    <row r="93" spans="1:8" x14ac:dyDescent="0.25">
      <c r="A93" s="13">
        <v>-57</v>
      </c>
      <c r="F93" s="3">
        <v>41</v>
      </c>
      <c r="G93" s="3">
        <f t="shared" si="2"/>
        <v>-53.95</v>
      </c>
      <c r="H93" s="3">
        <f t="shared" si="3"/>
        <v>2.2410280832308796E-2</v>
      </c>
    </row>
    <row r="94" spans="1:8" x14ac:dyDescent="0.25">
      <c r="A94" s="13">
        <v>-55</v>
      </c>
      <c r="F94" s="3">
        <v>42</v>
      </c>
      <c r="G94" s="3">
        <f t="shared" si="2"/>
        <v>-53.9</v>
      </c>
      <c r="H94" s="3">
        <f t="shared" si="3"/>
        <v>1.9259493519597794E-2</v>
      </c>
    </row>
    <row r="95" spans="1:8" x14ac:dyDescent="0.25">
      <c r="A95" s="13">
        <v>-56</v>
      </c>
      <c r="F95" s="3">
        <v>43</v>
      </c>
      <c r="G95" s="3">
        <f t="shared" si="2"/>
        <v>-53.85</v>
      </c>
      <c r="H95" s="3">
        <f t="shared" si="3"/>
        <v>1.6491373364024037E-2</v>
      </c>
    </row>
    <row r="96" spans="1:8" x14ac:dyDescent="0.25">
      <c r="A96" s="13">
        <v>-56</v>
      </c>
      <c r="F96" s="3">
        <v>44</v>
      </c>
      <c r="G96" s="3">
        <f t="shared" si="2"/>
        <v>-53.8</v>
      </c>
      <c r="H96" s="3">
        <f t="shared" si="3"/>
        <v>1.4069646487432105E-2</v>
      </c>
    </row>
    <row r="97" spans="1:8" x14ac:dyDescent="0.25">
      <c r="A97" s="13">
        <v>-56</v>
      </c>
      <c r="F97" s="3">
        <v>45</v>
      </c>
      <c r="G97" s="3">
        <f t="shared" si="2"/>
        <v>-53.75</v>
      </c>
      <c r="H97" s="3">
        <f t="shared" si="3"/>
        <v>1.1959800793783766E-2</v>
      </c>
    </row>
    <row r="98" spans="1:8" x14ac:dyDescent="0.25">
      <c r="A98" s="13">
        <v>-56</v>
      </c>
      <c r="F98" s="3">
        <v>46</v>
      </c>
      <c r="G98" s="3">
        <f t="shared" si="2"/>
        <v>-53.7</v>
      </c>
      <c r="H98" s="3">
        <f t="shared" si="3"/>
        <v>1.0129292342115619E-2</v>
      </c>
    </row>
    <row r="99" spans="1:8" x14ac:dyDescent="0.25">
      <c r="A99" s="13">
        <v>-56</v>
      </c>
      <c r="F99" s="3">
        <v>47</v>
      </c>
      <c r="G99" s="3">
        <f t="shared" si="2"/>
        <v>-53.65</v>
      </c>
      <c r="H99" s="3">
        <f t="shared" si="3"/>
        <v>8.5476880514705235E-3</v>
      </c>
    </row>
    <row r="100" spans="1:8" x14ac:dyDescent="0.25">
      <c r="A100" s="13">
        <v>-56</v>
      </c>
      <c r="F100" s="3">
        <v>48</v>
      </c>
      <c r="G100" s="3">
        <f t="shared" si="2"/>
        <v>-53.6</v>
      </c>
      <c r="H100" s="3">
        <f t="shared" si="3"/>
        <v>7.1867513948615999E-3</v>
      </c>
    </row>
    <row r="101" spans="1:8" x14ac:dyDescent="0.25">
      <c r="F101" s="3">
        <v>49</v>
      </c>
      <c r="G101" s="3">
        <f t="shared" si="2"/>
        <v>-53.55</v>
      </c>
      <c r="H101" s="3">
        <f t="shared" si="3"/>
        <v>6.0204780704546969E-3</v>
      </c>
    </row>
    <row r="102" spans="1:8" x14ac:dyDescent="0.25">
      <c r="F102" s="3">
        <v>50</v>
      </c>
      <c r="G102" s="3">
        <f t="shared" si="2"/>
        <v>-53.5</v>
      </c>
      <c r="H102" s="3">
        <f t="shared" si="3"/>
        <v>5.0250887315921337E-3</v>
      </c>
    </row>
  </sheetData>
  <mergeCells count="4">
    <mergeCell ref="D1:E1"/>
    <mergeCell ref="F1:I1"/>
    <mergeCell ref="B1:C1"/>
    <mergeCell ref="C27:D27"/>
  </mergeCells>
  <conditionalFormatting sqref="D29">
    <cfRule type="cellIs" dxfId="19" priority="1" operator="notEqual">
      <formula>$D$28</formula>
    </cfRule>
    <cfRule type="cellIs" dxfId="1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783E-0D3F-491A-B2EC-DE5F8292699C}">
  <dimension ref="A1:L102"/>
  <sheetViews>
    <sheetView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-56</v>
      </c>
      <c r="B1" s="26" t="s">
        <v>23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-56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-56</v>
      </c>
      <c r="B3" s="21" t="s">
        <v>8</v>
      </c>
      <c r="C3" s="12">
        <f>MIN(A1:A100)</f>
        <v>-58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-57.5</v>
      </c>
      <c r="H3" s="3">
        <f>_xlfn.NORM.DIST(G3,$D$28,$C$6,FALSE)</f>
        <v>6.6819348274451296E-2</v>
      </c>
      <c r="I3" s="7">
        <f>(ABS(C3)-ABS(C4))/C5</f>
        <v>3.0612244897959183E-2</v>
      </c>
      <c r="L3" s="14"/>
    </row>
    <row r="4" spans="1:12" x14ac:dyDescent="0.25">
      <c r="A4" s="13">
        <v>-55</v>
      </c>
      <c r="B4" s="22" t="s">
        <v>9</v>
      </c>
      <c r="C4" s="7">
        <f>MAX(A1:A100)</f>
        <v>-55</v>
      </c>
      <c r="D4" s="6">
        <v>-59</v>
      </c>
      <c r="E4" s="11">
        <v>0</v>
      </c>
      <c r="F4" s="3">
        <v>-48</v>
      </c>
      <c r="G4" s="3">
        <f t="shared" ref="G4:G67" si="0">$D$28+($I$3*F4)</f>
        <v>-57.469387755102041</v>
      </c>
      <c r="H4" s="3">
        <f t="shared" ref="H4:H67" si="1">_xlfn.NORM.DIST(G4,$D$28,$C$6,FALSE)</f>
        <v>7.2731462645523853E-2</v>
      </c>
      <c r="L4" s="14"/>
    </row>
    <row r="5" spans="1:12" x14ac:dyDescent="0.25">
      <c r="A5" s="13">
        <v>-56</v>
      </c>
      <c r="B5" s="21" t="s">
        <v>10</v>
      </c>
      <c r="C5" s="12">
        <f>COUNT(A1:A100)</f>
        <v>98</v>
      </c>
      <c r="D5" s="8">
        <v>-58</v>
      </c>
      <c r="E5" s="10">
        <v>12</v>
      </c>
      <c r="F5" s="3">
        <v>-47</v>
      </c>
      <c r="G5" s="3">
        <f t="shared" si="0"/>
        <v>-57.438775510204081</v>
      </c>
      <c r="H5" s="3">
        <f t="shared" si="1"/>
        <v>7.9028407467492193E-2</v>
      </c>
      <c r="L5" s="14"/>
    </row>
    <row r="6" spans="1:12" x14ac:dyDescent="0.25">
      <c r="A6" s="13">
        <v>-56</v>
      </c>
      <c r="B6" s="22" t="s">
        <v>2</v>
      </c>
      <c r="C6" s="7">
        <f>_xlfn.STDEV.S(A1:A100)</f>
        <v>0.73217653214699818</v>
      </c>
      <c r="D6" s="6">
        <v>-57</v>
      </c>
      <c r="E6" s="11">
        <v>8</v>
      </c>
      <c r="F6" s="3">
        <v>-46</v>
      </c>
      <c r="G6" s="3">
        <f t="shared" si="0"/>
        <v>-57.408163265306122</v>
      </c>
      <c r="H6" s="3">
        <f t="shared" si="1"/>
        <v>8.5720552651274859E-2</v>
      </c>
      <c r="L6" s="14"/>
    </row>
    <row r="7" spans="1:12" x14ac:dyDescent="0.25">
      <c r="A7" s="13">
        <v>-56</v>
      </c>
      <c r="B7" s="21" t="s">
        <v>6</v>
      </c>
      <c r="C7" s="12">
        <f>C9-(2*C6)</f>
        <v>-57.75006735000828</v>
      </c>
      <c r="D7" s="8">
        <v>-56</v>
      </c>
      <c r="E7" s="10">
        <v>74</v>
      </c>
      <c r="F7" s="3">
        <v>-45</v>
      </c>
      <c r="G7" s="3">
        <f t="shared" si="0"/>
        <v>-57.377551020408163</v>
      </c>
      <c r="H7" s="3">
        <f t="shared" si="1"/>
        <v>9.2816997873980192E-2</v>
      </c>
    </row>
    <row r="8" spans="1:12" x14ac:dyDescent="0.25">
      <c r="A8" s="13">
        <v>-56</v>
      </c>
      <c r="B8" s="22" t="s">
        <v>4</v>
      </c>
      <c r="C8" s="7">
        <f>C9-C6</f>
        <v>-57.017890817861286</v>
      </c>
      <c r="D8" s="6">
        <v>-55</v>
      </c>
      <c r="E8" s="11">
        <v>4</v>
      </c>
      <c r="F8" s="3">
        <v>-44</v>
      </c>
      <c r="G8" s="3">
        <f t="shared" si="0"/>
        <v>-57.346938775510203</v>
      </c>
      <c r="H8" s="3">
        <f t="shared" si="1"/>
        <v>0.10032539888384238</v>
      </c>
    </row>
    <row r="9" spans="1:12" x14ac:dyDescent="0.25">
      <c r="A9" s="13">
        <v>-56</v>
      </c>
      <c r="B9" s="21" t="s">
        <v>3</v>
      </c>
      <c r="C9" s="12">
        <f>AVERAGE(A1:A100)</f>
        <v>-56.285714285714285</v>
      </c>
      <c r="D9" s="8">
        <v>-54</v>
      </c>
      <c r="E9" s="10">
        <v>0</v>
      </c>
      <c r="F9" s="3">
        <v>-43</v>
      </c>
      <c r="G9" s="3">
        <f t="shared" si="0"/>
        <v>-57.316326530612244</v>
      </c>
      <c r="H9" s="3">
        <f t="shared" si="1"/>
        <v>0.1082517923925484</v>
      </c>
    </row>
    <row r="10" spans="1:12" x14ac:dyDescent="0.25">
      <c r="A10" s="13">
        <v>-56</v>
      </c>
      <c r="B10" s="22" t="s">
        <v>5</v>
      </c>
      <c r="C10" s="7">
        <f>C9+C6</f>
        <v>-55.553537753567284</v>
      </c>
      <c r="D10" s="6">
        <v>-53</v>
      </c>
      <c r="E10" s="11">
        <v>0</v>
      </c>
      <c r="F10" s="3">
        <v>-42</v>
      </c>
      <c r="G10" s="3">
        <f t="shared" si="0"/>
        <v>-57.285714285714285</v>
      </c>
      <c r="H10" s="3">
        <f t="shared" si="1"/>
        <v>0.11660042134605411</v>
      </c>
    </row>
    <row r="11" spans="1:12" x14ac:dyDescent="0.25">
      <c r="A11" s="13">
        <v>-56</v>
      </c>
      <c r="B11" s="21" t="s">
        <v>7</v>
      </c>
      <c r="C11" s="12">
        <f>C9+(2*C6)</f>
        <v>-54.82136122142029</v>
      </c>
      <c r="D11" s="8">
        <v>-52</v>
      </c>
      <c r="E11" s="10">
        <v>0</v>
      </c>
      <c r="F11" s="3">
        <v>-41</v>
      </c>
      <c r="G11" s="3">
        <f t="shared" si="0"/>
        <v>-57.255102040816325</v>
      </c>
      <c r="H11" s="3">
        <f t="shared" si="1"/>
        <v>0.12537356250660725</v>
      </c>
    </row>
    <row r="12" spans="1:12" x14ac:dyDescent="0.25">
      <c r="A12" s="13">
        <v>-56</v>
      </c>
      <c r="F12" s="3">
        <v>-40</v>
      </c>
      <c r="G12" s="3">
        <f t="shared" si="0"/>
        <v>-57.224489795918366</v>
      </c>
      <c r="H12" s="3">
        <f t="shared" si="1"/>
        <v>0.13457135840372142</v>
      </c>
    </row>
    <row r="13" spans="1:12" x14ac:dyDescent="0.25">
      <c r="A13" s="13">
        <v>-57</v>
      </c>
      <c r="F13" s="3">
        <v>-39</v>
      </c>
      <c r="G13" s="3">
        <f t="shared" si="0"/>
        <v>-57.193877551020407</v>
      </c>
      <c r="H13" s="3">
        <f t="shared" si="1"/>
        <v>0.14419165581691301</v>
      </c>
    </row>
    <row r="14" spans="1:12" x14ac:dyDescent="0.25">
      <c r="A14" s="13">
        <v>-56</v>
      </c>
      <c r="F14" s="3">
        <v>-38</v>
      </c>
      <c r="G14" s="3">
        <f t="shared" si="0"/>
        <v>-57.163265306122447</v>
      </c>
      <c r="H14" s="3">
        <f t="shared" si="1"/>
        <v>0.15422985303485606</v>
      </c>
    </row>
    <row r="15" spans="1:12" x14ac:dyDescent="0.25">
      <c r="A15" s="13">
        <v>-56</v>
      </c>
      <c r="F15" s="3">
        <v>-37</v>
      </c>
      <c r="G15" s="3">
        <f t="shared" si="0"/>
        <v>-57.132653061224488</v>
      </c>
      <c r="H15" s="3">
        <f t="shared" si="1"/>
        <v>0.16467875819112823</v>
      </c>
    </row>
    <row r="16" spans="1:12" x14ac:dyDescent="0.25">
      <c r="A16" s="13">
        <v>-56</v>
      </c>
      <c r="F16" s="3">
        <v>-36</v>
      </c>
      <c r="G16" s="3">
        <f t="shared" si="0"/>
        <v>-57.102040816326529</v>
      </c>
      <c r="H16" s="3">
        <f t="shared" si="1"/>
        <v>0.17552846100305641</v>
      </c>
    </row>
    <row r="17" spans="1:8" x14ac:dyDescent="0.25">
      <c r="A17" s="13">
        <v>-56</v>
      </c>
      <c r="F17" s="3">
        <v>-35</v>
      </c>
      <c r="G17" s="3">
        <f t="shared" si="0"/>
        <v>-57.071428571428569</v>
      </c>
      <c r="H17" s="3">
        <f t="shared" si="1"/>
        <v>0.18676622023478986</v>
      </c>
    </row>
    <row r="18" spans="1:8" x14ac:dyDescent="0.25">
      <c r="A18" s="13">
        <v>-56</v>
      </c>
      <c r="F18" s="3">
        <v>-34</v>
      </c>
      <c r="G18" s="3">
        <f t="shared" si="0"/>
        <v>-57.04081632653061</v>
      </c>
      <c r="H18" s="3">
        <f t="shared" si="1"/>
        <v>0.19837636916647663</v>
      </c>
    </row>
    <row r="19" spans="1:8" x14ac:dyDescent="0.25">
      <c r="A19" s="13">
        <v>-56</v>
      </c>
      <c r="F19" s="3">
        <v>-33</v>
      </c>
      <c r="G19" s="3">
        <f t="shared" si="0"/>
        <v>-57.010204081632651</v>
      </c>
      <c r="H19" s="3">
        <f t="shared" si="1"/>
        <v>0.21034024127661655</v>
      </c>
    </row>
    <row r="20" spans="1:8" x14ac:dyDescent="0.25">
      <c r="A20" s="13">
        <v>-56</v>
      </c>
      <c r="F20" s="3">
        <v>-32</v>
      </c>
      <c r="G20" s="3">
        <f t="shared" si="0"/>
        <v>-56.979591836734691</v>
      </c>
      <c r="H20" s="3">
        <f t="shared" si="1"/>
        <v>0.22263611823314847</v>
      </c>
    </row>
    <row r="21" spans="1:8" x14ac:dyDescent="0.25">
      <c r="A21" s="13">
        <v>-56</v>
      </c>
      <c r="F21" s="3">
        <v>-31</v>
      </c>
      <c r="G21" s="3">
        <f t="shared" si="0"/>
        <v>-56.948979591836732</v>
      </c>
      <c r="H21" s="3">
        <f t="shared" si="1"/>
        <v>0.23523920214002147</v>
      </c>
    </row>
    <row r="22" spans="1:8" x14ac:dyDescent="0.25">
      <c r="A22" s="13">
        <v>-56</v>
      </c>
      <c r="F22" s="3">
        <v>-30</v>
      </c>
      <c r="G22" s="3">
        <f t="shared" si="0"/>
        <v>-56.918367346938773</v>
      </c>
      <c r="H22" s="3">
        <f t="shared" si="1"/>
        <v>0.24812161379996517</v>
      </c>
    </row>
    <row r="23" spans="1:8" x14ac:dyDescent="0.25">
      <c r="A23" s="13">
        <v>-56</v>
      </c>
      <c r="F23" s="3">
        <v>-29</v>
      </c>
      <c r="G23" s="3">
        <f t="shared" si="0"/>
        <v>-56.887755102040813</v>
      </c>
      <c r="H23" s="3">
        <f t="shared" si="1"/>
        <v>0.26125241853163494</v>
      </c>
    </row>
    <row r="24" spans="1:8" x14ac:dyDescent="0.25">
      <c r="A24" s="13">
        <v>-56</v>
      </c>
      <c r="F24" s="3">
        <v>-28</v>
      </c>
      <c r="G24" s="3">
        <f t="shared" si="0"/>
        <v>-56.857142857142854</v>
      </c>
      <c r="H24" s="3">
        <f t="shared" si="1"/>
        <v>0.27459768082170094</v>
      </c>
    </row>
    <row r="25" spans="1:8" x14ac:dyDescent="0.25">
      <c r="A25" s="13">
        <v>-57</v>
      </c>
      <c r="F25" s="3">
        <v>-27</v>
      </c>
      <c r="G25" s="3">
        <f t="shared" si="0"/>
        <v>-56.826530612244895</v>
      </c>
      <c r="H25" s="3">
        <f t="shared" si="1"/>
        <v>0.2881205488019099</v>
      </c>
    </row>
    <row r="26" spans="1:8" x14ac:dyDescent="0.25">
      <c r="A26" s="13">
        <v>-56</v>
      </c>
      <c r="F26" s="3">
        <v>-26</v>
      </c>
      <c r="G26" s="3">
        <f t="shared" si="0"/>
        <v>-56.795918367346935</v>
      </c>
      <c r="H26" s="3">
        <f t="shared" si="1"/>
        <v>0.30178136922053334</v>
      </c>
    </row>
    <row r="27" spans="1:8" x14ac:dyDescent="0.25">
      <c r="A27" s="13">
        <v>-56</v>
      </c>
      <c r="C27" s="27" t="s">
        <v>20</v>
      </c>
      <c r="D27" s="27"/>
      <c r="F27" s="3">
        <v>-25</v>
      </c>
      <c r="G27" s="3">
        <f t="shared" si="0"/>
        <v>-56.765306122448976</v>
      </c>
      <c r="H27" s="3">
        <f t="shared" si="1"/>
        <v>0.31553783323047041</v>
      </c>
    </row>
    <row r="28" spans="1:8" x14ac:dyDescent="0.25">
      <c r="A28" s="13">
        <v>-56</v>
      </c>
      <c r="C28" s="22" t="s">
        <v>22</v>
      </c>
      <c r="D28" s="6">
        <f>_xlfn.MODE.SNGL(A1:A100)</f>
        <v>-56</v>
      </c>
      <c r="F28" s="3">
        <v>-24</v>
      </c>
      <c r="G28" s="3">
        <f t="shared" si="0"/>
        <v>-56.734693877551024</v>
      </c>
      <c r="H28" s="3">
        <f t="shared" si="1"/>
        <v>0.32934515294680544</v>
      </c>
    </row>
    <row r="29" spans="1:8" x14ac:dyDescent="0.25">
      <c r="A29" s="13">
        <v>-56</v>
      </c>
      <c r="C29" s="22" t="s">
        <v>21</v>
      </c>
      <c r="D29" s="6">
        <f>_xlfn.MODE.SNGL(A1:A5)</f>
        <v>-56</v>
      </c>
      <c r="F29" s="3">
        <v>-23</v>
      </c>
      <c r="G29" s="3">
        <f t="shared" si="0"/>
        <v>-56.704081632653065</v>
      </c>
      <c r="H29" s="3">
        <f t="shared" si="1"/>
        <v>0.34315626833967311</v>
      </c>
    </row>
    <row r="30" spans="1:8" x14ac:dyDescent="0.25">
      <c r="A30" s="13">
        <v>-56</v>
      </c>
      <c r="C30" s="22" t="s">
        <v>30</v>
      </c>
      <c r="D30" s="20">
        <f>ABS(C6/C9)</f>
        <v>1.3008212500073573E-2</v>
      </c>
      <c r="F30" s="3">
        <v>-22</v>
      </c>
      <c r="G30" s="3">
        <f t="shared" si="0"/>
        <v>-56.673469387755105</v>
      </c>
      <c r="H30" s="3">
        <f t="shared" si="1"/>
        <v>0.3569220836291318</v>
      </c>
    </row>
    <row r="31" spans="1:8" x14ac:dyDescent="0.25">
      <c r="A31" s="13">
        <v>-56</v>
      </c>
      <c r="F31" s="3">
        <v>-21</v>
      </c>
      <c r="G31" s="3">
        <f t="shared" si="0"/>
        <v>-56.642857142857146</v>
      </c>
      <c r="H31" s="3">
        <f t="shared" si="1"/>
        <v>0.37059173194347533</v>
      </c>
    </row>
    <row r="32" spans="1:8" x14ac:dyDescent="0.25">
      <c r="A32" s="13">
        <v>-56</v>
      </c>
      <c r="F32" s="3">
        <v>-20</v>
      </c>
      <c r="G32" s="3">
        <f t="shared" si="0"/>
        <v>-56.612244897959187</v>
      </c>
      <c r="H32" s="3">
        <f t="shared" si="1"/>
        <v>0.3841128665968655</v>
      </c>
    </row>
    <row r="33" spans="1:8" x14ac:dyDescent="0.25">
      <c r="A33" s="13">
        <v>-56</v>
      </c>
      <c r="F33" s="3">
        <v>-19</v>
      </c>
      <c r="G33" s="3">
        <f t="shared" si="0"/>
        <v>-56.581632653061227</v>
      </c>
      <c r="H33" s="3">
        <f t="shared" si="1"/>
        <v>0.39743197694322552</v>
      </c>
    </row>
    <row r="34" spans="1:8" x14ac:dyDescent="0.25">
      <c r="A34" s="13">
        <v>-56</v>
      </c>
      <c r="F34" s="3">
        <v>-18</v>
      </c>
      <c r="G34" s="3">
        <f t="shared" si="0"/>
        <v>-56.551020408163268</v>
      </c>
      <c r="H34" s="3">
        <f t="shared" si="1"/>
        <v>0.41049472637738132</v>
      </c>
    </row>
    <row r="35" spans="1:8" x14ac:dyDescent="0.25">
      <c r="A35" s="13">
        <v>-56</v>
      </c>
      <c r="F35" s="3">
        <v>-17</v>
      </c>
      <c r="G35" s="3">
        <f t="shared" si="0"/>
        <v>-56.520408163265309</v>
      </c>
      <c r="H35" s="3">
        <f t="shared" si="1"/>
        <v>0.42324630968827992</v>
      </c>
    </row>
    <row r="36" spans="1:8" x14ac:dyDescent="0.25">
      <c r="A36" s="13">
        <v>-56</v>
      </c>
      <c r="F36" s="3">
        <v>-16</v>
      </c>
      <c r="G36" s="3">
        <f t="shared" si="0"/>
        <v>-56.489795918367349</v>
      </c>
      <c r="H36" s="3">
        <f t="shared" si="1"/>
        <v>0.43563182662930444</v>
      </c>
    </row>
    <row r="37" spans="1:8" x14ac:dyDescent="0.25">
      <c r="A37" s="13">
        <v>-56</v>
      </c>
      <c r="F37" s="3">
        <v>-15</v>
      </c>
      <c r="G37" s="3">
        <f t="shared" si="0"/>
        <v>-56.45918367346939</v>
      </c>
      <c r="H37" s="3">
        <f t="shared" si="1"/>
        <v>0.44759666826361666</v>
      </c>
    </row>
    <row r="38" spans="1:8" x14ac:dyDescent="0.25">
      <c r="A38" s="13">
        <v>-56</v>
      </c>
      <c r="F38" s="3">
        <v>-14</v>
      </c>
      <c r="G38" s="3">
        <f t="shared" si="0"/>
        <v>-56.428571428571431</v>
      </c>
      <c r="H38" s="3">
        <f t="shared" si="1"/>
        <v>0.45908691237408389</v>
      </c>
    </row>
    <row r="39" spans="1:8" x14ac:dyDescent="0.25">
      <c r="A39" s="13">
        <v>-56</v>
      </c>
      <c r="F39" s="3">
        <v>-13</v>
      </c>
      <c r="G39" s="3">
        <f t="shared" si="0"/>
        <v>-56.397959183673471</v>
      </c>
      <c r="H39" s="3">
        <f t="shared" si="1"/>
        <v>0.47004972400321055</v>
      </c>
    </row>
    <row r="40" spans="1:8" x14ac:dyDescent="0.25">
      <c r="A40" s="13">
        <v>-56</v>
      </c>
      <c r="F40" s="3">
        <v>-12</v>
      </c>
      <c r="G40" s="3">
        <f t="shared" si="0"/>
        <v>-56.367346938775512</v>
      </c>
      <c r="H40" s="3">
        <f t="shared" si="1"/>
        <v>0.48043375701348873</v>
      </c>
    </row>
    <row r="41" spans="1:8" x14ac:dyDescent="0.25">
      <c r="A41" s="13">
        <v>-56</v>
      </c>
      <c r="F41" s="3">
        <v>-11</v>
      </c>
      <c r="G41" s="3">
        <f t="shared" si="0"/>
        <v>-56.336734693877553</v>
      </c>
      <c r="H41" s="3">
        <f t="shared" si="1"/>
        <v>0.49018955243689022</v>
      </c>
    </row>
    <row r="42" spans="1:8" x14ac:dyDescent="0.25">
      <c r="A42" s="13">
        <v>-56</v>
      </c>
      <c r="F42" s="3">
        <v>-10</v>
      </c>
      <c r="G42" s="3">
        <f t="shared" si="0"/>
        <v>-56.306122448979593</v>
      </c>
      <c r="H42" s="3">
        <f t="shared" si="1"/>
        <v>0.499269929317185</v>
      </c>
    </row>
    <row r="43" spans="1:8" x14ac:dyDescent="0.25">
      <c r="A43" s="13">
        <v>-56</v>
      </c>
      <c r="F43" s="3">
        <v>-9</v>
      </c>
      <c r="G43" s="3">
        <f t="shared" si="0"/>
        <v>-56.275510204081634</v>
      </c>
      <c r="H43" s="3">
        <f t="shared" si="1"/>
        <v>0.50763036374283554</v>
      </c>
    </row>
    <row r="44" spans="1:8" x14ac:dyDescent="0.25">
      <c r="A44" s="13">
        <v>-56</v>
      </c>
      <c r="F44" s="3">
        <v>-8</v>
      </c>
      <c r="G44" s="3">
        <f t="shared" si="0"/>
        <v>-56.244897959183675</v>
      </c>
      <c r="H44" s="3">
        <f t="shared" si="1"/>
        <v>0.51522935182281737</v>
      </c>
    </row>
    <row r="45" spans="1:8" x14ac:dyDescent="0.25">
      <c r="A45" s="13">
        <v>-57</v>
      </c>
      <c r="F45" s="3">
        <v>-7</v>
      </c>
      <c r="G45" s="3">
        <f t="shared" si="0"/>
        <v>-56.214285714285715</v>
      </c>
      <c r="H45" s="3">
        <f t="shared" si="1"/>
        <v>0.52202875247328495</v>
      </c>
    </row>
    <row r="46" spans="1:8" x14ac:dyDescent="0.25">
      <c r="A46" s="13">
        <v>-56</v>
      </c>
      <c r="F46" s="3">
        <v>-6</v>
      </c>
      <c r="G46" s="3">
        <f t="shared" si="0"/>
        <v>-56.183673469387756</v>
      </c>
      <c r="H46" s="3">
        <f t="shared" si="1"/>
        <v>0.52799410605888042</v>
      </c>
    </row>
    <row r="47" spans="1:8" x14ac:dyDescent="0.25">
      <c r="A47" s="13">
        <v>-56</v>
      </c>
      <c r="F47" s="3">
        <v>-5</v>
      </c>
      <c r="G47" s="3">
        <f t="shared" si="0"/>
        <v>-56.153061224489797</v>
      </c>
      <c r="H47" s="3">
        <f t="shared" si="1"/>
        <v>0.53309492516695089</v>
      </c>
    </row>
    <row r="48" spans="1:8" x14ac:dyDescent="0.25">
      <c r="A48" s="13">
        <v>-56</v>
      </c>
      <c r="F48" s="3">
        <v>-4</v>
      </c>
      <c r="G48" s="3">
        <f t="shared" si="0"/>
        <v>-56.122448979591837</v>
      </c>
      <c r="H48" s="3">
        <f t="shared" si="1"/>
        <v>0.53730495408322143</v>
      </c>
    </row>
    <row r="49" spans="1:8" x14ac:dyDescent="0.25">
      <c r="A49" s="13">
        <v>-56</v>
      </c>
      <c r="F49" s="3">
        <v>-3</v>
      </c>
      <c r="G49" s="3">
        <f t="shared" si="0"/>
        <v>-56.091836734693878</v>
      </c>
      <c r="H49" s="3">
        <f t="shared" si="1"/>
        <v>0.54060239387976261</v>
      </c>
    </row>
    <row r="50" spans="1:8" x14ac:dyDescent="0.25">
      <c r="A50" s="13">
        <v>-56</v>
      </c>
      <c r="F50" s="3">
        <v>-2</v>
      </c>
      <c r="G50" s="3">
        <f t="shared" si="0"/>
        <v>-56.061224489795919</v>
      </c>
      <c r="H50" s="3">
        <f t="shared" si="1"/>
        <v>0.54297009041562616</v>
      </c>
    </row>
    <row r="51" spans="1:8" x14ac:dyDescent="0.25">
      <c r="A51" s="13">
        <v>-56</v>
      </c>
      <c r="F51" s="3">
        <v>-1</v>
      </c>
      <c r="G51" s="3">
        <f t="shared" si="0"/>
        <v>-56.030612244897959</v>
      </c>
      <c r="H51" s="3">
        <f t="shared" si="1"/>
        <v>0.54439568298165808</v>
      </c>
    </row>
    <row r="52" spans="1:8" x14ac:dyDescent="0.25">
      <c r="A52" s="13">
        <v>-56</v>
      </c>
      <c r="F52" s="3">
        <v>0</v>
      </c>
      <c r="G52" s="3">
        <f t="shared" si="0"/>
        <v>-56</v>
      </c>
      <c r="H52" s="3">
        <f t="shared" si="1"/>
        <v>0.54487171178731197</v>
      </c>
    </row>
    <row r="53" spans="1:8" x14ac:dyDescent="0.25">
      <c r="A53" s="13">
        <v>-55</v>
      </c>
      <c r="F53" s="3">
        <v>1</v>
      </c>
      <c r="G53" s="3">
        <f t="shared" si="0"/>
        <v>-55.969387755102041</v>
      </c>
      <c r="H53" s="3">
        <f t="shared" si="1"/>
        <v>0.54439568298165808</v>
      </c>
    </row>
    <row r="54" spans="1:8" x14ac:dyDescent="0.25">
      <c r="A54" s="13">
        <v>-56</v>
      </c>
      <c r="F54" s="3">
        <v>2</v>
      </c>
      <c r="G54" s="3">
        <f t="shared" si="0"/>
        <v>-55.938775510204081</v>
      </c>
      <c r="H54" s="3">
        <f t="shared" si="1"/>
        <v>0.54297009041562616</v>
      </c>
    </row>
    <row r="55" spans="1:8" x14ac:dyDescent="0.25">
      <c r="A55" s="13">
        <v>-56</v>
      </c>
      <c r="F55" s="3">
        <v>3</v>
      </c>
      <c r="G55" s="3">
        <f t="shared" si="0"/>
        <v>-55.908163265306122</v>
      </c>
      <c r="H55" s="3">
        <f t="shared" si="1"/>
        <v>0.54060239387976261</v>
      </c>
    </row>
    <row r="56" spans="1:8" x14ac:dyDescent="0.25">
      <c r="A56" s="13">
        <v>-55</v>
      </c>
      <c r="F56" s="3">
        <v>4</v>
      </c>
      <c r="G56" s="3">
        <f t="shared" si="0"/>
        <v>-55.877551020408163</v>
      </c>
      <c r="H56" s="3">
        <f t="shared" si="1"/>
        <v>0.53730495408322143</v>
      </c>
    </row>
    <row r="57" spans="1:8" x14ac:dyDescent="0.25">
      <c r="A57" s="13">
        <v>-56</v>
      </c>
      <c r="F57" s="3">
        <v>5</v>
      </c>
      <c r="G57" s="3">
        <f t="shared" si="0"/>
        <v>-55.846938775510203</v>
      </c>
      <c r="H57" s="3">
        <f t="shared" si="1"/>
        <v>0.53309492516695089</v>
      </c>
    </row>
    <row r="58" spans="1:8" x14ac:dyDescent="0.25">
      <c r="A58" s="13">
        <v>-56</v>
      </c>
      <c r="F58" s="3">
        <v>6</v>
      </c>
      <c r="G58" s="3">
        <f t="shared" si="0"/>
        <v>-55.816326530612244</v>
      </c>
      <c r="H58" s="3">
        <f t="shared" si="1"/>
        <v>0.52799410605888042</v>
      </c>
    </row>
    <row r="59" spans="1:8" x14ac:dyDescent="0.25">
      <c r="A59" s="13">
        <v>-56</v>
      </c>
      <c r="F59" s="3">
        <v>7</v>
      </c>
      <c r="G59" s="3">
        <f t="shared" si="0"/>
        <v>-55.785714285714285</v>
      </c>
      <c r="H59" s="3">
        <f t="shared" si="1"/>
        <v>0.52202875247328495</v>
      </c>
    </row>
    <row r="60" spans="1:8" x14ac:dyDescent="0.25">
      <c r="A60" s="13">
        <v>-56</v>
      </c>
      <c r="F60" s="3">
        <v>8</v>
      </c>
      <c r="G60" s="3">
        <f t="shared" si="0"/>
        <v>-55.755102040816325</v>
      </c>
      <c r="H60" s="3">
        <f t="shared" si="1"/>
        <v>0.51522935182281737</v>
      </c>
    </row>
    <row r="61" spans="1:8" x14ac:dyDescent="0.25">
      <c r="A61" s="13">
        <v>-56</v>
      </c>
      <c r="F61" s="3">
        <v>9</v>
      </c>
      <c r="G61" s="3">
        <f t="shared" si="0"/>
        <v>-55.724489795918366</v>
      </c>
      <c r="H61" s="3">
        <f t="shared" si="1"/>
        <v>0.50763036374283554</v>
      </c>
    </row>
    <row r="62" spans="1:8" x14ac:dyDescent="0.25">
      <c r="A62" s="13">
        <v>-56</v>
      </c>
      <c r="F62" s="3">
        <v>10</v>
      </c>
      <c r="G62" s="3">
        <f t="shared" si="0"/>
        <v>-55.693877551020407</v>
      </c>
      <c r="H62" s="3">
        <f t="shared" si="1"/>
        <v>0.499269929317185</v>
      </c>
    </row>
    <row r="63" spans="1:8" x14ac:dyDescent="0.25">
      <c r="A63" s="13">
        <v>-56</v>
      </c>
      <c r="F63" s="3">
        <v>11</v>
      </c>
      <c r="G63" s="3">
        <f t="shared" si="0"/>
        <v>-55.663265306122447</v>
      </c>
      <c r="H63" s="3">
        <f t="shared" si="1"/>
        <v>0.49018955243689022</v>
      </c>
    </row>
    <row r="64" spans="1:8" x14ac:dyDescent="0.25">
      <c r="A64" s="13">
        <v>-56</v>
      </c>
      <c r="F64" s="3">
        <v>12</v>
      </c>
      <c r="G64" s="3">
        <f t="shared" si="0"/>
        <v>-55.632653061224488</v>
      </c>
      <c r="H64" s="3">
        <f t="shared" si="1"/>
        <v>0.48043375701348873</v>
      </c>
    </row>
    <row r="65" spans="1:8" x14ac:dyDescent="0.25">
      <c r="A65" s="13">
        <v>-56</v>
      </c>
      <c r="F65" s="3">
        <v>13</v>
      </c>
      <c r="G65" s="3">
        <f t="shared" si="0"/>
        <v>-55.602040816326529</v>
      </c>
      <c r="H65" s="3">
        <f t="shared" si="1"/>
        <v>0.47004972400321055</v>
      </c>
    </row>
    <row r="66" spans="1:8" x14ac:dyDescent="0.25">
      <c r="A66" s="13">
        <v>-56</v>
      </c>
      <c r="F66" s="3">
        <v>14</v>
      </c>
      <c r="G66" s="3">
        <f t="shared" si="0"/>
        <v>-55.571428571428569</v>
      </c>
      <c r="H66" s="3">
        <f t="shared" si="1"/>
        <v>0.45908691237408389</v>
      </c>
    </row>
    <row r="67" spans="1:8" x14ac:dyDescent="0.25">
      <c r="A67" s="13">
        <v>-56</v>
      </c>
      <c r="F67" s="3">
        <v>15</v>
      </c>
      <c r="G67" s="3">
        <f t="shared" si="0"/>
        <v>-55.54081632653061</v>
      </c>
      <c r="H67" s="3">
        <f t="shared" si="1"/>
        <v>0.44759666826361666</v>
      </c>
    </row>
    <row r="68" spans="1:8" x14ac:dyDescent="0.25">
      <c r="A68" s="13">
        <v>-56</v>
      </c>
      <c r="F68" s="3">
        <v>16</v>
      </c>
      <c r="G68" s="3">
        <f t="shared" ref="G68:G102" si="2">$D$28+($I$3*F68)</f>
        <v>-55.510204081632651</v>
      </c>
      <c r="H68" s="3">
        <f t="shared" ref="H68:H102" si="3">_xlfn.NORM.DIST(G68,$D$28,$C$6,FALSE)</f>
        <v>0.43563182662930444</v>
      </c>
    </row>
    <row r="69" spans="1:8" x14ac:dyDescent="0.25">
      <c r="A69" s="13">
        <v>-56</v>
      </c>
      <c r="F69" s="3">
        <v>17</v>
      </c>
      <c r="G69" s="3">
        <f t="shared" si="2"/>
        <v>-55.479591836734691</v>
      </c>
      <c r="H69" s="3">
        <f t="shared" si="3"/>
        <v>0.42324630968827992</v>
      </c>
    </row>
    <row r="70" spans="1:8" x14ac:dyDescent="0.25">
      <c r="A70" s="13">
        <v>-56</v>
      </c>
      <c r="F70" s="3">
        <v>18</v>
      </c>
      <c r="G70" s="3">
        <f t="shared" si="2"/>
        <v>-55.448979591836732</v>
      </c>
      <c r="H70" s="3">
        <f t="shared" si="3"/>
        <v>0.41049472637738132</v>
      </c>
    </row>
    <row r="71" spans="1:8" x14ac:dyDescent="0.25">
      <c r="A71" s="13">
        <v>-56</v>
      </c>
      <c r="F71" s="3">
        <v>19</v>
      </c>
      <c r="G71" s="3">
        <f t="shared" si="2"/>
        <v>-55.418367346938773</v>
      </c>
      <c r="H71" s="3">
        <f t="shared" si="3"/>
        <v>0.39743197694322552</v>
      </c>
    </row>
    <row r="72" spans="1:8" x14ac:dyDescent="0.25">
      <c r="A72" s="13">
        <v>-58</v>
      </c>
      <c r="F72" s="3">
        <v>20</v>
      </c>
      <c r="G72" s="3">
        <f t="shared" si="2"/>
        <v>-55.387755102040813</v>
      </c>
      <c r="H72" s="3">
        <f t="shared" si="3"/>
        <v>0.3841128665968655</v>
      </c>
    </row>
    <row r="73" spans="1:8" x14ac:dyDescent="0.25">
      <c r="A73" s="13">
        <v>-58</v>
      </c>
      <c r="F73" s="3">
        <v>21</v>
      </c>
      <c r="G73" s="3">
        <f t="shared" si="2"/>
        <v>-55.357142857142854</v>
      </c>
      <c r="H73" s="3">
        <f t="shared" si="3"/>
        <v>0.37059173194347533</v>
      </c>
    </row>
    <row r="74" spans="1:8" x14ac:dyDescent="0.25">
      <c r="A74" s="13">
        <v>-58</v>
      </c>
      <c r="F74" s="3">
        <v>22</v>
      </c>
      <c r="G74" s="3">
        <f t="shared" si="2"/>
        <v>-55.326530612244895</v>
      </c>
      <c r="H74" s="3">
        <f t="shared" si="3"/>
        <v>0.3569220836291318</v>
      </c>
    </row>
    <row r="75" spans="1:8" x14ac:dyDescent="0.25">
      <c r="A75" s="13">
        <v>-58</v>
      </c>
      <c r="F75" s="3">
        <v>23</v>
      </c>
      <c r="G75" s="3">
        <f t="shared" si="2"/>
        <v>-55.295918367346935</v>
      </c>
      <c r="H75" s="3">
        <f t="shared" si="3"/>
        <v>0.34315626833967311</v>
      </c>
    </row>
    <row r="76" spans="1:8" x14ac:dyDescent="0.25">
      <c r="A76" s="13">
        <v>-58</v>
      </c>
      <c r="F76" s="3">
        <v>24</v>
      </c>
      <c r="G76" s="3">
        <f t="shared" si="2"/>
        <v>-55.265306122448976</v>
      </c>
      <c r="H76" s="3">
        <f t="shared" si="3"/>
        <v>0.32934515294680544</v>
      </c>
    </row>
    <row r="77" spans="1:8" x14ac:dyDescent="0.25">
      <c r="A77" s="13">
        <v>-56</v>
      </c>
      <c r="F77" s="3">
        <v>25</v>
      </c>
      <c r="G77" s="3">
        <f t="shared" si="2"/>
        <v>-55.234693877551024</v>
      </c>
      <c r="H77" s="3">
        <f t="shared" si="3"/>
        <v>0.31553783323047041</v>
      </c>
    </row>
    <row r="78" spans="1:8" x14ac:dyDescent="0.25">
      <c r="A78" s="13">
        <v>-58</v>
      </c>
      <c r="F78" s="3">
        <v>26</v>
      </c>
      <c r="G78" s="3">
        <f t="shared" si="2"/>
        <v>-55.204081632653065</v>
      </c>
      <c r="H78" s="3">
        <f t="shared" si="3"/>
        <v>0.30178136922053334</v>
      </c>
    </row>
    <row r="79" spans="1:8" x14ac:dyDescent="0.25">
      <c r="A79" s="13">
        <v>-56</v>
      </c>
      <c r="F79" s="3">
        <v>27</v>
      </c>
      <c r="G79" s="3">
        <f t="shared" si="2"/>
        <v>-55.173469387755105</v>
      </c>
      <c r="H79" s="3">
        <f t="shared" si="3"/>
        <v>0.2881205488019099</v>
      </c>
    </row>
    <row r="80" spans="1:8" x14ac:dyDescent="0.25">
      <c r="A80" s="13">
        <v>-55</v>
      </c>
      <c r="F80" s="3">
        <v>28</v>
      </c>
      <c r="G80" s="3">
        <f t="shared" si="2"/>
        <v>-55.142857142857146</v>
      </c>
      <c r="H80" s="3">
        <f t="shared" si="3"/>
        <v>0.27459768082170094</v>
      </c>
    </row>
    <row r="81" spans="1:8" x14ac:dyDescent="0.25">
      <c r="A81" s="13">
        <v>-58</v>
      </c>
      <c r="F81" s="3">
        <v>29</v>
      </c>
      <c r="G81" s="3">
        <f t="shared" si="2"/>
        <v>-55.112244897959187</v>
      </c>
      <c r="H81" s="3">
        <f t="shared" si="3"/>
        <v>0.26125241853163494</v>
      </c>
    </row>
    <row r="82" spans="1:8" x14ac:dyDescent="0.25">
      <c r="A82" s="13">
        <v>-57</v>
      </c>
      <c r="F82" s="3">
        <v>30</v>
      </c>
      <c r="G82" s="3">
        <f t="shared" si="2"/>
        <v>-55.081632653061227</v>
      </c>
      <c r="H82" s="3">
        <f t="shared" si="3"/>
        <v>0.24812161379996517</v>
      </c>
    </row>
    <row r="83" spans="1:8" x14ac:dyDescent="0.25">
      <c r="A83" s="13">
        <v>-57</v>
      </c>
      <c r="F83" s="3">
        <v>31</v>
      </c>
      <c r="G83" s="3">
        <f t="shared" si="2"/>
        <v>-55.051020408163268</v>
      </c>
      <c r="H83" s="3">
        <f t="shared" si="3"/>
        <v>0.23523920214002147</v>
      </c>
    </row>
    <row r="84" spans="1:8" x14ac:dyDescent="0.25">
      <c r="A84" s="13">
        <v>-58</v>
      </c>
      <c r="F84" s="3">
        <v>32</v>
      </c>
      <c r="G84" s="3">
        <f t="shared" si="2"/>
        <v>-55.020408163265309</v>
      </c>
      <c r="H84" s="3">
        <f t="shared" si="3"/>
        <v>0.22263611823314847</v>
      </c>
    </row>
    <row r="85" spans="1:8" x14ac:dyDescent="0.25">
      <c r="A85" s="13">
        <v>-58</v>
      </c>
      <c r="F85" s="3">
        <v>33</v>
      </c>
      <c r="G85" s="3">
        <f t="shared" si="2"/>
        <v>-54.989795918367349</v>
      </c>
      <c r="H85" s="3">
        <f t="shared" si="3"/>
        <v>0.21034024127661655</v>
      </c>
    </row>
    <row r="86" spans="1:8" x14ac:dyDescent="0.25">
      <c r="A86" s="13">
        <v>-56</v>
      </c>
      <c r="F86" s="3">
        <v>34</v>
      </c>
      <c r="G86" s="3">
        <f t="shared" si="2"/>
        <v>-54.95918367346939</v>
      </c>
      <c r="H86" s="3">
        <f t="shared" si="3"/>
        <v>0.19837636916647663</v>
      </c>
    </row>
    <row r="87" spans="1:8" x14ac:dyDescent="0.25">
      <c r="A87" s="13">
        <v>-56</v>
      </c>
      <c r="F87" s="3">
        <v>35</v>
      </c>
      <c r="G87" s="3">
        <f t="shared" si="2"/>
        <v>-54.928571428571431</v>
      </c>
      <c r="H87" s="3">
        <f t="shared" si="3"/>
        <v>0.18676622023478986</v>
      </c>
    </row>
    <row r="88" spans="1:8" x14ac:dyDescent="0.25">
      <c r="A88" s="13">
        <v>-56</v>
      </c>
      <c r="F88" s="3">
        <v>36</v>
      </c>
      <c r="G88" s="3">
        <f t="shared" si="2"/>
        <v>-54.897959183673471</v>
      </c>
      <c r="H88" s="3">
        <f t="shared" si="3"/>
        <v>0.17552846100305641</v>
      </c>
    </row>
    <row r="89" spans="1:8" x14ac:dyDescent="0.25">
      <c r="A89" s="13">
        <v>-57</v>
      </c>
      <c r="F89" s="3">
        <v>37</v>
      </c>
      <c r="G89" s="3">
        <f t="shared" si="2"/>
        <v>-54.867346938775512</v>
      </c>
      <c r="H89" s="3">
        <f t="shared" si="3"/>
        <v>0.16467875819112823</v>
      </c>
    </row>
    <row r="90" spans="1:8" x14ac:dyDescent="0.25">
      <c r="A90" s="13">
        <v>-56</v>
      </c>
      <c r="F90" s="3">
        <v>38</v>
      </c>
      <c r="G90" s="3">
        <f t="shared" si="2"/>
        <v>-54.836734693877553</v>
      </c>
      <c r="H90" s="3">
        <f t="shared" si="3"/>
        <v>0.15422985303485606</v>
      </c>
    </row>
    <row r="91" spans="1:8" x14ac:dyDescent="0.25">
      <c r="A91" s="13">
        <v>-56</v>
      </c>
      <c r="F91" s="3">
        <v>39</v>
      </c>
      <c r="G91" s="3">
        <f t="shared" si="2"/>
        <v>-54.806122448979593</v>
      </c>
      <c r="H91" s="3">
        <f t="shared" si="3"/>
        <v>0.14419165581691301</v>
      </c>
    </row>
    <row r="92" spans="1:8" x14ac:dyDescent="0.25">
      <c r="A92" s="13">
        <v>-56</v>
      </c>
      <c r="F92" s="3">
        <v>40</v>
      </c>
      <c r="G92" s="3">
        <f t="shared" si="2"/>
        <v>-54.775510204081634</v>
      </c>
      <c r="H92" s="3">
        <f t="shared" si="3"/>
        <v>0.13457135840372142</v>
      </c>
    </row>
    <row r="93" spans="1:8" x14ac:dyDescent="0.25">
      <c r="A93" s="13">
        <v>-56</v>
      </c>
      <c r="F93" s="3">
        <v>41</v>
      </c>
      <c r="G93" s="3">
        <f t="shared" si="2"/>
        <v>-54.744897959183675</v>
      </c>
      <c r="H93" s="3">
        <f t="shared" si="3"/>
        <v>0.12537356250660725</v>
      </c>
    </row>
    <row r="94" spans="1:8" x14ac:dyDescent="0.25">
      <c r="A94" s="13">
        <v>-58</v>
      </c>
      <c r="F94" s="3">
        <v>42</v>
      </c>
      <c r="G94" s="3">
        <f t="shared" si="2"/>
        <v>-54.714285714285715</v>
      </c>
      <c r="H94" s="3">
        <f t="shared" si="3"/>
        <v>0.11660042134605411</v>
      </c>
    </row>
    <row r="95" spans="1:8" x14ac:dyDescent="0.25">
      <c r="A95" s="13">
        <v>-57</v>
      </c>
      <c r="F95" s="3">
        <v>43</v>
      </c>
      <c r="G95" s="3">
        <f t="shared" si="2"/>
        <v>-54.683673469387756</v>
      </c>
      <c r="H95" s="3">
        <f t="shared" si="3"/>
        <v>0.1082517923925484</v>
      </c>
    </row>
    <row r="96" spans="1:8" x14ac:dyDescent="0.25">
      <c r="A96" s="13">
        <v>-57</v>
      </c>
      <c r="F96" s="3">
        <v>44</v>
      </c>
      <c r="G96" s="3">
        <f t="shared" si="2"/>
        <v>-54.653061224489797</v>
      </c>
      <c r="H96" s="3">
        <f t="shared" si="3"/>
        <v>0.10032539888384238</v>
      </c>
    </row>
    <row r="97" spans="1:8" x14ac:dyDescent="0.25">
      <c r="A97" s="13">
        <v>-58</v>
      </c>
      <c r="F97" s="3">
        <v>45</v>
      </c>
      <c r="G97" s="3">
        <f t="shared" si="2"/>
        <v>-54.622448979591837</v>
      </c>
      <c r="H97" s="3">
        <f t="shared" si="3"/>
        <v>9.2816997873980192E-2</v>
      </c>
    </row>
    <row r="98" spans="1:8" x14ac:dyDescent="0.25">
      <c r="A98" s="13">
        <v>-58</v>
      </c>
      <c r="F98" s="3">
        <v>46</v>
      </c>
      <c r="G98" s="3">
        <f t="shared" si="2"/>
        <v>-54.591836734693878</v>
      </c>
      <c r="H98" s="3">
        <f t="shared" si="3"/>
        <v>8.5720552651274859E-2</v>
      </c>
    </row>
    <row r="99" spans="1:8" x14ac:dyDescent="0.25">
      <c r="F99" s="3">
        <v>47</v>
      </c>
      <c r="G99" s="3">
        <f t="shared" si="2"/>
        <v>-54.561224489795919</v>
      </c>
      <c r="H99" s="3">
        <f t="shared" si="3"/>
        <v>7.9028407467492193E-2</v>
      </c>
    </row>
    <row r="100" spans="1:8" x14ac:dyDescent="0.25">
      <c r="F100" s="3">
        <v>48</v>
      </c>
      <c r="G100" s="3">
        <f t="shared" si="2"/>
        <v>-54.530612244897959</v>
      </c>
      <c r="H100" s="3">
        <f t="shared" si="3"/>
        <v>7.2731462645523853E-2</v>
      </c>
    </row>
    <row r="101" spans="1:8" x14ac:dyDescent="0.25">
      <c r="F101" s="3">
        <v>49</v>
      </c>
      <c r="G101" s="3">
        <f t="shared" si="2"/>
        <v>-54.5</v>
      </c>
      <c r="H101" s="3">
        <f t="shared" si="3"/>
        <v>6.6819348274451296E-2</v>
      </c>
    </row>
    <row r="102" spans="1:8" x14ac:dyDescent="0.25">
      <c r="F102" s="3">
        <v>50</v>
      </c>
      <c r="G102" s="3">
        <f t="shared" si="2"/>
        <v>-54.469387755102041</v>
      </c>
      <c r="H102" s="3">
        <f t="shared" si="3"/>
        <v>6.1280594855726823E-2</v>
      </c>
    </row>
  </sheetData>
  <mergeCells count="4">
    <mergeCell ref="B1:C1"/>
    <mergeCell ref="D1:E1"/>
    <mergeCell ref="F1:I1"/>
    <mergeCell ref="C27:D27"/>
  </mergeCells>
  <conditionalFormatting sqref="D29">
    <cfRule type="cellIs" dxfId="17" priority="1" operator="notEqual">
      <formula>$D$28</formula>
    </cfRule>
    <cfRule type="cellIs" dxfId="1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7C74B-14AE-4A69-BC89-4A6AFCDF221A}">
  <dimension ref="A1:L102"/>
  <sheetViews>
    <sheetView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-58</v>
      </c>
      <c r="B1" s="26" t="s">
        <v>24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-57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-58</v>
      </c>
      <c r="B3" s="21" t="s">
        <v>8</v>
      </c>
      <c r="C3" s="12">
        <f>MIN(A1:A100)</f>
        <v>-58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-57.47</v>
      </c>
      <c r="H3" s="3">
        <f>_xlfn.NORM.DIST(G3,$D$28,$C$6,FALSE)</f>
        <v>6.371492621589496E-2</v>
      </c>
      <c r="I3" s="7">
        <f>(ABS(C3)-ABS(C4))/C5</f>
        <v>0.03</v>
      </c>
      <c r="L3" s="14"/>
    </row>
    <row r="4" spans="1:12" x14ac:dyDescent="0.25">
      <c r="A4" s="13">
        <v>-57</v>
      </c>
      <c r="B4" s="22" t="s">
        <v>9</v>
      </c>
      <c r="C4" s="7">
        <f>MAX(A1:A100)</f>
        <v>-55</v>
      </c>
      <c r="D4" s="6">
        <v>-59</v>
      </c>
      <c r="E4" s="11">
        <v>0</v>
      </c>
      <c r="F4" s="3">
        <v>-48</v>
      </c>
      <c r="G4" s="3">
        <f t="shared" ref="G4:G67" si="0">$D$28+($I$3*F4)</f>
        <v>-57.44</v>
      </c>
      <c r="H4" s="3">
        <f t="shared" ref="H4:H67" si="1">_xlfn.NORM.DIST(G4,$D$28,$C$6,FALSE)</f>
        <v>6.9600514054675197E-2</v>
      </c>
      <c r="L4" s="14"/>
    </row>
    <row r="5" spans="1:12" x14ac:dyDescent="0.25">
      <c r="A5" s="13">
        <v>-58</v>
      </c>
      <c r="B5" s="21" t="s">
        <v>10</v>
      </c>
      <c r="C5" s="12">
        <f>COUNT(A1:A100)</f>
        <v>100</v>
      </c>
      <c r="D5" s="8">
        <v>-58</v>
      </c>
      <c r="E5" s="10">
        <v>6</v>
      </c>
      <c r="F5" s="3">
        <v>-47</v>
      </c>
      <c r="G5" s="3">
        <f t="shared" si="0"/>
        <v>-57.41</v>
      </c>
      <c r="H5" s="3">
        <f t="shared" si="1"/>
        <v>7.5891397444900588E-2</v>
      </c>
      <c r="L5" s="14"/>
    </row>
    <row r="6" spans="1:12" x14ac:dyDescent="0.25">
      <c r="A6" s="13">
        <v>-57</v>
      </c>
      <c r="B6" s="22" t="s">
        <v>2</v>
      </c>
      <c r="C6" s="7">
        <f>_xlfn.STDEV.S(A1:A100)</f>
        <v>0.70288007799368257</v>
      </c>
      <c r="D6" s="6">
        <v>-57</v>
      </c>
      <c r="E6" s="11">
        <v>5</v>
      </c>
      <c r="F6" s="3">
        <v>-46</v>
      </c>
      <c r="G6" s="3">
        <f t="shared" si="0"/>
        <v>-57.38</v>
      </c>
      <c r="H6" s="3">
        <f t="shared" si="1"/>
        <v>8.2600274862543718E-2</v>
      </c>
      <c r="L6" s="14"/>
    </row>
    <row r="7" spans="1:12" x14ac:dyDescent="0.25">
      <c r="A7" s="13">
        <v>-58</v>
      </c>
      <c r="B7" s="21" t="s">
        <v>6</v>
      </c>
      <c r="C7" s="12">
        <f>C9-(2*C6)</f>
        <v>-57.375760155987365</v>
      </c>
      <c r="D7" s="8">
        <v>-56</v>
      </c>
      <c r="E7" s="10">
        <v>69</v>
      </c>
      <c r="F7" s="3">
        <v>-45</v>
      </c>
      <c r="G7" s="3">
        <f t="shared" si="0"/>
        <v>-57.35</v>
      </c>
      <c r="H7" s="3">
        <f t="shared" si="1"/>
        <v>8.9738596933263109E-2</v>
      </c>
    </row>
    <row r="8" spans="1:12" x14ac:dyDescent="0.25">
      <c r="A8" s="13">
        <v>-58</v>
      </c>
      <c r="B8" s="22" t="s">
        <v>4</v>
      </c>
      <c r="C8" s="7">
        <f>C9-C6</f>
        <v>-56.672880077993682</v>
      </c>
      <c r="D8" s="6">
        <v>-55</v>
      </c>
      <c r="E8" s="11">
        <v>20</v>
      </c>
      <c r="F8" s="3">
        <v>-44</v>
      </c>
      <c r="G8" s="3">
        <f t="shared" si="0"/>
        <v>-57.32</v>
      </c>
      <c r="H8" s="3">
        <f t="shared" si="1"/>
        <v>9.731636923706713E-2</v>
      </c>
    </row>
    <row r="9" spans="1:12" x14ac:dyDescent="0.25">
      <c r="A9" s="13">
        <v>-58</v>
      </c>
      <c r="B9" s="21" t="s">
        <v>3</v>
      </c>
      <c r="C9" s="12">
        <f>AVERAGE(A1:A100)</f>
        <v>-55.97</v>
      </c>
      <c r="D9" s="8">
        <v>-54</v>
      </c>
      <c r="E9" s="10">
        <v>0</v>
      </c>
      <c r="F9" s="3">
        <v>-43</v>
      </c>
      <c r="G9" s="3">
        <f t="shared" si="0"/>
        <v>-57.29</v>
      </c>
      <c r="H9" s="3">
        <f t="shared" si="1"/>
        <v>0.10534195159594666</v>
      </c>
    </row>
    <row r="10" spans="1:12" x14ac:dyDescent="0.25">
      <c r="A10" s="13">
        <v>-55</v>
      </c>
      <c r="B10" s="22" t="s">
        <v>5</v>
      </c>
      <c r="C10" s="7">
        <f>C9+C6</f>
        <v>-55.267119922006316</v>
      </c>
      <c r="D10" s="6">
        <v>-53</v>
      </c>
      <c r="E10" s="11">
        <v>0</v>
      </c>
      <c r="F10" s="3">
        <v>-42</v>
      </c>
      <c r="G10" s="3">
        <f t="shared" si="0"/>
        <v>-57.26</v>
      </c>
      <c r="H10" s="3">
        <f t="shared" si="1"/>
        <v>0.11382185582353294</v>
      </c>
    </row>
    <row r="11" spans="1:12" x14ac:dyDescent="0.25">
      <c r="A11" s="13">
        <v>-56</v>
      </c>
      <c r="B11" s="21" t="s">
        <v>7</v>
      </c>
      <c r="C11" s="12">
        <f>C9+(2*C6)</f>
        <v>-54.564239844012633</v>
      </c>
      <c r="D11" s="8">
        <v>-52</v>
      </c>
      <c r="E11" s="10">
        <v>0</v>
      </c>
      <c r="F11" s="3">
        <v>-41</v>
      </c>
      <c r="G11" s="3">
        <f t="shared" si="0"/>
        <v>-57.23</v>
      </c>
      <c r="H11" s="3">
        <f t="shared" si="1"/>
        <v>0.12276054410514796</v>
      </c>
    </row>
    <row r="12" spans="1:12" x14ac:dyDescent="0.25">
      <c r="A12" s="13">
        <v>-56</v>
      </c>
      <c r="F12" s="3">
        <v>-40</v>
      </c>
      <c r="G12" s="3">
        <f t="shared" si="0"/>
        <v>-57.2</v>
      </c>
      <c r="H12" s="3">
        <f t="shared" si="1"/>
        <v>0.13216023034901336</v>
      </c>
    </row>
    <row r="13" spans="1:12" x14ac:dyDescent="0.25">
      <c r="A13" s="13">
        <v>-55</v>
      </c>
      <c r="F13" s="3">
        <v>-39</v>
      </c>
      <c r="G13" s="3">
        <f t="shared" si="0"/>
        <v>-57.17</v>
      </c>
      <c r="H13" s="3">
        <f t="shared" si="1"/>
        <v>0.14202068700060397</v>
      </c>
    </row>
    <row r="14" spans="1:12" x14ac:dyDescent="0.25">
      <c r="A14" s="13">
        <v>-56</v>
      </c>
      <c r="F14" s="3">
        <v>-38</v>
      </c>
      <c r="G14" s="3">
        <f t="shared" si="0"/>
        <v>-57.14</v>
      </c>
      <c r="H14" s="3">
        <f t="shared" si="1"/>
        <v>0.15233905993778266</v>
      </c>
    </row>
    <row r="15" spans="1:12" x14ac:dyDescent="0.25">
      <c r="A15" s="13">
        <v>-55</v>
      </c>
      <c r="F15" s="3">
        <v>-37</v>
      </c>
      <c r="G15" s="3">
        <f t="shared" si="0"/>
        <v>-57.11</v>
      </c>
      <c r="H15" s="3">
        <f t="shared" si="1"/>
        <v>0.16310969416046425</v>
      </c>
    </row>
    <row r="16" spans="1:12" x14ac:dyDescent="0.25">
      <c r="A16" s="13">
        <v>-55</v>
      </c>
      <c r="F16" s="3">
        <v>-36</v>
      </c>
      <c r="G16" s="3">
        <f t="shared" si="0"/>
        <v>-57.08</v>
      </c>
      <c r="H16" s="3">
        <f t="shared" si="1"/>
        <v>0.1743239730509186</v>
      </c>
    </row>
    <row r="17" spans="1:8" x14ac:dyDescent="0.25">
      <c r="A17" s="13">
        <v>-56</v>
      </c>
      <c r="F17" s="3">
        <v>-35</v>
      </c>
      <c r="G17" s="3">
        <f t="shared" si="0"/>
        <v>-57.05</v>
      </c>
      <c r="H17" s="3">
        <f t="shared" si="1"/>
        <v>0.18597017400612204</v>
      </c>
    </row>
    <row r="18" spans="1:8" x14ac:dyDescent="0.25">
      <c r="A18" s="13">
        <v>-56</v>
      </c>
      <c r="F18" s="3">
        <v>-34</v>
      </c>
      <c r="G18" s="3">
        <f t="shared" si="0"/>
        <v>-57.02</v>
      </c>
      <c r="H18" s="3">
        <f t="shared" si="1"/>
        <v>0.19803334322845081</v>
      </c>
    </row>
    <row r="19" spans="1:8" x14ac:dyDescent="0.25">
      <c r="A19" s="13">
        <v>-55</v>
      </c>
      <c r="F19" s="3">
        <v>-33</v>
      </c>
      <c r="G19" s="3">
        <f t="shared" si="0"/>
        <v>-56.99</v>
      </c>
      <c r="H19" s="3">
        <f t="shared" si="1"/>
        <v>0.21049519240295456</v>
      </c>
    </row>
    <row r="20" spans="1:8" x14ac:dyDescent="0.25">
      <c r="A20" s="13">
        <v>-55</v>
      </c>
      <c r="F20" s="3">
        <v>-32</v>
      </c>
      <c r="G20" s="3">
        <f t="shared" si="0"/>
        <v>-56.96</v>
      </c>
      <c r="H20" s="3">
        <f t="shared" si="1"/>
        <v>0.22333401988631676</v>
      </c>
    </row>
    <row r="21" spans="1:8" x14ac:dyDescent="0.25">
      <c r="A21" s="13">
        <v>-56</v>
      </c>
      <c r="F21" s="3">
        <v>-31</v>
      </c>
      <c r="G21" s="3">
        <f t="shared" si="0"/>
        <v>-56.93</v>
      </c>
      <c r="H21" s="3">
        <f t="shared" si="1"/>
        <v>0.23652465888334115</v>
      </c>
    </row>
    <row r="22" spans="1:8" x14ac:dyDescent="0.25">
      <c r="A22" s="13">
        <v>-56</v>
      </c>
      <c r="F22" s="3">
        <v>-30</v>
      </c>
      <c r="G22" s="3">
        <f t="shared" si="0"/>
        <v>-56.9</v>
      </c>
      <c r="H22" s="3">
        <f t="shared" si="1"/>
        <v>0.25003845489051746</v>
      </c>
    </row>
    <row r="23" spans="1:8" x14ac:dyDescent="0.25">
      <c r="A23" s="13">
        <v>-56</v>
      </c>
      <c r="F23" s="3">
        <v>-29</v>
      </c>
      <c r="G23" s="3">
        <f t="shared" si="0"/>
        <v>-56.87</v>
      </c>
      <c r="H23" s="3">
        <f t="shared" si="1"/>
        <v>0.26384327444359645</v>
      </c>
    </row>
    <row r="24" spans="1:8" x14ac:dyDescent="0.25">
      <c r="A24" s="13">
        <v>-56</v>
      </c>
      <c r="F24" s="3">
        <v>-28</v>
      </c>
      <c r="G24" s="3">
        <f t="shared" si="0"/>
        <v>-56.84</v>
      </c>
      <c r="H24" s="3">
        <f t="shared" si="1"/>
        <v>0.27790354691811181</v>
      </c>
    </row>
    <row r="25" spans="1:8" x14ac:dyDescent="0.25">
      <c r="A25" s="13">
        <v>-56</v>
      </c>
      <c r="F25" s="3">
        <v>-27</v>
      </c>
      <c r="G25" s="3">
        <f t="shared" si="0"/>
        <v>-56.81</v>
      </c>
      <c r="H25" s="3">
        <f t="shared" si="1"/>
        <v>0.29218034080069022</v>
      </c>
    </row>
    <row r="26" spans="1:8" x14ac:dyDescent="0.25">
      <c r="A26" s="13">
        <v>-56</v>
      </c>
      <c r="F26" s="3">
        <v>-26</v>
      </c>
      <c r="G26" s="3">
        <f t="shared" si="0"/>
        <v>-56.78</v>
      </c>
      <c r="H26" s="3">
        <f t="shared" si="1"/>
        <v>0.30663147547771386</v>
      </c>
    </row>
    <row r="27" spans="1:8" x14ac:dyDescent="0.25">
      <c r="A27" s="13">
        <v>-56</v>
      </c>
      <c r="C27" s="27" t="s">
        <v>20</v>
      </c>
      <c r="D27" s="27"/>
      <c r="F27" s="3">
        <v>-25</v>
      </c>
      <c r="G27" s="3">
        <f t="shared" si="0"/>
        <v>-56.75</v>
      </c>
      <c r="H27" s="3">
        <f t="shared" si="1"/>
        <v>0.32121166918070715</v>
      </c>
    </row>
    <row r="28" spans="1:8" x14ac:dyDescent="0.25">
      <c r="A28" s="13">
        <v>-55</v>
      </c>
      <c r="C28" s="22" t="s">
        <v>22</v>
      </c>
      <c r="D28" s="6">
        <f>_xlfn.MODE.SNGL(A1:A100)</f>
        <v>-56</v>
      </c>
      <c r="F28" s="3">
        <v>-24</v>
      </c>
      <c r="G28" s="3">
        <f t="shared" si="0"/>
        <v>-56.72</v>
      </c>
      <c r="H28" s="3">
        <f t="shared" si="1"/>
        <v>0.33587272328917961</v>
      </c>
    </row>
    <row r="29" spans="1:8" x14ac:dyDescent="0.25">
      <c r="A29" s="13">
        <v>-55</v>
      </c>
      <c r="C29" s="22" t="s">
        <v>21</v>
      </c>
      <c r="D29" s="6">
        <f>_xlfn.MODE.SNGL(A1:A5)</f>
        <v>-58</v>
      </c>
      <c r="F29" s="3">
        <v>-23</v>
      </c>
      <c r="G29" s="3">
        <f t="shared" si="0"/>
        <v>-56.69</v>
      </c>
      <c r="H29" s="3">
        <f t="shared" si="1"/>
        <v>0.35056374272770896</v>
      </c>
    </row>
    <row r="30" spans="1:8" x14ac:dyDescent="0.25">
      <c r="A30" s="13">
        <v>-56</v>
      </c>
      <c r="C30" s="22" t="s">
        <v>30</v>
      </c>
      <c r="D30" s="20">
        <f>ABS(C6/C9)</f>
        <v>1.2558157548573924E-2</v>
      </c>
      <c r="F30" s="3">
        <v>-22</v>
      </c>
      <c r="G30" s="3">
        <f t="shared" si="0"/>
        <v>-56.66</v>
      </c>
      <c r="H30" s="3">
        <f t="shared" si="1"/>
        <v>0.36523139171100766</v>
      </c>
    </row>
    <row r="31" spans="1:8" x14ac:dyDescent="0.25">
      <c r="A31" s="13">
        <v>-56</v>
      </c>
      <c r="F31" s="3">
        <v>-21</v>
      </c>
      <c r="G31" s="3">
        <f t="shared" si="0"/>
        <v>-56.63</v>
      </c>
      <c r="H31" s="3">
        <f t="shared" si="1"/>
        <v>0.37982018359585878</v>
      </c>
    </row>
    <row r="32" spans="1:8" x14ac:dyDescent="0.25">
      <c r="A32" s="13">
        <v>-55</v>
      </c>
      <c r="F32" s="3">
        <v>-20</v>
      </c>
      <c r="G32" s="3">
        <f t="shared" si="0"/>
        <v>-56.6</v>
      </c>
      <c r="H32" s="3">
        <f t="shared" si="1"/>
        <v>0.39427280309987178</v>
      </c>
    </row>
    <row r="33" spans="1:8" x14ac:dyDescent="0.25">
      <c r="A33" s="13">
        <v>-55</v>
      </c>
      <c r="F33" s="3">
        <v>-19</v>
      </c>
      <c r="G33" s="3">
        <f t="shared" si="0"/>
        <v>-56.57</v>
      </c>
      <c r="H33" s="3">
        <f t="shared" si="1"/>
        <v>0.40853045865201337</v>
      </c>
    </row>
    <row r="34" spans="1:8" x14ac:dyDescent="0.25">
      <c r="A34" s="13">
        <v>-56</v>
      </c>
      <c r="F34" s="3">
        <v>-18</v>
      </c>
      <c r="G34" s="3">
        <f t="shared" si="0"/>
        <v>-56.54</v>
      </c>
      <c r="H34" s="3">
        <f t="shared" si="1"/>
        <v>0.42253326215755377</v>
      </c>
    </row>
    <row r="35" spans="1:8" x14ac:dyDescent="0.25">
      <c r="A35" s="13">
        <v>-55</v>
      </c>
      <c r="F35" s="3">
        <v>-17</v>
      </c>
      <c r="G35" s="3">
        <f t="shared" si="0"/>
        <v>-56.51</v>
      </c>
      <c r="H35" s="3">
        <f t="shared" si="1"/>
        <v>0.43622063299854646</v>
      </c>
    </row>
    <row r="36" spans="1:8" x14ac:dyDescent="0.25">
      <c r="A36" s="13">
        <v>-55</v>
      </c>
      <c r="F36" s="3">
        <v>-16</v>
      </c>
      <c r="G36" s="3">
        <f t="shared" si="0"/>
        <v>-56.48</v>
      </c>
      <c r="H36" s="3">
        <f t="shared" si="1"/>
        <v>0.44953172265917501</v>
      </c>
    </row>
    <row r="37" spans="1:8" x14ac:dyDescent="0.25">
      <c r="A37" s="13">
        <v>-56</v>
      </c>
      <c r="F37" s="3">
        <v>-15</v>
      </c>
      <c r="G37" s="3">
        <f t="shared" si="0"/>
        <v>-56.45</v>
      </c>
      <c r="H37" s="3">
        <f t="shared" si="1"/>
        <v>0.46240585597125161</v>
      </c>
    </row>
    <row r="38" spans="1:8" x14ac:dyDescent="0.25">
      <c r="A38" s="13">
        <v>-56</v>
      </c>
      <c r="F38" s="3">
        <v>-14</v>
      </c>
      <c r="G38" s="3">
        <f t="shared" si="0"/>
        <v>-56.42</v>
      </c>
      <c r="H38" s="3">
        <f t="shared" si="1"/>
        <v>0.47478298462686075</v>
      </c>
    </row>
    <row r="39" spans="1:8" x14ac:dyDescent="0.25">
      <c r="A39" s="13">
        <v>-56</v>
      </c>
      <c r="F39" s="3">
        <v>-13</v>
      </c>
      <c r="G39" s="3">
        <f t="shared" si="0"/>
        <v>-56.39</v>
      </c>
      <c r="H39" s="3">
        <f t="shared" si="1"/>
        <v>0.48660414830979964</v>
      </c>
    </row>
    <row r="40" spans="1:8" x14ac:dyDescent="0.25">
      <c r="A40" s="13">
        <v>-56</v>
      </c>
      <c r="F40" s="3">
        <v>-12</v>
      </c>
      <c r="G40" s="3">
        <f t="shared" si="0"/>
        <v>-56.36</v>
      </c>
      <c r="H40" s="3">
        <f t="shared" si="1"/>
        <v>0.49781193856187606</v>
      </c>
    </row>
    <row r="41" spans="1:8" x14ac:dyDescent="0.25">
      <c r="A41" s="13">
        <v>-55</v>
      </c>
      <c r="F41" s="3">
        <v>-11</v>
      </c>
      <c r="G41" s="3">
        <f t="shared" si="0"/>
        <v>-56.33</v>
      </c>
      <c r="H41" s="3">
        <f t="shared" si="1"/>
        <v>0.5083509603295957</v>
      </c>
    </row>
    <row r="42" spans="1:8" x14ac:dyDescent="0.25">
      <c r="A42" s="13">
        <v>-56</v>
      </c>
      <c r="F42" s="3">
        <v>-10</v>
      </c>
      <c r="G42" s="3">
        <f t="shared" si="0"/>
        <v>-56.3</v>
      </c>
      <c r="H42" s="3">
        <f t="shared" si="1"/>
        <v>0.51816828603629572</v>
      </c>
    </row>
    <row r="43" spans="1:8" x14ac:dyDescent="0.25">
      <c r="A43" s="13">
        <v>-56</v>
      </c>
      <c r="F43" s="3">
        <v>-9</v>
      </c>
      <c r="G43" s="3">
        <f t="shared" si="0"/>
        <v>-56.27</v>
      </c>
      <c r="H43" s="3">
        <f t="shared" si="1"/>
        <v>0.52721389699758858</v>
      </c>
    </row>
    <row r="44" spans="1:8" x14ac:dyDescent="0.25">
      <c r="A44" s="13">
        <v>-56</v>
      </c>
      <c r="F44" s="3">
        <v>-8</v>
      </c>
      <c r="G44" s="3">
        <f t="shared" si="0"/>
        <v>-56.24</v>
      </c>
      <c r="H44" s="3">
        <f t="shared" si="1"/>
        <v>0.53544110704639136</v>
      </c>
    </row>
    <row r="45" spans="1:8" x14ac:dyDescent="0.25">
      <c r="A45" s="13">
        <v>-56</v>
      </c>
      <c r="F45" s="3">
        <v>-7</v>
      </c>
      <c r="G45" s="3">
        <f t="shared" si="0"/>
        <v>-56.21</v>
      </c>
      <c r="H45" s="3">
        <f t="shared" si="1"/>
        <v>0.54280696335859735</v>
      </c>
    </row>
    <row r="46" spans="1:8" x14ac:dyDescent="0.25">
      <c r="A46" s="13">
        <v>-56</v>
      </c>
      <c r="F46" s="3">
        <v>-6</v>
      </c>
      <c r="G46" s="3">
        <f t="shared" si="0"/>
        <v>-56.18</v>
      </c>
      <c r="H46" s="3">
        <f t="shared" si="1"/>
        <v>0.54927261967126806</v>
      </c>
    </row>
    <row r="47" spans="1:8" x14ac:dyDescent="0.25">
      <c r="A47" s="13">
        <v>-56</v>
      </c>
      <c r="F47" s="3">
        <v>-5</v>
      </c>
      <c r="G47" s="3">
        <f t="shared" si="0"/>
        <v>-56.15</v>
      </c>
      <c r="H47" s="3">
        <f t="shared" si="1"/>
        <v>0.55480367735989855</v>
      </c>
    </row>
    <row r="48" spans="1:8" x14ac:dyDescent="0.25">
      <c r="A48" s="13">
        <v>-56</v>
      </c>
      <c r="F48" s="3">
        <v>-4</v>
      </c>
      <c r="G48" s="3">
        <f t="shared" si="0"/>
        <v>-56.12</v>
      </c>
      <c r="H48" s="3">
        <f t="shared" si="1"/>
        <v>0.55937049018678353</v>
      </c>
    </row>
    <row r="49" spans="1:8" x14ac:dyDescent="0.25">
      <c r="A49" s="13">
        <v>-55</v>
      </c>
      <c r="F49" s="3">
        <v>-3</v>
      </c>
      <c r="G49" s="3">
        <f t="shared" si="0"/>
        <v>-56.09</v>
      </c>
      <c r="H49" s="3">
        <f t="shared" si="1"/>
        <v>0.56294842894398911</v>
      </c>
    </row>
    <row r="50" spans="1:8" x14ac:dyDescent="0.25">
      <c r="A50" s="13">
        <v>-56</v>
      </c>
      <c r="F50" s="3">
        <v>-2</v>
      </c>
      <c r="G50" s="3">
        <f t="shared" si="0"/>
        <v>-56.06</v>
      </c>
      <c r="H50" s="3">
        <f t="shared" si="1"/>
        <v>0.56551810268602609</v>
      </c>
    </row>
    <row r="51" spans="1:8" x14ac:dyDescent="0.25">
      <c r="A51" s="13">
        <v>-55</v>
      </c>
      <c r="F51" s="3">
        <v>-1</v>
      </c>
      <c r="G51" s="3">
        <f t="shared" si="0"/>
        <v>-56.03</v>
      </c>
      <c r="H51" s="3">
        <f t="shared" si="1"/>
        <v>0.5670655337719348</v>
      </c>
    </row>
    <row r="52" spans="1:8" x14ac:dyDescent="0.25">
      <c r="A52" s="13">
        <v>-55</v>
      </c>
      <c r="F52" s="3">
        <v>0</v>
      </c>
      <c r="G52" s="3">
        <f t="shared" si="0"/>
        <v>-56</v>
      </c>
      <c r="H52" s="3">
        <f t="shared" si="1"/>
        <v>0.56758228450603254</v>
      </c>
    </row>
    <row r="53" spans="1:8" x14ac:dyDescent="0.25">
      <c r="A53" s="13">
        <v>-56</v>
      </c>
      <c r="F53" s="3">
        <v>1</v>
      </c>
      <c r="G53" s="3">
        <f t="shared" si="0"/>
        <v>-55.97</v>
      </c>
      <c r="H53" s="3">
        <f t="shared" si="1"/>
        <v>0.5670655337719348</v>
      </c>
    </row>
    <row r="54" spans="1:8" x14ac:dyDescent="0.25">
      <c r="A54" s="13">
        <v>-56</v>
      </c>
      <c r="F54" s="3">
        <v>2</v>
      </c>
      <c r="G54" s="3">
        <f t="shared" si="0"/>
        <v>-55.94</v>
      </c>
      <c r="H54" s="3">
        <f t="shared" si="1"/>
        <v>0.56551810268602609</v>
      </c>
    </row>
    <row r="55" spans="1:8" x14ac:dyDescent="0.25">
      <c r="A55" s="13">
        <v>-56</v>
      </c>
      <c r="F55" s="3">
        <v>3</v>
      </c>
      <c r="G55" s="3">
        <f t="shared" si="0"/>
        <v>-55.91</v>
      </c>
      <c r="H55" s="3">
        <f t="shared" si="1"/>
        <v>0.56294842894398911</v>
      </c>
    </row>
    <row r="56" spans="1:8" x14ac:dyDescent="0.25">
      <c r="A56" s="13">
        <v>-56</v>
      </c>
      <c r="F56" s="3">
        <v>4</v>
      </c>
      <c r="G56" s="3">
        <f t="shared" si="0"/>
        <v>-55.88</v>
      </c>
      <c r="H56" s="3">
        <f t="shared" si="1"/>
        <v>0.55937049018678353</v>
      </c>
    </row>
    <row r="57" spans="1:8" x14ac:dyDescent="0.25">
      <c r="A57" s="13">
        <v>-55</v>
      </c>
      <c r="F57" s="3">
        <v>5</v>
      </c>
      <c r="G57" s="3">
        <f t="shared" si="0"/>
        <v>-55.85</v>
      </c>
      <c r="H57" s="3">
        <f t="shared" si="1"/>
        <v>0.55480367735989855</v>
      </c>
    </row>
    <row r="58" spans="1:8" x14ac:dyDescent="0.25">
      <c r="A58" s="13">
        <v>-56</v>
      </c>
      <c r="F58" s="3">
        <v>6</v>
      </c>
      <c r="G58" s="3">
        <f t="shared" si="0"/>
        <v>-55.82</v>
      </c>
      <c r="H58" s="3">
        <f t="shared" si="1"/>
        <v>0.54927261967126806</v>
      </c>
    </row>
    <row r="59" spans="1:8" x14ac:dyDescent="0.25">
      <c r="A59" s="13">
        <v>-56</v>
      </c>
      <c r="F59" s="3">
        <v>7</v>
      </c>
      <c r="G59" s="3">
        <f t="shared" si="0"/>
        <v>-55.79</v>
      </c>
      <c r="H59" s="3">
        <f t="shared" si="1"/>
        <v>0.54280696335859735</v>
      </c>
    </row>
    <row r="60" spans="1:8" x14ac:dyDescent="0.25">
      <c r="A60" s="13">
        <v>-56</v>
      </c>
      <c r="F60" s="3">
        <v>8</v>
      </c>
      <c r="G60" s="3">
        <f t="shared" si="0"/>
        <v>-55.76</v>
      </c>
      <c r="H60" s="3">
        <f t="shared" si="1"/>
        <v>0.53544110704639136</v>
      </c>
    </row>
    <row r="61" spans="1:8" x14ac:dyDescent="0.25">
      <c r="A61" s="13">
        <v>-56</v>
      </c>
      <c r="F61" s="3">
        <v>9</v>
      </c>
      <c r="G61" s="3">
        <f t="shared" si="0"/>
        <v>-55.73</v>
      </c>
      <c r="H61" s="3">
        <f t="shared" si="1"/>
        <v>0.52721389699758858</v>
      </c>
    </row>
    <row r="62" spans="1:8" x14ac:dyDescent="0.25">
      <c r="A62" s="13">
        <v>-56</v>
      </c>
      <c r="F62" s="3">
        <v>10</v>
      </c>
      <c r="G62" s="3">
        <f t="shared" si="0"/>
        <v>-55.7</v>
      </c>
      <c r="H62" s="3">
        <f t="shared" si="1"/>
        <v>0.51816828603629572</v>
      </c>
    </row>
    <row r="63" spans="1:8" x14ac:dyDescent="0.25">
      <c r="A63" s="13">
        <v>-56</v>
      </c>
      <c r="F63" s="3">
        <v>11</v>
      </c>
      <c r="G63" s="3">
        <f t="shared" si="0"/>
        <v>-55.67</v>
      </c>
      <c r="H63" s="3">
        <f t="shared" si="1"/>
        <v>0.5083509603295957</v>
      </c>
    </row>
    <row r="64" spans="1:8" x14ac:dyDescent="0.25">
      <c r="A64" s="13">
        <v>-56</v>
      </c>
      <c r="F64" s="3">
        <v>12</v>
      </c>
      <c r="G64" s="3">
        <f t="shared" si="0"/>
        <v>-55.64</v>
      </c>
      <c r="H64" s="3">
        <f t="shared" si="1"/>
        <v>0.49781193856187606</v>
      </c>
    </row>
    <row r="65" spans="1:8" x14ac:dyDescent="0.25">
      <c r="A65" s="13">
        <v>-56</v>
      </c>
      <c r="F65" s="3">
        <v>13</v>
      </c>
      <c r="G65" s="3">
        <f t="shared" si="0"/>
        <v>-55.61</v>
      </c>
      <c r="H65" s="3">
        <f t="shared" si="1"/>
        <v>0.48660414830979964</v>
      </c>
    </row>
    <row r="66" spans="1:8" x14ac:dyDescent="0.25">
      <c r="A66" s="13">
        <v>-56</v>
      </c>
      <c r="F66" s="3">
        <v>14</v>
      </c>
      <c r="G66" s="3">
        <f t="shared" si="0"/>
        <v>-55.58</v>
      </c>
      <c r="H66" s="3">
        <f t="shared" si="1"/>
        <v>0.47478298462686075</v>
      </c>
    </row>
    <row r="67" spans="1:8" x14ac:dyDescent="0.25">
      <c r="A67" s="13">
        <v>-56</v>
      </c>
      <c r="F67" s="3">
        <v>15</v>
      </c>
      <c r="G67" s="3">
        <f t="shared" si="0"/>
        <v>-55.55</v>
      </c>
      <c r="H67" s="3">
        <f t="shared" si="1"/>
        <v>0.46240585597125161</v>
      </c>
    </row>
    <row r="68" spans="1:8" x14ac:dyDescent="0.25">
      <c r="A68" s="13">
        <v>-56</v>
      </c>
      <c r="F68" s="3">
        <v>16</v>
      </c>
      <c r="G68" s="3">
        <f t="shared" ref="G68:G102" si="2">$D$28+($I$3*F68)</f>
        <v>-55.52</v>
      </c>
      <c r="H68" s="3">
        <f t="shared" ref="H68:H102" si="3">_xlfn.NORM.DIST(G68,$D$28,$C$6,FALSE)</f>
        <v>0.44953172265917501</v>
      </c>
    </row>
    <row r="69" spans="1:8" x14ac:dyDescent="0.25">
      <c r="A69" s="13">
        <v>-56</v>
      </c>
      <c r="F69" s="3">
        <v>17</v>
      </c>
      <c r="G69" s="3">
        <f t="shared" si="2"/>
        <v>-55.49</v>
      </c>
      <c r="H69" s="3">
        <f t="shared" si="3"/>
        <v>0.43622063299854646</v>
      </c>
    </row>
    <row r="70" spans="1:8" x14ac:dyDescent="0.25">
      <c r="A70" s="13">
        <v>-56</v>
      </c>
      <c r="F70" s="3">
        <v>18</v>
      </c>
      <c r="G70" s="3">
        <f t="shared" si="2"/>
        <v>-55.46</v>
      </c>
      <c r="H70" s="3">
        <f t="shared" si="3"/>
        <v>0.42253326215755377</v>
      </c>
    </row>
    <row r="71" spans="1:8" x14ac:dyDescent="0.25">
      <c r="A71" s="13">
        <v>-56</v>
      </c>
      <c r="F71" s="3">
        <v>19</v>
      </c>
      <c r="G71" s="3">
        <f t="shared" si="2"/>
        <v>-55.43</v>
      </c>
      <c r="H71" s="3">
        <f t="shared" si="3"/>
        <v>0.40853045865201337</v>
      </c>
    </row>
    <row r="72" spans="1:8" x14ac:dyDescent="0.25">
      <c r="A72" s="13">
        <v>-56</v>
      </c>
      <c r="F72" s="3">
        <v>20</v>
      </c>
      <c r="G72" s="3">
        <f t="shared" si="2"/>
        <v>-55.4</v>
      </c>
      <c r="H72" s="3">
        <f t="shared" si="3"/>
        <v>0.39427280309987178</v>
      </c>
    </row>
    <row r="73" spans="1:8" x14ac:dyDescent="0.25">
      <c r="A73" s="13">
        <v>-55</v>
      </c>
      <c r="F73" s="3">
        <v>21</v>
      </c>
      <c r="G73" s="3">
        <f t="shared" si="2"/>
        <v>-55.37</v>
      </c>
      <c r="H73" s="3">
        <f t="shared" si="3"/>
        <v>0.37982018359585878</v>
      </c>
    </row>
    <row r="74" spans="1:8" x14ac:dyDescent="0.25">
      <c r="A74" s="13">
        <v>-55</v>
      </c>
      <c r="F74" s="3">
        <v>22</v>
      </c>
      <c r="G74" s="3">
        <f t="shared" si="2"/>
        <v>-55.34</v>
      </c>
      <c r="H74" s="3">
        <f t="shared" si="3"/>
        <v>0.36523139171100766</v>
      </c>
    </row>
    <row r="75" spans="1:8" x14ac:dyDescent="0.25">
      <c r="A75" s="13">
        <v>-55</v>
      </c>
      <c r="F75" s="3">
        <v>23</v>
      </c>
      <c r="G75" s="3">
        <f t="shared" si="2"/>
        <v>-55.31</v>
      </c>
      <c r="H75" s="3">
        <f t="shared" si="3"/>
        <v>0.35056374272770896</v>
      </c>
    </row>
    <row r="76" spans="1:8" x14ac:dyDescent="0.25">
      <c r="A76" s="13">
        <v>-56</v>
      </c>
      <c r="F76" s="3">
        <v>24</v>
      </c>
      <c r="G76" s="3">
        <f t="shared" si="2"/>
        <v>-55.28</v>
      </c>
      <c r="H76" s="3">
        <f t="shared" si="3"/>
        <v>0.33587272328917961</v>
      </c>
    </row>
    <row r="77" spans="1:8" x14ac:dyDescent="0.25">
      <c r="A77" s="13">
        <v>-56</v>
      </c>
      <c r="F77" s="3">
        <v>25</v>
      </c>
      <c r="G77" s="3">
        <f t="shared" si="2"/>
        <v>-55.25</v>
      </c>
      <c r="H77" s="3">
        <f t="shared" si="3"/>
        <v>0.32121166918070715</v>
      </c>
    </row>
    <row r="78" spans="1:8" x14ac:dyDescent="0.25">
      <c r="A78" s="13">
        <v>-56</v>
      </c>
      <c r="F78" s="3">
        <v>26</v>
      </c>
      <c r="G78" s="3">
        <f t="shared" si="2"/>
        <v>-55.22</v>
      </c>
      <c r="H78" s="3">
        <f t="shared" si="3"/>
        <v>0.30663147547771386</v>
      </c>
    </row>
    <row r="79" spans="1:8" x14ac:dyDescent="0.25">
      <c r="A79" s="13">
        <v>-56</v>
      </c>
      <c r="F79" s="3">
        <v>27</v>
      </c>
      <c r="G79" s="3">
        <f t="shared" si="2"/>
        <v>-55.19</v>
      </c>
      <c r="H79" s="3">
        <f t="shared" si="3"/>
        <v>0.29218034080069022</v>
      </c>
    </row>
    <row r="80" spans="1:8" x14ac:dyDescent="0.25">
      <c r="A80" s="13">
        <v>-56</v>
      </c>
      <c r="F80" s="3">
        <v>28</v>
      </c>
      <c r="G80" s="3">
        <f t="shared" si="2"/>
        <v>-55.16</v>
      </c>
      <c r="H80" s="3">
        <f t="shared" si="3"/>
        <v>0.27790354691811181</v>
      </c>
    </row>
    <row r="81" spans="1:8" x14ac:dyDescent="0.25">
      <c r="A81" s="13">
        <v>-56</v>
      </c>
      <c r="F81" s="3">
        <v>29</v>
      </c>
      <c r="G81" s="3">
        <f t="shared" si="2"/>
        <v>-55.13</v>
      </c>
      <c r="H81" s="3">
        <f t="shared" si="3"/>
        <v>0.26384327444359645</v>
      </c>
    </row>
    <row r="82" spans="1:8" x14ac:dyDescent="0.25">
      <c r="A82" s="13">
        <v>-56</v>
      </c>
      <c r="F82" s="3">
        <v>30</v>
      </c>
      <c r="G82" s="3">
        <f t="shared" si="2"/>
        <v>-55.1</v>
      </c>
      <c r="H82" s="3">
        <f t="shared" si="3"/>
        <v>0.25003845489051746</v>
      </c>
    </row>
    <row r="83" spans="1:8" x14ac:dyDescent="0.25">
      <c r="A83" s="13">
        <v>-57</v>
      </c>
      <c r="F83" s="3">
        <v>31</v>
      </c>
      <c r="G83" s="3">
        <f t="shared" si="2"/>
        <v>-55.07</v>
      </c>
      <c r="H83" s="3">
        <f t="shared" si="3"/>
        <v>0.23652465888334115</v>
      </c>
    </row>
    <row r="84" spans="1:8" x14ac:dyDescent="0.25">
      <c r="A84" s="13">
        <v>-56</v>
      </c>
      <c r="F84" s="3">
        <v>32</v>
      </c>
      <c r="G84" s="3">
        <f t="shared" si="2"/>
        <v>-55.04</v>
      </c>
      <c r="H84" s="3">
        <f t="shared" si="3"/>
        <v>0.22333401988631676</v>
      </c>
    </row>
    <row r="85" spans="1:8" x14ac:dyDescent="0.25">
      <c r="A85" s="13">
        <v>-56</v>
      </c>
      <c r="F85" s="3">
        <v>33</v>
      </c>
      <c r="G85" s="3">
        <f t="shared" si="2"/>
        <v>-55.01</v>
      </c>
      <c r="H85" s="3">
        <f t="shared" si="3"/>
        <v>0.21049519240295456</v>
      </c>
    </row>
    <row r="86" spans="1:8" x14ac:dyDescent="0.25">
      <c r="A86" s="13">
        <v>-57</v>
      </c>
      <c r="F86" s="3">
        <v>34</v>
      </c>
      <c r="G86" s="3">
        <f t="shared" si="2"/>
        <v>-54.98</v>
      </c>
      <c r="H86" s="3">
        <f t="shared" si="3"/>
        <v>0.19803334322845081</v>
      </c>
    </row>
    <row r="87" spans="1:8" x14ac:dyDescent="0.25">
      <c r="A87" s="13">
        <v>-56</v>
      </c>
      <c r="F87" s="3">
        <v>35</v>
      </c>
      <c r="G87" s="3">
        <f t="shared" si="2"/>
        <v>-54.95</v>
      </c>
      <c r="H87" s="3">
        <f t="shared" si="3"/>
        <v>0.18597017400612204</v>
      </c>
    </row>
    <row r="88" spans="1:8" x14ac:dyDescent="0.25">
      <c r="A88" s="13">
        <v>-56</v>
      </c>
      <c r="F88" s="3">
        <v>36</v>
      </c>
      <c r="G88" s="3">
        <f t="shared" si="2"/>
        <v>-54.92</v>
      </c>
      <c r="H88" s="3">
        <f t="shared" si="3"/>
        <v>0.1743239730509186</v>
      </c>
    </row>
    <row r="89" spans="1:8" x14ac:dyDescent="0.25">
      <c r="A89" s="13">
        <v>-56</v>
      </c>
      <c r="F89" s="3">
        <v>37</v>
      </c>
      <c r="G89" s="3">
        <f t="shared" si="2"/>
        <v>-54.89</v>
      </c>
      <c r="H89" s="3">
        <f t="shared" si="3"/>
        <v>0.16310969416046425</v>
      </c>
    </row>
    <row r="90" spans="1:8" x14ac:dyDescent="0.25">
      <c r="A90" s="13">
        <v>-56</v>
      </c>
      <c r="F90" s="3">
        <v>38</v>
      </c>
      <c r="G90" s="3">
        <f t="shared" si="2"/>
        <v>-54.86</v>
      </c>
      <c r="H90" s="3">
        <f t="shared" si="3"/>
        <v>0.15233905993778266</v>
      </c>
    </row>
    <row r="91" spans="1:8" x14ac:dyDescent="0.25">
      <c r="A91" s="13">
        <v>-56</v>
      </c>
      <c r="F91" s="3">
        <v>39</v>
      </c>
      <c r="G91" s="3">
        <f t="shared" si="2"/>
        <v>-54.83</v>
      </c>
      <c r="H91" s="3">
        <f t="shared" si="3"/>
        <v>0.14202068700060397</v>
      </c>
    </row>
    <row r="92" spans="1:8" x14ac:dyDescent="0.25">
      <c r="A92" s="13">
        <v>-56</v>
      </c>
      <c r="F92" s="3">
        <v>40</v>
      </c>
      <c r="G92" s="3">
        <f t="shared" si="2"/>
        <v>-54.8</v>
      </c>
      <c r="H92" s="3">
        <f t="shared" si="3"/>
        <v>0.13216023034901336</v>
      </c>
    </row>
    <row r="93" spans="1:8" x14ac:dyDescent="0.25">
      <c r="A93" s="13">
        <v>-56</v>
      </c>
      <c r="F93" s="3">
        <v>41</v>
      </c>
      <c r="G93" s="3">
        <f t="shared" si="2"/>
        <v>-54.77</v>
      </c>
      <c r="H93" s="3">
        <f t="shared" si="3"/>
        <v>0.12276054410514796</v>
      </c>
    </row>
    <row r="94" spans="1:8" x14ac:dyDescent="0.25">
      <c r="A94" s="13">
        <v>-56</v>
      </c>
      <c r="F94" s="3">
        <v>42</v>
      </c>
      <c r="G94" s="3">
        <f t="shared" si="2"/>
        <v>-54.74</v>
      </c>
      <c r="H94" s="3">
        <f t="shared" si="3"/>
        <v>0.11382185582353294</v>
      </c>
    </row>
    <row r="95" spans="1:8" x14ac:dyDescent="0.25">
      <c r="A95" s="13">
        <v>-56</v>
      </c>
      <c r="F95" s="3">
        <v>43</v>
      </c>
      <c r="G95" s="3">
        <f t="shared" si="2"/>
        <v>-54.71</v>
      </c>
      <c r="H95" s="3">
        <f t="shared" si="3"/>
        <v>0.10534195159594666</v>
      </c>
    </row>
    <row r="96" spans="1:8" x14ac:dyDescent="0.25">
      <c r="A96" s="13">
        <v>-56</v>
      </c>
      <c r="F96" s="3">
        <v>44</v>
      </c>
      <c r="G96" s="3">
        <f t="shared" si="2"/>
        <v>-54.68</v>
      </c>
      <c r="H96" s="3">
        <f t="shared" si="3"/>
        <v>9.731636923706713E-2</v>
      </c>
    </row>
    <row r="97" spans="1:8" x14ac:dyDescent="0.25">
      <c r="A97" s="13">
        <v>-56</v>
      </c>
      <c r="F97" s="3">
        <v>45</v>
      </c>
      <c r="G97" s="3">
        <f t="shared" si="2"/>
        <v>-54.65</v>
      </c>
      <c r="H97" s="3">
        <f t="shared" si="3"/>
        <v>8.9738596933263109E-2</v>
      </c>
    </row>
    <row r="98" spans="1:8" x14ac:dyDescent="0.25">
      <c r="A98" s="13">
        <v>-56</v>
      </c>
      <c r="F98" s="3">
        <v>46</v>
      </c>
      <c r="G98" s="3">
        <f t="shared" si="2"/>
        <v>-54.62</v>
      </c>
      <c r="H98" s="3">
        <f t="shared" si="3"/>
        <v>8.2600274862543718E-2</v>
      </c>
    </row>
    <row r="99" spans="1:8" x14ac:dyDescent="0.25">
      <c r="A99" s="13">
        <v>-56</v>
      </c>
      <c r="F99" s="3">
        <v>47</v>
      </c>
      <c r="G99" s="3">
        <f t="shared" si="2"/>
        <v>-54.59</v>
      </c>
      <c r="H99" s="3">
        <f t="shared" si="3"/>
        <v>7.5891397444900588E-2</v>
      </c>
    </row>
    <row r="100" spans="1:8" x14ac:dyDescent="0.25">
      <c r="A100" s="13">
        <v>-56</v>
      </c>
      <c r="F100" s="3">
        <v>48</v>
      </c>
      <c r="G100" s="3">
        <f t="shared" si="2"/>
        <v>-54.56</v>
      </c>
      <c r="H100" s="3">
        <f t="shared" si="3"/>
        <v>6.9600514054675197E-2</v>
      </c>
    </row>
    <row r="101" spans="1:8" x14ac:dyDescent="0.25">
      <c r="F101" s="3">
        <v>49</v>
      </c>
      <c r="G101" s="3">
        <f t="shared" si="2"/>
        <v>-54.53</v>
      </c>
      <c r="H101" s="3">
        <f t="shared" si="3"/>
        <v>6.371492621589496E-2</v>
      </c>
    </row>
    <row r="102" spans="1:8" x14ac:dyDescent="0.25">
      <c r="F102" s="3">
        <v>50</v>
      </c>
      <c r="G102" s="3">
        <f t="shared" si="2"/>
        <v>-54.5</v>
      </c>
      <c r="H102" s="3">
        <f t="shared" si="3"/>
        <v>5.8220879503315601E-2</v>
      </c>
    </row>
  </sheetData>
  <mergeCells count="4">
    <mergeCell ref="B1:C1"/>
    <mergeCell ref="D1:E1"/>
    <mergeCell ref="F1:I1"/>
    <mergeCell ref="C27:D27"/>
  </mergeCells>
  <conditionalFormatting sqref="D29">
    <cfRule type="cellIs" dxfId="15" priority="1" operator="notEqual">
      <formula>$D$28</formula>
    </cfRule>
    <cfRule type="cellIs" dxfId="1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AFDF3-543A-4B71-8C72-EAB80421C23C}">
  <dimension ref="A1:L102"/>
  <sheetViews>
    <sheetView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-55</v>
      </c>
      <c r="B1" s="26" t="s">
        <v>25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-56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-56</v>
      </c>
      <c r="B3" s="21" t="s">
        <v>8</v>
      </c>
      <c r="C3" s="12">
        <f>MIN(A1:A100)</f>
        <v>-58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-57.47</v>
      </c>
      <c r="H3" s="3">
        <f>_xlfn.NORM.DIST(G3,$D$28,$C$6,FALSE)</f>
        <v>0.10126496459785944</v>
      </c>
      <c r="I3" s="7">
        <f>(ABS(C3)-ABS(C4))/C5</f>
        <v>0.03</v>
      </c>
      <c r="L3" s="14"/>
    </row>
    <row r="4" spans="1:12" x14ac:dyDescent="0.25">
      <c r="A4" s="13">
        <v>-57</v>
      </c>
      <c r="B4" s="22" t="s">
        <v>9</v>
      </c>
      <c r="C4" s="7">
        <f>MAX(A1:A100)</f>
        <v>-55</v>
      </c>
      <c r="D4" s="6">
        <v>-59</v>
      </c>
      <c r="E4" s="11">
        <v>0</v>
      </c>
      <c r="F4" s="3">
        <v>-48</v>
      </c>
      <c r="G4" s="3">
        <f t="shared" ref="G4:G67" si="0">$D$28+($I$3*F4)</f>
        <v>-57.44</v>
      </c>
      <c r="H4" s="3">
        <f t="shared" ref="H4:H67" si="1">_xlfn.NORM.DIST(G4,$D$28,$C$6,FALSE)</f>
        <v>0.10781863933473533</v>
      </c>
      <c r="L4" s="14"/>
    </row>
    <row r="5" spans="1:12" x14ac:dyDescent="0.25">
      <c r="A5" s="13">
        <v>-56</v>
      </c>
      <c r="B5" s="21" t="s">
        <v>10</v>
      </c>
      <c r="C5" s="12">
        <f>COUNT(A1:A100)</f>
        <v>100</v>
      </c>
      <c r="D5" s="8">
        <v>-58</v>
      </c>
      <c r="E5" s="10">
        <v>14</v>
      </c>
      <c r="F5" s="3">
        <v>-47</v>
      </c>
      <c r="G5" s="3">
        <f t="shared" si="0"/>
        <v>-57.41</v>
      </c>
      <c r="H5" s="3">
        <f t="shared" si="1"/>
        <v>0.11464812051123278</v>
      </c>
      <c r="L5" s="14"/>
    </row>
    <row r="6" spans="1:12" x14ac:dyDescent="0.25">
      <c r="A6" s="13">
        <v>-56</v>
      </c>
      <c r="B6" s="22" t="s">
        <v>2</v>
      </c>
      <c r="C6" s="7">
        <f>_xlfn.STDEV.S(A1:A100)</f>
        <v>0.83430246677125863</v>
      </c>
      <c r="D6" s="6">
        <v>-57</v>
      </c>
      <c r="E6" s="11">
        <v>27</v>
      </c>
      <c r="F6" s="3">
        <v>-46</v>
      </c>
      <c r="G6" s="3">
        <f t="shared" si="0"/>
        <v>-57.38</v>
      </c>
      <c r="H6" s="3">
        <f t="shared" si="1"/>
        <v>0.12175266986237229</v>
      </c>
      <c r="L6" s="14"/>
    </row>
    <row r="7" spans="1:12" x14ac:dyDescent="0.25">
      <c r="A7" s="13">
        <v>-56</v>
      </c>
      <c r="B7" s="21" t="s">
        <v>6</v>
      </c>
      <c r="C7" s="12">
        <f>C9-(2*C6)</f>
        <v>-58.138604933542517</v>
      </c>
      <c r="D7" s="8">
        <v>-56</v>
      </c>
      <c r="E7" s="10">
        <v>51</v>
      </c>
      <c r="F7" s="3">
        <v>-45</v>
      </c>
      <c r="G7" s="3">
        <f t="shared" si="0"/>
        <v>-57.35</v>
      </c>
      <c r="H7" s="3">
        <f t="shared" si="1"/>
        <v>0.12913040365335787</v>
      </c>
    </row>
    <row r="8" spans="1:12" x14ac:dyDescent="0.25">
      <c r="A8" s="13">
        <v>-56</v>
      </c>
      <c r="B8" s="22" t="s">
        <v>4</v>
      </c>
      <c r="C8" s="7">
        <f>C9-C6</f>
        <v>-57.304302466771254</v>
      </c>
      <c r="D8" s="6">
        <v>-55</v>
      </c>
      <c r="E8" s="11">
        <v>8</v>
      </c>
      <c r="F8" s="3">
        <v>-44</v>
      </c>
      <c r="G8" s="3">
        <f t="shared" si="0"/>
        <v>-57.32</v>
      </c>
      <c r="H8" s="3">
        <f t="shared" si="1"/>
        <v>0.13677823175985004</v>
      </c>
    </row>
    <row r="9" spans="1:12" x14ac:dyDescent="0.25">
      <c r="A9" s="13">
        <v>-56</v>
      </c>
      <c r="B9" s="21" t="s">
        <v>3</v>
      </c>
      <c r="C9" s="12">
        <f>AVERAGE(A1:A100)</f>
        <v>-56.47</v>
      </c>
      <c r="D9" s="8">
        <v>-54</v>
      </c>
      <c r="E9" s="10">
        <v>0</v>
      </c>
      <c r="F9" s="3">
        <v>-43</v>
      </c>
      <c r="G9" s="3">
        <f t="shared" si="0"/>
        <v>-57.29</v>
      </c>
      <c r="H9" s="3">
        <f t="shared" si="1"/>
        <v>0.1446918010432634</v>
      </c>
    </row>
    <row r="10" spans="1:12" x14ac:dyDescent="0.25">
      <c r="A10" s="13">
        <v>-56</v>
      </c>
      <c r="B10" s="22" t="s">
        <v>5</v>
      </c>
      <c r="C10" s="7">
        <f>C9+C6</f>
        <v>-55.635697533228743</v>
      </c>
      <c r="D10" s="6">
        <v>-53</v>
      </c>
      <c r="E10" s="11">
        <v>0</v>
      </c>
      <c r="F10" s="3">
        <v>-42</v>
      </c>
      <c r="G10" s="3">
        <f t="shared" si="0"/>
        <v>-57.26</v>
      </c>
      <c r="H10" s="3">
        <f t="shared" si="1"/>
        <v>0.15286544373297842</v>
      </c>
    </row>
    <row r="11" spans="1:12" x14ac:dyDescent="0.25">
      <c r="A11" s="13">
        <v>-56</v>
      </c>
      <c r="B11" s="21" t="s">
        <v>7</v>
      </c>
      <c r="C11" s="12">
        <f>C9+(2*C6)</f>
        <v>-54.801395066457481</v>
      </c>
      <c r="D11" s="8">
        <v>-52</v>
      </c>
      <c r="E11" s="10">
        <v>0</v>
      </c>
      <c r="F11" s="3">
        <v>-41</v>
      </c>
      <c r="G11" s="3">
        <f t="shared" si="0"/>
        <v>-57.23</v>
      </c>
      <c r="H11" s="3">
        <f t="shared" si="1"/>
        <v>0.16129213152342781</v>
      </c>
    </row>
    <row r="12" spans="1:12" x14ac:dyDescent="0.25">
      <c r="A12" s="13">
        <v>-55</v>
      </c>
      <c r="F12" s="3">
        <v>-40</v>
      </c>
      <c r="G12" s="3">
        <f t="shared" si="0"/>
        <v>-57.2</v>
      </c>
      <c r="H12" s="3">
        <f t="shared" si="1"/>
        <v>0.16996343608227635</v>
      </c>
    </row>
    <row r="13" spans="1:12" x14ac:dyDescent="0.25">
      <c r="A13" s="13">
        <v>-55</v>
      </c>
      <c r="F13" s="3">
        <v>-39</v>
      </c>
      <c r="G13" s="3">
        <f t="shared" si="0"/>
        <v>-57.17</v>
      </c>
      <c r="H13" s="3">
        <f t="shared" si="1"/>
        <v>0.17886949664613275</v>
      </c>
    </row>
    <row r="14" spans="1:12" x14ac:dyDescent="0.25">
      <c r="A14" s="13">
        <v>-55</v>
      </c>
      <c r="F14" s="3">
        <v>-38</v>
      </c>
      <c r="G14" s="3">
        <f t="shared" si="0"/>
        <v>-57.14</v>
      </c>
      <c r="H14" s="3">
        <f t="shared" si="1"/>
        <v>0.18799899535209424</v>
      </c>
    </row>
    <row r="15" spans="1:12" x14ac:dyDescent="0.25">
      <c r="A15" s="13">
        <v>-56</v>
      </c>
      <c r="F15" s="3">
        <v>-37</v>
      </c>
      <c r="G15" s="3">
        <f t="shared" si="0"/>
        <v>-57.11</v>
      </c>
      <c r="H15" s="3">
        <f t="shared" si="1"/>
        <v>0.19733914091697646</v>
      </c>
    </row>
    <row r="16" spans="1:12" x14ac:dyDescent="0.25">
      <c r="A16" s="13">
        <v>-56</v>
      </c>
      <c r="F16" s="3">
        <v>-36</v>
      </c>
      <c r="G16" s="3">
        <f t="shared" si="0"/>
        <v>-57.08</v>
      </c>
      <c r="H16" s="3">
        <f t="shared" si="1"/>
        <v>0.20687566123104673</v>
      </c>
    </row>
    <row r="17" spans="1:8" x14ac:dyDescent="0.25">
      <c r="A17" s="13">
        <v>-55</v>
      </c>
      <c r="F17" s="3">
        <v>-35</v>
      </c>
      <c r="G17" s="3">
        <f t="shared" si="0"/>
        <v>-57.05</v>
      </c>
      <c r="H17" s="3">
        <f t="shared" si="1"/>
        <v>0.21659280537979581</v>
      </c>
    </row>
    <row r="18" spans="1:8" x14ac:dyDescent="0.25">
      <c r="A18" s="13">
        <v>-55</v>
      </c>
      <c r="F18" s="3">
        <v>-34</v>
      </c>
      <c r="G18" s="3">
        <f t="shared" si="0"/>
        <v>-57.02</v>
      </c>
      <c r="H18" s="3">
        <f t="shared" si="1"/>
        <v>0.22647335554578724</v>
      </c>
    </row>
    <row r="19" spans="1:8" x14ac:dyDescent="0.25">
      <c r="A19" s="13">
        <v>-56</v>
      </c>
      <c r="F19" s="3">
        <v>-33</v>
      </c>
      <c r="G19" s="3">
        <f t="shared" si="0"/>
        <v>-56.99</v>
      </c>
      <c r="H19" s="3">
        <f t="shared" si="1"/>
        <v>0.2364986491733303</v>
      </c>
    </row>
    <row r="20" spans="1:8" x14ac:dyDescent="0.25">
      <c r="A20" s="13">
        <v>-56</v>
      </c>
      <c r="F20" s="3">
        <v>-32</v>
      </c>
      <c r="G20" s="3">
        <f t="shared" si="0"/>
        <v>-56.96</v>
      </c>
      <c r="H20" s="3">
        <f t="shared" si="1"/>
        <v>0.24664861170196434</v>
      </c>
    </row>
    <row r="21" spans="1:8" x14ac:dyDescent="0.25">
      <c r="A21" s="13">
        <v>-56</v>
      </c>
      <c r="F21" s="3">
        <v>-31</v>
      </c>
      <c r="G21" s="3">
        <f t="shared" si="0"/>
        <v>-56.93</v>
      </c>
      <c r="H21" s="3">
        <f t="shared" si="1"/>
        <v>0.2569018000912866</v>
      </c>
    </row>
    <row r="22" spans="1:8" x14ac:dyDescent="0.25">
      <c r="A22" s="13">
        <v>-55</v>
      </c>
      <c r="F22" s="3">
        <v>-30</v>
      </c>
      <c r="G22" s="3">
        <f t="shared" si="0"/>
        <v>-56.9</v>
      </c>
      <c r="H22" s="3">
        <f t="shared" si="1"/>
        <v>0.26723545726987741</v>
      </c>
    </row>
    <row r="23" spans="1:8" x14ac:dyDescent="0.25">
      <c r="A23" s="13">
        <v>-56</v>
      </c>
      <c r="F23" s="3">
        <v>-29</v>
      </c>
      <c r="G23" s="3">
        <f t="shared" si="0"/>
        <v>-56.87</v>
      </c>
      <c r="H23" s="3">
        <f t="shared" si="1"/>
        <v>0.27762557754606049</v>
      </c>
    </row>
    <row r="24" spans="1:8" x14ac:dyDescent="0.25">
      <c r="A24" s="13">
        <v>-57</v>
      </c>
      <c r="F24" s="3">
        <v>-28</v>
      </c>
      <c r="G24" s="3">
        <f t="shared" si="0"/>
        <v>-56.84</v>
      </c>
      <c r="H24" s="3">
        <f t="shared" si="1"/>
        <v>0.2880469829186792</v>
      </c>
    </row>
    <row r="25" spans="1:8" x14ac:dyDescent="0.25">
      <c r="A25" s="13">
        <v>-56</v>
      </c>
      <c r="F25" s="3">
        <v>-27</v>
      </c>
      <c r="G25" s="3">
        <f t="shared" si="0"/>
        <v>-56.81</v>
      </c>
      <c r="H25" s="3">
        <f t="shared" si="1"/>
        <v>0.29847341012306927</v>
      </c>
    </row>
    <row r="26" spans="1:8" x14ac:dyDescent="0.25">
      <c r="A26" s="13">
        <v>-56</v>
      </c>
      <c r="F26" s="3">
        <v>-26</v>
      </c>
      <c r="G26" s="3">
        <f t="shared" si="0"/>
        <v>-56.78</v>
      </c>
      <c r="H26" s="3">
        <f t="shared" si="1"/>
        <v>0.30887760814192716</v>
      </c>
    </row>
    <row r="27" spans="1:8" x14ac:dyDescent="0.25">
      <c r="A27" s="13">
        <v>-56</v>
      </c>
      <c r="C27" s="27" t="s">
        <v>20</v>
      </c>
      <c r="D27" s="27"/>
      <c r="F27" s="3">
        <v>-25</v>
      </c>
      <c r="G27" s="3">
        <f t="shared" si="0"/>
        <v>-56.75</v>
      </c>
      <c r="H27" s="3">
        <f t="shared" si="1"/>
        <v>0.31923144580418844</v>
      </c>
    </row>
    <row r="28" spans="1:8" x14ac:dyDescent="0.25">
      <c r="A28" s="13">
        <v>-56</v>
      </c>
      <c r="C28" s="22" t="s">
        <v>22</v>
      </c>
      <c r="D28" s="6">
        <f>_xlfn.MODE.SNGL(A1:A100)</f>
        <v>-56</v>
      </c>
      <c r="F28" s="3">
        <v>-24</v>
      </c>
      <c r="G28" s="3">
        <f t="shared" si="0"/>
        <v>-56.72</v>
      </c>
      <c r="H28" s="3">
        <f t="shared" si="1"/>
        <v>0.32950602898822567</v>
      </c>
    </row>
    <row r="29" spans="1:8" x14ac:dyDescent="0.25">
      <c r="A29" s="13">
        <v>-56</v>
      </c>
      <c r="C29" s="22" t="s">
        <v>21</v>
      </c>
      <c r="D29" s="6">
        <f>_xlfn.MODE.SNGL(A1:A5)</f>
        <v>-56</v>
      </c>
      <c r="F29" s="3">
        <v>-23</v>
      </c>
      <c r="G29" s="3">
        <f t="shared" si="0"/>
        <v>-56.69</v>
      </c>
      <c r="H29" s="3">
        <f t="shared" si="1"/>
        <v>0.33967182684024144</v>
      </c>
    </row>
    <row r="30" spans="1:8" x14ac:dyDescent="0.25">
      <c r="A30" s="13">
        <v>-56</v>
      </c>
      <c r="C30" s="22" t="s">
        <v>30</v>
      </c>
      <c r="D30" s="20">
        <f>ABS(C6/C9)</f>
        <v>1.4774260080950214E-2</v>
      </c>
      <c r="F30" s="3">
        <v>-22</v>
      </c>
      <c r="G30" s="3">
        <f t="shared" si="0"/>
        <v>-56.66</v>
      </c>
      <c r="H30" s="3">
        <f t="shared" si="1"/>
        <v>0.34969880631573863</v>
      </c>
    </row>
    <row r="31" spans="1:8" x14ac:dyDescent="0.25">
      <c r="A31" s="13">
        <v>-56</v>
      </c>
      <c r="F31" s="3">
        <v>-21</v>
      </c>
      <c r="G31" s="3">
        <f t="shared" si="0"/>
        <v>-56.63</v>
      </c>
      <c r="H31" s="3">
        <f t="shared" si="1"/>
        <v>0.35955657425279269</v>
      </c>
    </row>
    <row r="32" spans="1:8" x14ac:dyDescent="0.25">
      <c r="A32" s="13">
        <v>-56</v>
      </c>
      <c r="F32" s="3">
        <v>-20</v>
      </c>
      <c r="G32" s="3">
        <f t="shared" si="0"/>
        <v>-56.6</v>
      </c>
      <c r="H32" s="3">
        <f t="shared" si="1"/>
        <v>0.36921452609181898</v>
      </c>
    </row>
    <row r="33" spans="1:8" x14ac:dyDescent="0.25">
      <c r="A33" s="13">
        <v>-57</v>
      </c>
      <c r="F33" s="3">
        <v>-19</v>
      </c>
      <c r="G33" s="3">
        <f t="shared" si="0"/>
        <v>-56.57</v>
      </c>
      <c r="H33" s="3">
        <f t="shared" si="1"/>
        <v>0.37864200026881639</v>
      </c>
    </row>
    <row r="34" spans="1:8" x14ac:dyDescent="0.25">
      <c r="A34" s="13">
        <v>-56</v>
      </c>
      <c r="F34" s="3">
        <v>-18</v>
      </c>
      <c r="G34" s="3">
        <f t="shared" si="0"/>
        <v>-56.54</v>
      </c>
      <c r="H34" s="3">
        <f t="shared" si="1"/>
        <v>0.38780843722909392</v>
      </c>
    </row>
    <row r="35" spans="1:8" x14ac:dyDescent="0.25">
      <c r="A35" s="13">
        <v>-55</v>
      </c>
      <c r="F35" s="3">
        <v>-17</v>
      </c>
      <c r="G35" s="3">
        <f t="shared" si="0"/>
        <v>-56.51</v>
      </c>
      <c r="H35" s="3">
        <f t="shared" si="1"/>
        <v>0.3966835419371168</v>
      </c>
    </row>
    <row r="36" spans="1:8" x14ac:dyDescent="0.25">
      <c r="A36" s="13">
        <v>-56</v>
      </c>
      <c r="F36" s="3">
        <v>-16</v>
      </c>
      <c r="G36" s="3">
        <f t="shared" si="0"/>
        <v>-56.48</v>
      </c>
      <c r="H36" s="3">
        <f t="shared" si="1"/>
        <v>0.40523744869672418</v>
      </c>
    </row>
    <row r="37" spans="1:8" x14ac:dyDescent="0.25">
      <c r="A37" s="13">
        <v>-56</v>
      </c>
      <c r="F37" s="3">
        <v>-15</v>
      </c>
      <c r="G37" s="3">
        <f t="shared" si="0"/>
        <v>-56.45</v>
      </c>
      <c r="H37" s="3">
        <f t="shared" si="1"/>
        <v>0.41344088704534865</v>
      </c>
    </row>
    <row r="38" spans="1:8" x14ac:dyDescent="0.25">
      <c r="A38" s="13">
        <v>-56</v>
      </c>
      <c r="F38" s="3">
        <v>-14</v>
      </c>
      <c r="G38" s="3">
        <f t="shared" si="0"/>
        <v>-56.42</v>
      </c>
      <c r="H38" s="3">
        <f t="shared" si="1"/>
        <v>0.42126534744697175</v>
      </c>
    </row>
    <row r="39" spans="1:8" x14ac:dyDescent="0.25">
      <c r="A39" s="13">
        <v>-56</v>
      </c>
      <c r="F39" s="3">
        <v>-13</v>
      </c>
      <c r="G39" s="3">
        <f t="shared" si="0"/>
        <v>-56.39</v>
      </c>
      <c r="H39" s="3">
        <f t="shared" si="1"/>
        <v>0.42868324548203007</v>
      </c>
    </row>
    <row r="40" spans="1:8" x14ac:dyDescent="0.25">
      <c r="A40" s="13">
        <v>-56</v>
      </c>
      <c r="F40" s="3">
        <v>-12</v>
      </c>
      <c r="G40" s="3">
        <f t="shared" si="0"/>
        <v>-56.36</v>
      </c>
      <c r="H40" s="3">
        <f t="shared" si="1"/>
        <v>0.43566808321908679</v>
      </c>
    </row>
    <row r="41" spans="1:8" x14ac:dyDescent="0.25">
      <c r="A41" s="13">
        <v>-56</v>
      </c>
      <c r="F41" s="3">
        <v>-11</v>
      </c>
      <c r="G41" s="3">
        <f t="shared" si="0"/>
        <v>-56.33</v>
      </c>
      <c r="H41" s="3">
        <f t="shared" si="1"/>
        <v>0.44219460645299102</v>
      </c>
    </row>
    <row r="42" spans="1:8" x14ac:dyDescent="0.25">
      <c r="A42" s="13">
        <v>-56</v>
      </c>
      <c r="F42" s="3">
        <v>-10</v>
      </c>
      <c r="G42" s="3">
        <f t="shared" si="0"/>
        <v>-56.3</v>
      </c>
      <c r="H42" s="3">
        <f t="shared" si="1"/>
        <v>0.44823895650797602</v>
      </c>
    </row>
    <row r="43" spans="1:8" x14ac:dyDescent="0.25">
      <c r="A43" s="13">
        <v>-56</v>
      </c>
      <c r="F43" s="3">
        <v>-9</v>
      </c>
      <c r="G43" s="3">
        <f t="shared" si="0"/>
        <v>-56.27</v>
      </c>
      <c r="H43" s="3">
        <f t="shared" si="1"/>
        <v>0.45377881533160935</v>
      </c>
    </row>
    <row r="44" spans="1:8" x14ac:dyDescent="0.25">
      <c r="A44" s="13">
        <v>-56</v>
      </c>
      <c r="F44" s="3">
        <v>-8</v>
      </c>
      <c r="G44" s="3">
        <f t="shared" si="0"/>
        <v>-56.24</v>
      </c>
      <c r="H44" s="3">
        <f t="shared" si="1"/>
        <v>0.45879354264671562</v>
      </c>
    </row>
    <row r="45" spans="1:8" x14ac:dyDescent="0.25">
      <c r="A45" s="13">
        <v>-56</v>
      </c>
      <c r="F45" s="3">
        <v>-7</v>
      </c>
      <c r="G45" s="3">
        <f t="shared" si="0"/>
        <v>-56.21</v>
      </c>
      <c r="H45" s="3">
        <f t="shared" si="1"/>
        <v>0.46326430398299295</v>
      </c>
    </row>
    <row r="46" spans="1:8" x14ac:dyDescent="0.25">
      <c r="A46" s="13">
        <v>-56</v>
      </c>
      <c r="F46" s="3">
        <v>-6</v>
      </c>
      <c r="G46" s="3">
        <f t="shared" si="0"/>
        <v>-56.18</v>
      </c>
      <c r="H46" s="3">
        <f t="shared" si="1"/>
        <v>0.4671741884777183</v>
      </c>
    </row>
    <row r="47" spans="1:8" x14ac:dyDescent="0.25">
      <c r="A47" s="13">
        <v>-56</v>
      </c>
      <c r="F47" s="3">
        <v>-5</v>
      </c>
      <c r="G47" s="3">
        <f t="shared" si="0"/>
        <v>-56.15</v>
      </c>
      <c r="H47" s="3">
        <f t="shared" si="1"/>
        <v>0.47050831541489063</v>
      </c>
    </row>
    <row r="48" spans="1:8" x14ac:dyDescent="0.25">
      <c r="A48" s="13">
        <v>-56</v>
      </c>
      <c r="F48" s="3">
        <v>-4</v>
      </c>
      <c r="G48" s="3">
        <f t="shared" si="0"/>
        <v>-56.12</v>
      </c>
      <c r="H48" s="3">
        <f t="shared" si="1"/>
        <v>0.47325392856377052</v>
      </c>
    </row>
    <row r="49" spans="1:8" x14ac:dyDescent="0.25">
      <c r="A49" s="13">
        <v>-57</v>
      </c>
      <c r="F49" s="3">
        <v>-3</v>
      </c>
      <c r="G49" s="3">
        <f t="shared" si="0"/>
        <v>-56.09</v>
      </c>
      <c r="H49" s="3">
        <f t="shared" si="1"/>
        <v>0.47540047747998376</v>
      </c>
    </row>
    <row r="50" spans="1:8" x14ac:dyDescent="0.25">
      <c r="A50" s="13">
        <v>-57</v>
      </c>
      <c r="F50" s="3">
        <v>-2</v>
      </c>
      <c r="G50" s="3">
        <f t="shared" si="0"/>
        <v>-56.06</v>
      </c>
      <c r="H50" s="3">
        <f t="shared" si="1"/>
        <v>0.47693968504411527</v>
      </c>
    </row>
    <row r="51" spans="1:8" x14ac:dyDescent="0.25">
      <c r="A51" s="13">
        <v>-56</v>
      </c>
      <c r="F51" s="3">
        <v>-1</v>
      </c>
      <c r="G51" s="3">
        <f t="shared" si="0"/>
        <v>-56.03</v>
      </c>
      <c r="H51" s="3">
        <f t="shared" si="1"/>
        <v>0.47786560063277633</v>
      </c>
    </row>
    <row r="52" spans="1:8" x14ac:dyDescent="0.25">
      <c r="A52" s="13">
        <v>-56</v>
      </c>
      <c r="F52" s="3">
        <v>0</v>
      </c>
      <c r="G52" s="3">
        <f t="shared" si="0"/>
        <v>-56</v>
      </c>
      <c r="H52" s="3">
        <f t="shared" si="1"/>
        <v>0.47817463844417829</v>
      </c>
    </row>
    <row r="53" spans="1:8" x14ac:dyDescent="0.25">
      <c r="A53" s="13">
        <v>-56</v>
      </c>
      <c r="F53" s="3">
        <v>1</v>
      </c>
      <c r="G53" s="3">
        <f t="shared" si="0"/>
        <v>-55.97</v>
      </c>
      <c r="H53" s="3">
        <f t="shared" si="1"/>
        <v>0.47786560063277633</v>
      </c>
    </row>
    <row r="54" spans="1:8" x14ac:dyDescent="0.25">
      <c r="A54" s="13">
        <v>-57</v>
      </c>
      <c r="F54" s="3">
        <v>2</v>
      </c>
      <c r="G54" s="3">
        <f t="shared" si="0"/>
        <v>-55.94</v>
      </c>
      <c r="H54" s="3">
        <f t="shared" si="1"/>
        <v>0.47693968504411527</v>
      </c>
    </row>
    <row r="55" spans="1:8" x14ac:dyDescent="0.25">
      <c r="A55" s="13">
        <v>-56</v>
      </c>
      <c r="F55" s="3">
        <v>3</v>
      </c>
      <c r="G55" s="3">
        <f t="shared" si="0"/>
        <v>-55.91</v>
      </c>
      <c r="H55" s="3">
        <f t="shared" si="1"/>
        <v>0.47540047747998376</v>
      </c>
    </row>
    <row r="56" spans="1:8" x14ac:dyDescent="0.25">
      <c r="A56" s="13">
        <v>-56</v>
      </c>
      <c r="F56" s="3">
        <v>4</v>
      </c>
      <c r="G56" s="3">
        <f t="shared" si="0"/>
        <v>-55.88</v>
      </c>
      <c r="H56" s="3">
        <f t="shared" si="1"/>
        <v>0.47325392856377052</v>
      </c>
    </row>
    <row r="57" spans="1:8" x14ac:dyDescent="0.25">
      <c r="A57" s="13">
        <v>-56</v>
      </c>
      <c r="F57" s="3">
        <v>5</v>
      </c>
      <c r="G57" s="3">
        <f t="shared" si="0"/>
        <v>-55.85</v>
      </c>
      <c r="H57" s="3">
        <f t="shared" si="1"/>
        <v>0.47050831541489063</v>
      </c>
    </row>
    <row r="58" spans="1:8" x14ac:dyDescent="0.25">
      <c r="A58" s="13">
        <v>-56</v>
      </c>
      <c r="F58" s="3">
        <v>6</v>
      </c>
      <c r="G58" s="3">
        <f t="shared" si="0"/>
        <v>-55.82</v>
      </c>
      <c r="H58" s="3">
        <f t="shared" si="1"/>
        <v>0.4671741884777183</v>
      </c>
    </row>
    <row r="59" spans="1:8" x14ac:dyDescent="0.25">
      <c r="A59" s="13">
        <v>-56</v>
      </c>
      <c r="F59" s="3">
        <v>7</v>
      </c>
      <c r="G59" s="3">
        <f t="shared" si="0"/>
        <v>-55.79</v>
      </c>
      <c r="H59" s="3">
        <f t="shared" si="1"/>
        <v>0.46326430398299295</v>
      </c>
    </row>
    <row r="60" spans="1:8" x14ac:dyDescent="0.25">
      <c r="A60" s="13">
        <v>-56</v>
      </c>
      <c r="F60" s="3">
        <v>8</v>
      </c>
      <c r="G60" s="3">
        <f t="shared" si="0"/>
        <v>-55.76</v>
      </c>
      <c r="H60" s="3">
        <f t="shared" si="1"/>
        <v>0.45879354264671562</v>
      </c>
    </row>
    <row r="61" spans="1:8" x14ac:dyDescent="0.25">
      <c r="A61" s="13">
        <v>-56</v>
      </c>
      <c r="F61" s="3">
        <v>9</v>
      </c>
      <c r="G61" s="3">
        <f t="shared" si="0"/>
        <v>-55.73</v>
      </c>
      <c r="H61" s="3">
        <f t="shared" si="1"/>
        <v>0.45377881533160935</v>
      </c>
    </row>
    <row r="62" spans="1:8" x14ac:dyDescent="0.25">
      <c r="A62" s="13">
        <v>-56</v>
      </c>
      <c r="F62" s="3">
        <v>10</v>
      </c>
      <c r="G62" s="3">
        <f t="shared" si="0"/>
        <v>-55.7</v>
      </c>
      <c r="H62" s="3">
        <f t="shared" si="1"/>
        <v>0.44823895650797602</v>
      </c>
    </row>
    <row r="63" spans="1:8" x14ac:dyDescent="0.25">
      <c r="A63" s="13">
        <v>-56</v>
      </c>
      <c r="F63" s="3">
        <v>11</v>
      </c>
      <c r="G63" s="3">
        <f t="shared" si="0"/>
        <v>-55.67</v>
      </c>
      <c r="H63" s="3">
        <f t="shared" si="1"/>
        <v>0.44219460645299102</v>
      </c>
    </row>
    <row r="64" spans="1:8" x14ac:dyDescent="0.25">
      <c r="A64" s="13">
        <v>-56</v>
      </c>
      <c r="F64" s="3">
        <v>12</v>
      </c>
      <c r="G64" s="3">
        <f t="shared" si="0"/>
        <v>-55.64</v>
      </c>
      <c r="H64" s="3">
        <f t="shared" si="1"/>
        <v>0.43566808321908679</v>
      </c>
    </row>
    <row r="65" spans="1:8" x14ac:dyDescent="0.25">
      <c r="A65" s="13">
        <v>-58</v>
      </c>
      <c r="F65" s="3">
        <v>13</v>
      </c>
      <c r="G65" s="3">
        <f t="shared" si="0"/>
        <v>-55.61</v>
      </c>
      <c r="H65" s="3">
        <f t="shared" si="1"/>
        <v>0.42868324548203007</v>
      </c>
    </row>
    <row r="66" spans="1:8" x14ac:dyDescent="0.25">
      <c r="A66" s="13">
        <v>-57</v>
      </c>
      <c r="F66" s="3">
        <v>14</v>
      </c>
      <c r="G66" s="3">
        <f t="shared" si="0"/>
        <v>-55.58</v>
      </c>
      <c r="H66" s="3">
        <f t="shared" si="1"/>
        <v>0.42126534744697175</v>
      </c>
    </row>
    <row r="67" spans="1:8" x14ac:dyDescent="0.25">
      <c r="A67" s="13">
        <v>-58</v>
      </c>
      <c r="F67" s="3">
        <v>15</v>
      </c>
      <c r="G67" s="3">
        <f t="shared" si="0"/>
        <v>-55.55</v>
      </c>
      <c r="H67" s="3">
        <f t="shared" si="1"/>
        <v>0.41344088704534865</v>
      </c>
    </row>
    <row r="68" spans="1:8" x14ac:dyDescent="0.25">
      <c r="A68" s="13">
        <v>-58</v>
      </c>
      <c r="F68" s="3">
        <v>16</v>
      </c>
      <c r="G68" s="3">
        <f t="shared" ref="G68:G102" si="2">$D$28+($I$3*F68)</f>
        <v>-55.52</v>
      </c>
      <c r="H68" s="3">
        <f t="shared" ref="H68:H102" si="3">_xlfn.NORM.DIST(G68,$D$28,$C$6,FALSE)</f>
        <v>0.40523744869672418</v>
      </c>
    </row>
    <row r="69" spans="1:8" x14ac:dyDescent="0.25">
      <c r="A69" s="13">
        <v>-56</v>
      </c>
      <c r="F69" s="3">
        <v>17</v>
      </c>
      <c r="G69" s="3">
        <f t="shared" si="2"/>
        <v>-55.49</v>
      </c>
      <c r="H69" s="3">
        <f t="shared" si="3"/>
        <v>0.3966835419371168</v>
      </c>
    </row>
    <row r="70" spans="1:8" x14ac:dyDescent="0.25">
      <c r="A70" s="13">
        <v>-57</v>
      </c>
      <c r="F70" s="3">
        <v>18</v>
      </c>
      <c r="G70" s="3">
        <f t="shared" si="2"/>
        <v>-55.46</v>
      </c>
      <c r="H70" s="3">
        <f t="shared" si="3"/>
        <v>0.38780843722909392</v>
      </c>
    </row>
    <row r="71" spans="1:8" x14ac:dyDescent="0.25">
      <c r="A71" s="13">
        <v>-57</v>
      </c>
      <c r="F71" s="3">
        <v>19</v>
      </c>
      <c r="G71" s="3">
        <f t="shared" si="2"/>
        <v>-55.43</v>
      </c>
      <c r="H71" s="3">
        <f t="shared" si="3"/>
        <v>0.37864200026881639</v>
      </c>
    </row>
    <row r="72" spans="1:8" x14ac:dyDescent="0.25">
      <c r="A72" s="13">
        <v>-57</v>
      </c>
      <c r="F72" s="3">
        <v>20</v>
      </c>
      <c r="G72" s="3">
        <f t="shared" si="2"/>
        <v>-55.4</v>
      </c>
      <c r="H72" s="3">
        <f t="shared" si="3"/>
        <v>0.36921452609181898</v>
      </c>
    </row>
    <row r="73" spans="1:8" x14ac:dyDescent="0.25">
      <c r="A73" s="13">
        <v>-58</v>
      </c>
      <c r="F73" s="3">
        <v>21</v>
      </c>
      <c r="G73" s="3">
        <f t="shared" si="2"/>
        <v>-55.37</v>
      </c>
      <c r="H73" s="3">
        <f t="shared" si="3"/>
        <v>0.35955657425279269</v>
      </c>
    </row>
    <row r="74" spans="1:8" x14ac:dyDescent="0.25">
      <c r="A74" s="13">
        <v>-58</v>
      </c>
      <c r="F74" s="3">
        <v>22</v>
      </c>
      <c r="G74" s="3">
        <f t="shared" si="2"/>
        <v>-55.34</v>
      </c>
      <c r="H74" s="3">
        <f t="shared" si="3"/>
        <v>0.34969880631573863</v>
      </c>
    </row>
    <row r="75" spans="1:8" x14ac:dyDescent="0.25">
      <c r="A75" s="13">
        <v>-58</v>
      </c>
      <c r="F75" s="3">
        <v>23</v>
      </c>
      <c r="G75" s="3">
        <f t="shared" si="2"/>
        <v>-55.31</v>
      </c>
      <c r="H75" s="3">
        <f t="shared" si="3"/>
        <v>0.33967182684024144</v>
      </c>
    </row>
    <row r="76" spans="1:8" x14ac:dyDescent="0.25">
      <c r="A76" s="13">
        <v>-58</v>
      </c>
      <c r="F76" s="3">
        <v>24</v>
      </c>
      <c r="G76" s="3">
        <f t="shared" si="2"/>
        <v>-55.28</v>
      </c>
      <c r="H76" s="3">
        <f t="shared" si="3"/>
        <v>0.32950602898822567</v>
      </c>
    </row>
    <row r="77" spans="1:8" x14ac:dyDescent="0.25">
      <c r="A77" s="13">
        <v>-58</v>
      </c>
      <c r="F77" s="3">
        <v>25</v>
      </c>
      <c r="G77" s="3">
        <f t="shared" si="2"/>
        <v>-55.25</v>
      </c>
      <c r="H77" s="3">
        <f t="shared" si="3"/>
        <v>0.31923144580418844</v>
      </c>
    </row>
    <row r="78" spans="1:8" x14ac:dyDescent="0.25">
      <c r="A78" s="13">
        <v>-57</v>
      </c>
      <c r="F78" s="3">
        <v>26</v>
      </c>
      <c r="G78" s="3">
        <f t="shared" si="2"/>
        <v>-55.22</v>
      </c>
      <c r="H78" s="3">
        <f t="shared" si="3"/>
        <v>0.30887760814192716</v>
      </c>
    </row>
    <row r="79" spans="1:8" x14ac:dyDescent="0.25">
      <c r="A79" s="13">
        <v>-58</v>
      </c>
      <c r="F79" s="3">
        <v>27</v>
      </c>
      <c r="G79" s="3">
        <f t="shared" si="2"/>
        <v>-55.19</v>
      </c>
      <c r="H79" s="3">
        <f t="shared" si="3"/>
        <v>0.29847341012306927</v>
      </c>
    </row>
    <row r="80" spans="1:8" x14ac:dyDescent="0.25">
      <c r="A80" s="13">
        <v>-57</v>
      </c>
      <c r="F80" s="3">
        <v>28</v>
      </c>
      <c r="G80" s="3">
        <f t="shared" si="2"/>
        <v>-55.16</v>
      </c>
      <c r="H80" s="3">
        <f t="shared" si="3"/>
        <v>0.2880469829186792</v>
      </c>
    </row>
    <row r="81" spans="1:8" x14ac:dyDescent="0.25">
      <c r="A81" s="13">
        <v>-57</v>
      </c>
      <c r="F81" s="3">
        <v>29</v>
      </c>
      <c r="G81" s="3">
        <f t="shared" si="2"/>
        <v>-55.13</v>
      </c>
      <c r="H81" s="3">
        <f t="shared" si="3"/>
        <v>0.27762557754606049</v>
      </c>
    </row>
    <row r="82" spans="1:8" x14ac:dyDescent="0.25">
      <c r="A82" s="13">
        <v>-58</v>
      </c>
      <c r="F82" s="3">
        <v>30</v>
      </c>
      <c r="G82" s="3">
        <f t="shared" si="2"/>
        <v>-55.1</v>
      </c>
      <c r="H82" s="3">
        <f t="shared" si="3"/>
        <v>0.26723545726987741</v>
      </c>
    </row>
    <row r="83" spans="1:8" x14ac:dyDescent="0.25">
      <c r="A83" s="13">
        <v>-57</v>
      </c>
      <c r="F83" s="3">
        <v>31</v>
      </c>
      <c r="G83" s="3">
        <f t="shared" si="2"/>
        <v>-55.07</v>
      </c>
      <c r="H83" s="3">
        <f t="shared" si="3"/>
        <v>0.2569018000912866</v>
      </c>
    </row>
    <row r="84" spans="1:8" x14ac:dyDescent="0.25">
      <c r="A84" s="13">
        <v>-57</v>
      </c>
      <c r="F84" s="3">
        <v>32</v>
      </c>
      <c r="G84" s="3">
        <f t="shared" si="2"/>
        <v>-55.04</v>
      </c>
      <c r="H84" s="3">
        <f t="shared" si="3"/>
        <v>0.24664861170196434</v>
      </c>
    </row>
    <row r="85" spans="1:8" x14ac:dyDescent="0.25">
      <c r="A85" s="13">
        <v>-57</v>
      </c>
      <c r="F85" s="3">
        <v>33</v>
      </c>
      <c r="G85" s="3">
        <f t="shared" si="2"/>
        <v>-55.01</v>
      </c>
      <c r="H85" s="3">
        <f t="shared" si="3"/>
        <v>0.2364986491733303</v>
      </c>
    </row>
    <row r="86" spans="1:8" x14ac:dyDescent="0.25">
      <c r="A86" s="13">
        <v>-57</v>
      </c>
      <c r="F86" s="3">
        <v>34</v>
      </c>
      <c r="G86" s="3">
        <f t="shared" si="2"/>
        <v>-54.98</v>
      </c>
      <c r="H86" s="3">
        <f t="shared" si="3"/>
        <v>0.22647335554578724</v>
      </c>
    </row>
    <row r="87" spans="1:8" x14ac:dyDescent="0.25">
      <c r="A87" s="13">
        <v>-58</v>
      </c>
      <c r="F87" s="3">
        <v>35</v>
      </c>
      <c r="G87" s="3">
        <f t="shared" si="2"/>
        <v>-54.95</v>
      </c>
      <c r="H87" s="3">
        <f t="shared" si="3"/>
        <v>0.21659280537979581</v>
      </c>
    </row>
    <row r="88" spans="1:8" x14ac:dyDescent="0.25">
      <c r="A88" s="13">
        <v>-58</v>
      </c>
      <c r="F88" s="3">
        <v>36</v>
      </c>
      <c r="G88" s="3">
        <f t="shared" si="2"/>
        <v>-54.92</v>
      </c>
      <c r="H88" s="3">
        <f t="shared" si="3"/>
        <v>0.20687566123104673</v>
      </c>
    </row>
    <row r="89" spans="1:8" x14ac:dyDescent="0.25">
      <c r="A89" s="13">
        <v>-57</v>
      </c>
      <c r="F89" s="3">
        <v>37</v>
      </c>
      <c r="G89" s="3">
        <f t="shared" si="2"/>
        <v>-54.89</v>
      </c>
      <c r="H89" s="3">
        <f t="shared" si="3"/>
        <v>0.19733914091697646</v>
      </c>
    </row>
    <row r="90" spans="1:8" x14ac:dyDescent="0.25">
      <c r="A90" s="13">
        <v>-57</v>
      </c>
      <c r="F90" s="3">
        <v>38</v>
      </c>
      <c r="G90" s="3">
        <f t="shared" si="2"/>
        <v>-54.86</v>
      </c>
      <c r="H90" s="3">
        <f t="shared" si="3"/>
        <v>0.18799899535209424</v>
      </c>
    </row>
    <row r="91" spans="1:8" x14ac:dyDescent="0.25">
      <c r="A91" s="13">
        <v>-57</v>
      </c>
      <c r="F91" s="3">
        <v>39</v>
      </c>
      <c r="G91" s="3">
        <f t="shared" si="2"/>
        <v>-54.83</v>
      </c>
      <c r="H91" s="3">
        <f t="shared" si="3"/>
        <v>0.17886949664613275</v>
      </c>
    </row>
    <row r="92" spans="1:8" x14ac:dyDescent="0.25">
      <c r="A92" s="13">
        <v>-57</v>
      </c>
      <c r="F92" s="3">
        <v>40</v>
      </c>
      <c r="G92" s="3">
        <f t="shared" si="2"/>
        <v>-54.8</v>
      </c>
      <c r="H92" s="3">
        <f t="shared" si="3"/>
        <v>0.16996343608227635</v>
      </c>
    </row>
    <row r="93" spans="1:8" x14ac:dyDescent="0.25">
      <c r="A93" s="13">
        <v>-57</v>
      </c>
      <c r="F93" s="3">
        <v>41</v>
      </c>
      <c r="G93" s="3">
        <f t="shared" si="2"/>
        <v>-54.77</v>
      </c>
      <c r="H93" s="3">
        <f t="shared" si="3"/>
        <v>0.16129213152342781</v>
      </c>
    </row>
    <row r="94" spans="1:8" x14ac:dyDescent="0.25">
      <c r="A94" s="13">
        <v>-57</v>
      </c>
      <c r="F94" s="3">
        <v>42</v>
      </c>
      <c r="G94" s="3">
        <f t="shared" si="2"/>
        <v>-54.74</v>
      </c>
      <c r="H94" s="3">
        <f t="shared" si="3"/>
        <v>0.15286544373297842</v>
      </c>
    </row>
    <row r="95" spans="1:8" x14ac:dyDescent="0.25">
      <c r="A95" s="13">
        <v>-58</v>
      </c>
      <c r="F95" s="3">
        <v>43</v>
      </c>
      <c r="G95" s="3">
        <f t="shared" si="2"/>
        <v>-54.71</v>
      </c>
      <c r="H95" s="3">
        <f t="shared" si="3"/>
        <v>0.1446918010432634</v>
      </c>
    </row>
    <row r="96" spans="1:8" x14ac:dyDescent="0.25">
      <c r="A96" s="13">
        <v>-57</v>
      </c>
      <c r="F96" s="3">
        <v>44</v>
      </c>
      <c r="G96" s="3">
        <f t="shared" si="2"/>
        <v>-54.68</v>
      </c>
      <c r="H96" s="3">
        <f t="shared" si="3"/>
        <v>0.13677823175985004</v>
      </c>
    </row>
    <row r="97" spans="1:8" x14ac:dyDescent="0.25">
      <c r="A97" s="13">
        <v>-57</v>
      </c>
      <c r="F97" s="3">
        <v>45</v>
      </c>
      <c r="G97" s="3">
        <f t="shared" si="2"/>
        <v>-54.65</v>
      </c>
      <c r="H97" s="3">
        <f t="shared" si="3"/>
        <v>0.12913040365335787</v>
      </c>
    </row>
    <row r="98" spans="1:8" x14ac:dyDescent="0.25">
      <c r="A98" s="13">
        <v>-58</v>
      </c>
      <c r="F98" s="3">
        <v>46</v>
      </c>
      <c r="G98" s="3">
        <f t="shared" si="2"/>
        <v>-54.62</v>
      </c>
      <c r="H98" s="3">
        <f t="shared" si="3"/>
        <v>0.12175266986237229</v>
      </c>
    </row>
    <row r="99" spans="1:8" x14ac:dyDescent="0.25">
      <c r="A99" s="13">
        <v>-57</v>
      </c>
      <c r="F99" s="3">
        <v>47</v>
      </c>
      <c r="G99" s="3">
        <f t="shared" si="2"/>
        <v>-54.59</v>
      </c>
      <c r="H99" s="3">
        <f t="shared" si="3"/>
        <v>0.11464812051123278</v>
      </c>
    </row>
    <row r="100" spans="1:8" x14ac:dyDescent="0.25">
      <c r="A100" s="13">
        <v>-57</v>
      </c>
      <c r="F100" s="3">
        <v>48</v>
      </c>
      <c r="G100" s="3">
        <f t="shared" si="2"/>
        <v>-54.56</v>
      </c>
      <c r="H100" s="3">
        <f t="shared" si="3"/>
        <v>0.10781863933473533</v>
      </c>
    </row>
    <row r="101" spans="1:8" x14ac:dyDescent="0.25">
      <c r="F101" s="3">
        <v>49</v>
      </c>
      <c r="G101" s="3">
        <f t="shared" si="2"/>
        <v>-54.53</v>
      </c>
      <c r="H101" s="3">
        <f t="shared" si="3"/>
        <v>0.10126496459785944</v>
      </c>
    </row>
    <row r="102" spans="1:8" x14ac:dyDescent="0.25">
      <c r="F102" s="3">
        <v>50</v>
      </c>
      <c r="G102" s="3">
        <f t="shared" si="2"/>
        <v>-54.5</v>
      </c>
      <c r="H102" s="3">
        <f t="shared" si="3"/>
        <v>9.4986753601967011E-2</v>
      </c>
    </row>
  </sheetData>
  <mergeCells count="4">
    <mergeCell ref="B1:C1"/>
    <mergeCell ref="D1:E1"/>
    <mergeCell ref="F1:I1"/>
    <mergeCell ref="C27:D27"/>
  </mergeCells>
  <conditionalFormatting sqref="D29">
    <cfRule type="cellIs" dxfId="13" priority="1" operator="notEqual">
      <formula>$D$28</formula>
    </cfRule>
    <cfRule type="cellIs" dxfId="1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8DAE1-7441-44E3-962F-045408C7B4F5}">
  <dimension ref="A1:L102"/>
  <sheetViews>
    <sheetView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-58</v>
      </c>
      <c r="B1" s="26" t="s">
        <v>26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-58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-56</v>
      </c>
      <c r="B3" s="21" t="s">
        <v>8</v>
      </c>
      <c r="C3" s="12">
        <f>MIN(A1:A100)</f>
        <v>-58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-57.484848484848484</v>
      </c>
      <c r="H3" s="3">
        <f>_xlfn.NORM.DIST(G3,$D$28,$C$6,FALSE)</f>
        <v>4.113802539794089E-2</v>
      </c>
      <c r="I3" s="7">
        <f>(ABS(C3)-ABS(C4))/C5</f>
        <v>3.0303030303030304E-2</v>
      </c>
      <c r="L3" s="14"/>
    </row>
    <row r="4" spans="1:12" x14ac:dyDescent="0.25">
      <c r="A4" s="13">
        <v>-56</v>
      </c>
      <c r="B4" s="22" t="s">
        <v>9</v>
      </c>
      <c r="C4" s="7">
        <f>MAX(A1:A100)</f>
        <v>-55</v>
      </c>
      <c r="D4" s="6">
        <v>-59</v>
      </c>
      <c r="E4" s="11">
        <v>0</v>
      </c>
      <c r="F4" s="3">
        <v>-48</v>
      </c>
      <c r="G4" s="3">
        <f t="shared" ref="G4:G67" si="0">$D$28+($I$3*F4)</f>
        <v>-57.454545454545453</v>
      </c>
      <c r="H4" s="3">
        <f t="shared" ref="H4:H67" si="1">_xlfn.NORM.DIST(G4,$D$28,$C$6,FALSE)</f>
        <v>4.5924176581104356E-2</v>
      </c>
      <c r="L4" s="14"/>
    </row>
    <row r="5" spans="1:12" x14ac:dyDescent="0.25">
      <c r="A5" s="13">
        <v>-56</v>
      </c>
      <c r="B5" s="21" t="s">
        <v>10</v>
      </c>
      <c r="C5" s="12">
        <f>COUNT(A1:A100)</f>
        <v>99</v>
      </c>
      <c r="D5" s="8">
        <v>-58</v>
      </c>
      <c r="E5" s="10">
        <v>5</v>
      </c>
      <c r="F5" s="3">
        <v>-47</v>
      </c>
      <c r="G5" s="3">
        <f t="shared" si="0"/>
        <v>-57.424242424242422</v>
      </c>
      <c r="H5" s="3">
        <f t="shared" si="1"/>
        <v>5.1150960111434975E-2</v>
      </c>
      <c r="L5" s="14"/>
    </row>
    <row r="6" spans="1:12" x14ac:dyDescent="0.25">
      <c r="A6" s="13">
        <v>-56</v>
      </c>
      <c r="B6" s="22" t="s">
        <v>2</v>
      </c>
      <c r="C6" s="7">
        <f>_xlfn.STDEV.S(A1:A100)</f>
        <v>0.63612800066516695</v>
      </c>
      <c r="D6" s="6">
        <v>-57</v>
      </c>
      <c r="E6" s="11">
        <v>19</v>
      </c>
      <c r="F6" s="3">
        <v>-46</v>
      </c>
      <c r="G6" s="3">
        <f t="shared" si="0"/>
        <v>-57.393939393939391</v>
      </c>
      <c r="H6" s="3">
        <f t="shared" si="1"/>
        <v>5.6843482523340205E-2</v>
      </c>
      <c r="L6" s="14"/>
    </row>
    <row r="7" spans="1:12" x14ac:dyDescent="0.25">
      <c r="A7" s="13">
        <v>-56</v>
      </c>
      <c r="B7" s="21" t="s">
        <v>6</v>
      </c>
      <c r="C7" s="12">
        <f>C9-(2*C6)</f>
        <v>-57.504579233653565</v>
      </c>
      <c r="D7" s="8">
        <v>-56</v>
      </c>
      <c r="E7" s="10">
        <v>69</v>
      </c>
      <c r="F7" s="3">
        <v>-45</v>
      </c>
      <c r="G7" s="3">
        <f t="shared" si="0"/>
        <v>-57.363636363636367</v>
      </c>
      <c r="H7" s="3">
        <f t="shared" si="1"/>
        <v>6.3026333039722146E-2</v>
      </c>
    </row>
    <row r="8" spans="1:12" x14ac:dyDescent="0.25">
      <c r="A8" s="13">
        <v>-56</v>
      </c>
      <c r="B8" s="22" t="s">
        <v>4</v>
      </c>
      <c r="C8" s="7">
        <f>C9-C6</f>
        <v>-56.868451232988399</v>
      </c>
      <c r="D8" s="6">
        <v>-55</v>
      </c>
      <c r="E8" s="11">
        <v>6</v>
      </c>
      <c r="F8" s="3">
        <v>-44</v>
      </c>
      <c r="G8" s="3">
        <f t="shared" si="0"/>
        <v>-57.333333333333336</v>
      </c>
      <c r="H8" s="3">
        <f t="shared" si="1"/>
        <v>6.9723291058507303E-2</v>
      </c>
    </row>
    <row r="9" spans="1:12" x14ac:dyDescent="0.25">
      <c r="A9" s="13">
        <v>-57</v>
      </c>
      <c r="B9" s="21" t="s">
        <v>3</v>
      </c>
      <c r="C9" s="12">
        <f>AVERAGE(A1:A100)</f>
        <v>-56.232323232323232</v>
      </c>
      <c r="D9" s="8">
        <v>-54</v>
      </c>
      <c r="E9" s="10">
        <v>0</v>
      </c>
      <c r="F9" s="3">
        <v>-43</v>
      </c>
      <c r="G9" s="3">
        <f t="shared" si="0"/>
        <v>-57.303030303030305</v>
      </c>
      <c r="H9" s="3">
        <f t="shared" si="1"/>
        <v>7.6957011150975321E-2</v>
      </c>
    </row>
    <row r="10" spans="1:12" x14ac:dyDescent="0.25">
      <c r="A10" s="13">
        <v>-57</v>
      </c>
      <c r="B10" s="22" t="s">
        <v>5</v>
      </c>
      <c r="C10" s="7">
        <f>C9+C6</f>
        <v>-55.596195231658065</v>
      </c>
      <c r="D10" s="6">
        <v>-53</v>
      </c>
      <c r="E10" s="11">
        <v>0</v>
      </c>
      <c r="F10" s="3">
        <v>-42</v>
      </c>
      <c r="G10" s="3">
        <f t="shared" si="0"/>
        <v>-57.272727272727273</v>
      </c>
      <c r="H10" s="3">
        <f t="shared" si="1"/>
        <v>8.4748687635598396E-2</v>
      </c>
    </row>
    <row r="11" spans="1:12" x14ac:dyDescent="0.25">
      <c r="A11" s="13">
        <v>-56</v>
      </c>
      <c r="B11" s="21" t="s">
        <v>7</v>
      </c>
      <c r="C11" s="12">
        <f>C9+(2*C6)</f>
        <v>-54.960067230992898</v>
      </c>
      <c r="D11" s="8">
        <v>-52</v>
      </c>
      <c r="E11" s="10">
        <v>0</v>
      </c>
      <c r="F11" s="3">
        <v>-41</v>
      </c>
      <c r="G11" s="3">
        <f t="shared" si="0"/>
        <v>-57.242424242424242</v>
      </c>
      <c r="H11" s="3">
        <f t="shared" si="1"/>
        <v>9.311770135320975E-2</v>
      </c>
    </row>
    <row r="12" spans="1:12" x14ac:dyDescent="0.25">
      <c r="A12" s="13">
        <v>-56</v>
      </c>
      <c r="F12" s="3">
        <v>-40</v>
      </c>
      <c r="G12" s="3">
        <f t="shared" si="0"/>
        <v>-57.212121212121211</v>
      </c>
      <c r="H12" s="3">
        <f t="shared" si="1"/>
        <v>0.10208125184114608</v>
      </c>
    </row>
    <row r="13" spans="1:12" x14ac:dyDescent="0.25">
      <c r="A13" s="13">
        <v>-56</v>
      </c>
      <c r="F13" s="3">
        <v>-39</v>
      </c>
      <c r="G13" s="3">
        <f t="shared" si="0"/>
        <v>-57.18181818181818</v>
      </c>
      <c r="H13" s="3">
        <f t="shared" si="1"/>
        <v>0.11165397867421478</v>
      </c>
    </row>
    <row r="14" spans="1:12" x14ac:dyDescent="0.25">
      <c r="A14" s="13">
        <v>-57</v>
      </c>
      <c r="F14" s="3">
        <v>-38</v>
      </c>
      <c r="G14" s="3">
        <f t="shared" si="0"/>
        <v>-57.151515151515149</v>
      </c>
      <c r="H14" s="3">
        <f t="shared" si="1"/>
        <v>0.12184757629662427</v>
      </c>
    </row>
    <row r="15" spans="1:12" x14ac:dyDescent="0.25">
      <c r="A15" s="13">
        <v>-58</v>
      </c>
      <c r="F15" s="3">
        <v>-37</v>
      </c>
      <c r="G15" s="3">
        <f t="shared" si="0"/>
        <v>-57.121212121212125</v>
      </c>
      <c r="H15" s="3">
        <f t="shared" si="1"/>
        <v>0.13267040719809564</v>
      </c>
    </row>
    <row r="16" spans="1:12" x14ac:dyDescent="0.25">
      <c r="A16" s="13">
        <v>-58</v>
      </c>
      <c r="F16" s="3">
        <v>-36</v>
      </c>
      <c r="G16" s="3">
        <f t="shared" si="0"/>
        <v>-57.090909090909093</v>
      </c>
      <c r="H16" s="3">
        <f t="shared" si="1"/>
        <v>0.14412711877534787</v>
      </c>
    </row>
    <row r="17" spans="1:8" x14ac:dyDescent="0.25">
      <c r="A17" s="13">
        <v>-58</v>
      </c>
      <c r="F17" s="3">
        <v>-35</v>
      </c>
      <c r="G17" s="3">
        <f t="shared" si="0"/>
        <v>-57.060606060606062</v>
      </c>
      <c r="H17" s="3">
        <f t="shared" si="1"/>
        <v>0.15621826965262717</v>
      </c>
    </row>
    <row r="18" spans="1:8" x14ac:dyDescent="0.25">
      <c r="A18" s="13">
        <v>-56</v>
      </c>
      <c r="F18" s="3">
        <v>-34</v>
      </c>
      <c r="G18" s="3">
        <f t="shared" si="0"/>
        <v>-57.030303030303031</v>
      </c>
      <c r="H18" s="3">
        <f t="shared" si="1"/>
        <v>0.16893997159782312</v>
      </c>
    </row>
    <row r="19" spans="1:8" x14ac:dyDescent="0.25">
      <c r="A19" s="13">
        <v>-56</v>
      </c>
      <c r="F19" s="3">
        <v>-33</v>
      </c>
      <c r="G19" s="3">
        <f t="shared" si="0"/>
        <v>-57</v>
      </c>
      <c r="H19" s="3">
        <f t="shared" si="1"/>
        <v>0.18228355344968539</v>
      </c>
    </row>
    <row r="20" spans="1:8" x14ac:dyDescent="0.25">
      <c r="A20" s="13">
        <v>-56</v>
      </c>
      <c r="F20" s="3">
        <v>-32</v>
      </c>
      <c r="G20" s="3">
        <f t="shared" si="0"/>
        <v>-56.969696969696969</v>
      </c>
      <c r="H20" s="3">
        <f t="shared" si="1"/>
        <v>0.19623525365379538</v>
      </c>
    </row>
    <row r="21" spans="1:8" x14ac:dyDescent="0.25">
      <c r="A21" s="13">
        <v>-55</v>
      </c>
      <c r="F21" s="3">
        <v>-31</v>
      </c>
      <c r="G21" s="3">
        <f t="shared" si="0"/>
        <v>-56.939393939393938</v>
      </c>
      <c r="H21" s="3">
        <f t="shared" si="1"/>
        <v>0.21077594807794564</v>
      </c>
    </row>
    <row r="22" spans="1:8" x14ac:dyDescent="0.25">
      <c r="A22" s="13">
        <v>-56</v>
      </c>
      <c r="F22" s="3">
        <v>-30</v>
      </c>
      <c r="G22" s="3">
        <f t="shared" si="0"/>
        <v>-56.909090909090907</v>
      </c>
      <c r="H22" s="3">
        <f t="shared" si="1"/>
        <v>0.22588091973098376</v>
      </c>
    </row>
    <row r="23" spans="1:8" x14ac:dyDescent="0.25">
      <c r="A23" s="13">
        <v>-56</v>
      </c>
      <c r="F23" s="3">
        <v>-29</v>
      </c>
      <c r="G23" s="3">
        <f t="shared" si="0"/>
        <v>-56.878787878787875</v>
      </c>
      <c r="H23" s="3">
        <f t="shared" si="1"/>
        <v>0.24151967683436545</v>
      </c>
    </row>
    <row r="24" spans="1:8" x14ac:dyDescent="0.25">
      <c r="A24" s="13">
        <v>-56</v>
      </c>
      <c r="F24" s="3">
        <v>-28</v>
      </c>
      <c r="G24" s="3">
        <f t="shared" si="0"/>
        <v>-56.848484848484851</v>
      </c>
      <c r="H24" s="3">
        <f t="shared" si="1"/>
        <v>0.2576558253863806</v>
      </c>
    </row>
    <row r="25" spans="1:8" x14ac:dyDescent="0.25">
      <c r="A25" s="13">
        <v>-57</v>
      </c>
      <c r="F25" s="3">
        <v>-27</v>
      </c>
      <c r="G25" s="3">
        <f t="shared" si="0"/>
        <v>-56.81818181818182</v>
      </c>
      <c r="H25" s="3">
        <f t="shared" si="1"/>
        <v>0.2742470019117188</v>
      </c>
    </row>
    <row r="26" spans="1:8" x14ac:dyDescent="0.25">
      <c r="A26" s="13">
        <v>-56</v>
      </c>
      <c r="F26" s="3">
        <v>-26</v>
      </c>
      <c r="G26" s="3">
        <f t="shared" si="0"/>
        <v>-56.787878787878789</v>
      </c>
      <c r="H26" s="3">
        <f t="shared" si="1"/>
        <v>0.29124487150296446</v>
      </c>
    </row>
    <row r="27" spans="1:8" x14ac:dyDescent="0.25">
      <c r="A27" s="13">
        <v>-57</v>
      </c>
      <c r="C27" s="27" t="s">
        <v>20</v>
      </c>
      <c r="D27" s="27"/>
      <c r="F27" s="3">
        <v>-25</v>
      </c>
      <c r="G27" s="3">
        <f t="shared" si="0"/>
        <v>-56.757575757575758</v>
      </c>
      <c r="H27" s="3">
        <f t="shared" si="1"/>
        <v>0.3085951955386857</v>
      </c>
    </row>
    <row r="28" spans="1:8" x14ac:dyDescent="0.25">
      <c r="A28" s="13">
        <v>-57</v>
      </c>
      <c r="C28" s="22" t="s">
        <v>22</v>
      </c>
      <c r="D28" s="6">
        <f>_xlfn.MODE.SNGL(A1:A100)</f>
        <v>-56</v>
      </c>
      <c r="F28" s="3">
        <v>-24</v>
      </c>
      <c r="G28" s="3">
        <f t="shared" si="0"/>
        <v>-56.727272727272727</v>
      </c>
      <c r="H28" s="3">
        <f t="shared" si="1"/>
        <v>0.32623797261045279</v>
      </c>
    </row>
    <row r="29" spans="1:8" x14ac:dyDescent="0.25">
      <c r="A29" s="13">
        <v>-57</v>
      </c>
      <c r="C29" s="22" t="s">
        <v>21</v>
      </c>
      <c r="D29" s="6">
        <f>_xlfn.MODE.SNGL(A1:A5)</f>
        <v>-56</v>
      </c>
      <c r="F29" s="3">
        <v>-23</v>
      </c>
      <c r="G29" s="3">
        <f t="shared" si="0"/>
        <v>-56.696969696969695</v>
      </c>
      <c r="H29" s="3">
        <f t="shared" si="1"/>
        <v>0.34410765521826742</v>
      </c>
    </row>
    <row r="30" spans="1:8" x14ac:dyDescent="0.25">
      <c r="A30" s="13">
        <v>-57</v>
      </c>
      <c r="C30" s="22" t="s">
        <v>30</v>
      </c>
      <c r="D30" s="20">
        <f>ABS(C6/C9)</f>
        <v>1.1312497227564493E-2</v>
      </c>
      <c r="F30" s="3">
        <v>-22</v>
      </c>
      <c r="G30" s="3">
        <f t="shared" si="0"/>
        <v>-56.666666666666664</v>
      </c>
      <c r="H30" s="3">
        <f t="shared" si="1"/>
        <v>0.3621334437129744</v>
      </c>
    </row>
    <row r="31" spans="1:8" x14ac:dyDescent="0.25">
      <c r="A31" s="13">
        <v>-57</v>
      </c>
      <c r="F31" s="3">
        <v>-21</v>
      </c>
      <c r="G31" s="3">
        <f t="shared" si="0"/>
        <v>-56.636363636363633</v>
      </c>
      <c r="H31" s="3">
        <f t="shared" si="1"/>
        <v>0.38023965779152219</v>
      </c>
    </row>
    <row r="32" spans="1:8" x14ac:dyDescent="0.25">
      <c r="A32" s="13">
        <v>-57</v>
      </c>
      <c r="F32" s="3">
        <v>-20</v>
      </c>
      <c r="G32" s="3">
        <f t="shared" si="0"/>
        <v>-56.606060606060609</v>
      </c>
      <c r="H32" s="3">
        <f t="shared" si="1"/>
        <v>0.39834618460557975</v>
      </c>
    </row>
    <row r="33" spans="1:8" x14ac:dyDescent="0.25">
      <c r="A33" s="13">
        <v>-57</v>
      </c>
      <c r="F33" s="3">
        <v>-19</v>
      </c>
      <c r="G33" s="3">
        <f t="shared" si="0"/>
        <v>-56.575757575757578</v>
      </c>
      <c r="H33" s="3">
        <f t="shared" si="1"/>
        <v>0.41636900124806164</v>
      </c>
    </row>
    <row r="34" spans="1:8" x14ac:dyDescent="0.25">
      <c r="A34" s="13">
        <v>-56</v>
      </c>
      <c r="F34" s="3">
        <v>-18</v>
      </c>
      <c r="G34" s="3">
        <f t="shared" si="0"/>
        <v>-56.545454545454547</v>
      </c>
      <c r="H34" s="3">
        <f t="shared" si="1"/>
        <v>0.43422076805973725</v>
      </c>
    </row>
    <row r="35" spans="1:8" x14ac:dyDescent="0.25">
      <c r="A35" s="13">
        <v>-56</v>
      </c>
      <c r="F35" s="3">
        <v>-17</v>
      </c>
      <c r="G35" s="3">
        <f t="shared" si="0"/>
        <v>-56.515151515151516</v>
      </c>
      <c r="H35" s="3">
        <f t="shared" si="1"/>
        <v>0.45181148787594738</v>
      </c>
    </row>
    <row r="36" spans="1:8" x14ac:dyDescent="0.25">
      <c r="A36" s="13">
        <v>-56</v>
      </c>
      <c r="F36" s="3">
        <v>-16</v>
      </c>
      <c r="G36" s="3">
        <f t="shared" si="0"/>
        <v>-56.484848484848484</v>
      </c>
      <c r="H36" s="3">
        <f t="shared" si="1"/>
        <v>0.4690492250385051</v>
      </c>
    </row>
    <row r="37" spans="1:8" x14ac:dyDescent="0.25">
      <c r="A37" s="13">
        <v>-56</v>
      </c>
      <c r="F37" s="3">
        <v>-15</v>
      </c>
      <c r="G37" s="3">
        <f t="shared" si="0"/>
        <v>-56.454545454545453</v>
      </c>
      <c r="H37" s="3">
        <f t="shared" si="1"/>
        <v>0.48584087675891613</v>
      </c>
    </row>
    <row r="38" spans="1:8" x14ac:dyDescent="0.25">
      <c r="A38" s="13">
        <v>-56</v>
      </c>
      <c r="F38" s="3">
        <v>-14</v>
      </c>
      <c r="G38" s="3">
        <f t="shared" si="0"/>
        <v>-56.424242424242422</v>
      </c>
      <c r="H38" s="3">
        <f t="shared" si="1"/>
        <v>0.50209298826395465</v>
      </c>
    </row>
    <row r="39" spans="1:8" x14ac:dyDescent="0.25">
      <c r="A39" s="13">
        <v>-56</v>
      </c>
      <c r="F39" s="3">
        <v>-13</v>
      </c>
      <c r="G39" s="3">
        <f t="shared" si="0"/>
        <v>-56.393939393939391</v>
      </c>
      <c r="H39" s="3">
        <f t="shared" si="1"/>
        <v>0.5177126021110301</v>
      </c>
    </row>
    <row r="40" spans="1:8" x14ac:dyDescent="0.25">
      <c r="A40" s="13">
        <v>-56</v>
      </c>
      <c r="F40" s="3">
        <v>-12</v>
      </c>
      <c r="G40" s="3">
        <f t="shared" si="0"/>
        <v>-56.363636363636367</v>
      </c>
      <c r="H40" s="3">
        <f t="shared" si="1"/>
        <v>0.53260813115464911</v>
      </c>
    </row>
    <row r="41" spans="1:8" x14ac:dyDescent="0.25">
      <c r="A41" s="13">
        <v>-56</v>
      </c>
      <c r="F41" s="3">
        <v>-11</v>
      </c>
      <c r="G41" s="3">
        <f t="shared" si="0"/>
        <v>-56.333333333333336</v>
      </c>
      <c r="H41" s="3">
        <f t="shared" si="1"/>
        <v>0.54669024390051724</v>
      </c>
    </row>
    <row r="42" spans="1:8" x14ac:dyDescent="0.25">
      <c r="A42" s="13">
        <v>-55</v>
      </c>
      <c r="F42" s="3">
        <v>-10</v>
      </c>
      <c r="G42" s="3">
        <f t="shared" si="0"/>
        <v>-56.303030303030305</v>
      </c>
      <c r="H42" s="3">
        <f t="shared" si="1"/>
        <v>0.55987275042129536</v>
      </c>
    </row>
    <row r="43" spans="1:8" x14ac:dyDescent="0.25">
      <c r="A43" s="13">
        <v>-56</v>
      </c>
      <c r="F43" s="3">
        <v>-9</v>
      </c>
      <c r="G43" s="3">
        <f t="shared" si="0"/>
        <v>-56.272727272727273</v>
      </c>
      <c r="H43" s="3">
        <f t="shared" si="1"/>
        <v>0.57207347664552943</v>
      </c>
    </row>
    <row r="44" spans="1:8" x14ac:dyDescent="0.25">
      <c r="A44" s="13">
        <v>-56</v>
      </c>
      <c r="F44" s="3">
        <v>-8</v>
      </c>
      <c r="G44" s="3">
        <f t="shared" si="0"/>
        <v>-56.242424242424242</v>
      </c>
      <c r="H44" s="3">
        <f t="shared" si="1"/>
        <v>0.58321511468182463</v>
      </c>
    </row>
    <row r="45" spans="1:8" x14ac:dyDescent="0.25">
      <c r="A45" s="13">
        <v>-57</v>
      </c>
      <c r="F45" s="3">
        <v>-7</v>
      </c>
      <c r="G45" s="3">
        <f t="shared" si="0"/>
        <v>-56.212121212121211</v>
      </c>
      <c r="H45" s="3">
        <f t="shared" si="1"/>
        <v>0.59322603691334974</v>
      </c>
    </row>
    <row r="46" spans="1:8" x14ac:dyDescent="0.25">
      <c r="A46" s="13">
        <v>-57</v>
      </c>
      <c r="F46" s="3">
        <v>-6</v>
      </c>
      <c r="G46" s="3">
        <f t="shared" si="0"/>
        <v>-56.18181818181818</v>
      </c>
      <c r="H46" s="3">
        <f t="shared" si="1"/>
        <v>0.60204106189702022</v>
      </c>
    </row>
    <row r="47" spans="1:8" x14ac:dyDescent="0.25">
      <c r="A47" s="13">
        <v>-57</v>
      </c>
      <c r="F47" s="3">
        <v>-5</v>
      </c>
      <c r="G47" s="3">
        <f t="shared" si="0"/>
        <v>-56.151515151515149</v>
      </c>
      <c r="H47" s="3">
        <f t="shared" si="1"/>
        <v>0.60960216062640171</v>
      </c>
    </row>
    <row r="48" spans="1:8" x14ac:dyDescent="0.25">
      <c r="A48" s="13">
        <v>-57</v>
      </c>
      <c r="F48" s="3">
        <v>-4</v>
      </c>
      <c r="G48" s="3">
        <f t="shared" si="0"/>
        <v>-56.121212121212125</v>
      </c>
      <c r="H48" s="3">
        <f t="shared" si="1"/>
        <v>0.61585909246129789</v>
      </c>
    </row>
    <row r="49" spans="1:8" x14ac:dyDescent="0.25">
      <c r="A49" s="13">
        <v>-56</v>
      </c>
      <c r="F49" s="3">
        <v>-3</v>
      </c>
      <c r="G49" s="3">
        <f t="shared" si="0"/>
        <v>-56.090909090909093</v>
      </c>
      <c r="H49" s="3">
        <f t="shared" si="1"/>
        <v>0.62076996097889792</v>
      </c>
    </row>
    <row r="50" spans="1:8" x14ac:dyDescent="0.25">
      <c r="A50" s="13">
        <v>-55</v>
      </c>
      <c r="F50" s="3">
        <v>-2</v>
      </c>
      <c r="G50" s="3">
        <f t="shared" si="0"/>
        <v>-56.060606060606062</v>
      </c>
      <c r="H50" s="3">
        <f t="shared" si="1"/>
        <v>0.62430168114500761</v>
      </c>
    </row>
    <row r="51" spans="1:8" x14ac:dyDescent="0.25">
      <c r="A51" s="13">
        <v>-56</v>
      </c>
      <c r="F51" s="3">
        <v>-1</v>
      </c>
      <c r="G51" s="3">
        <f t="shared" si="0"/>
        <v>-56.030303030303031</v>
      </c>
      <c r="H51" s="3">
        <f t="shared" si="1"/>
        <v>0.62643035051857821</v>
      </c>
    </row>
    <row r="52" spans="1:8" x14ac:dyDescent="0.25">
      <c r="A52" s="13">
        <v>-56</v>
      </c>
      <c r="F52" s="3">
        <v>0</v>
      </c>
      <c r="G52" s="3">
        <f t="shared" si="0"/>
        <v>-56</v>
      </c>
      <c r="H52" s="3">
        <f t="shared" si="1"/>
        <v>0.62714151866334911</v>
      </c>
    </row>
    <row r="53" spans="1:8" x14ac:dyDescent="0.25">
      <c r="A53" s="13">
        <v>-56</v>
      </c>
      <c r="F53" s="3">
        <v>1</v>
      </c>
      <c r="G53" s="3">
        <f t="shared" si="0"/>
        <v>-55.969696969696969</v>
      </c>
      <c r="H53" s="3">
        <f t="shared" si="1"/>
        <v>0.62643035051857821</v>
      </c>
    </row>
    <row r="54" spans="1:8" x14ac:dyDescent="0.25">
      <c r="A54" s="13">
        <v>-56</v>
      </c>
      <c r="F54" s="3">
        <v>2</v>
      </c>
      <c r="G54" s="3">
        <f t="shared" si="0"/>
        <v>-55.939393939393938</v>
      </c>
      <c r="H54" s="3">
        <f t="shared" si="1"/>
        <v>0.62430168114500761</v>
      </c>
    </row>
    <row r="55" spans="1:8" x14ac:dyDescent="0.25">
      <c r="A55" s="13">
        <v>-56</v>
      </c>
      <c r="F55" s="3">
        <v>3</v>
      </c>
      <c r="G55" s="3">
        <f t="shared" si="0"/>
        <v>-55.909090909090907</v>
      </c>
      <c r="H55" s="3">
        <f t="shared" si="1"/>
        <v>0.62076996097889792</v>
      </c>
    </row>
    <row r="56" spans="1:8" x14ac:dyDescent="0.25">
      <c r="A56" s="13">
        <v>-56</v>
      </c>
      <c r="F56" s="3">
        <v>4</v>
      </c>
      <c r="G56" s="3">
        <f t="shared" si="0"/>
        <v>-55.878787878787875</v>
      </c>
      <c r="H56" s="3">
        <f t="shared" si="1"/>
        <v>0.61585909246129789</v>
      </c>
    </row>
    <row r="57" spans="1:8" x14ac:dyDescent="0.25">
      <c r="A57" s="13">
        <v>-56</v>
      </c>
      <c r="F57" s="3">
        <v>5</v>
      </c>
      <c r="G57" s="3">
        <f t="shared" si="0"/>
        <v>-55.848484848484851</v>
      </c>
      <c r="H57" s="3">
        <f t="shared" si="1"/>
        <v>0.60960216062640171</v>
      </c>
    </row>
    <row r="58" spans="1:8" x14ac:dyDescent="0.25">
      <c r="A58" s="13">
        <v>-56</v>
      </c>
      <c r="F58" s="3">
        <v>6</v>
      </c>
      <c r="G58" s="3">
        <f t="shared" si="0"/>
        <v>-55.81818181818182</v>
      </c>
      <c r="H58" s="3">
        <f t="shared" si="1"/>
        <v>0.60204106189702022</v>
      </c>
    </row>
    <row r="59" spans="1:8" x14ac:dyDescent="0.25">
      <c r="A59" s="13">
        <v>-56</v>
      </c>
      <c r="F59" s="3">
        <v>7</v>
      </c>
      <c r="G59" s="3">
        <f t="shared" si="0"/>
        <v>-55.787878787878789</v>
      </c>
      <c r="H59" s="3">
        <f t="shared" si="1"/>
        <v>0.59322603691334974</v>
      </c>
    </row>
    <row r="60" spans="1:8" x14ac:dyDescent="0.25">
      <c r="A60" s="13">
        <v>-55</v>
      </c>
      <c r="F60" s="3">
        <v>8</v>
      </c>
      <c r="G60" s="3">
        <f t="shared" si="0"/>
        <v>-55.757575757575758</v>
      </c>
      <c r="H60" s="3">
        <f t="shared" si="1"/>
        <v>0.58321511468182463</v>
      </c>
    </row>
    <row r="61" spans="1:8" x14ac:dyDescent="0.25">
      <c r="A61" s="13">
        <v>-55</v>
      </c>
      <c r="F61" s="3">
        <v>9</v>
      </c>
      <c r="G61" s="3">
        <f t="shared" si="0"/>
        <v>-55.727272727272727</v>
      </c>
      <c r="H61" s="3">
        <f t="shared" si="1"/>
        <v>0.57207347664552943</v>
      </c>
    </row>
    <row r="62" spans="1:8" x14ac:dyDescent="0.25">
      <c r="A62" s="13">
        <v>-56</v>
      </c>
      <c r="F62" s="3">
        <v>10</v>
      </c>
      <c r="G62" s="3">
        <f t="shared" si="0"/>
        <v>-55.696969696969695</v>
      </c>
      <c r="H62" s="3">
        <f t="shared" si="1"/>
        <v>0.55987275042129536</v>
      </c>
    </row>
    <row r="63" spans="1:8" x14ac:dyDescent="0.25">
      <c r="A63" s="13">
        <v>-55</v>
      </c>
      <c r="F63" s="3">
        <v>11</v>
      </c>
      <c r="G63" s="3">
        <f t="shared" si="0"/>
        <v>-55.666666666666664</v>
      </c>
      <c r="H63" s="3">
        <f t="shared" si="1"/>
        <v>0.54669024390051724</v>
      </c>
    </row>
    <row r="64" spans="1:8" x14ac:dyDescent="0.25">
      <c r="A64" s="13">
        <v>-56</v>
      </c>
      <c r="F64" s="3">
        <v>12</v>
      </c>
      <c r="G64" s="3">
        <f t="shared" si="0"/>
        <v>-55.636363636363633</v>
      </c>
      <c r="H64" s="3">
        <f t="shared" si="1"/>
        <v>0.53260813115464911</v>
      </c>
    </row>
    <row r="65" spans="1:8" x14ac:dyDescent="0.25">
      <c r="A65" s="13">
        <v>-56</v>
      </c>
      <c r="F65" s="3">
        <v>13</v>
      </c>
      <c r="G65" s="3">
        <f t="shared" si="0"/>
        <v>-55.606060606060609</v>
      </c>
      <c r="H65" s="3">
        <f t="shared" si="1"/>
        <v>0.5177126021110301</v>
      </c>
    </row>
    <row r="66" spans="1:8" x14ac:dyDescent="0.25">
      <c r="A66" s="13">
        <v>-56</v>
      </c>
      <c r="F66" s="3">
        <v>14</v>
      </c>
      <c r="G66" s="3">
        <f t="shared" si="0"/>
        <v>-55.575757575757578</v>
      </c>
      <c r="H66" s="3">
        <f t="shared" si="1"/>
        <v>0.50209298826395465</v>
      </c>
    </row>
    <row r="67" spans="1:8" x14ac:dyDescent="0.25">
      <c r="A67" s="13">
        <v>-57</v>
      </c>
      <c r="F67" s="3">
        <v>15</v>
      </c>
      <c r="G67" s="3">
        <f t="shared" si="0"/>
        <v>-55.545454545454547</v>
      </c>
      <c r="H67" s="3">
        <f t="shared" si="1"/>
        <v>0.48584087675891613</v>
      </c>
    </row>
    <row r="68" spans="1:8" x14ac:dyDescent="0.25">
      <c r="A68" s="13">
        <v>-57</v>
      </c>
      <c r="F68" s="3">
        <v>16</v>
      </c>
      <c r="G68" s="3">
        <f t="shared" ref="G68:G102" si="2">$D$28+($I$3*F68)</f>
        <v>-55.515151515151516</v>
      </c>
      <c r="H68" s="3">
        <f t="shared" ref="H68:H102" si="3">_xlfn.NORM.DIST(G68,$D$28,$C$6,FALSE)</f>
        <v>0.4690492250385051</v>
      </c>
    </row>
    <row r="69" spans="1:8" x14ac:dyDescent="0.25">
      <c r="A69" s="13">
        <v>-56</v>
      </c>
      <c r="F69" s="3">
        <v>17</v>
      </c>
      <c r="G69" s="3">
        <f t="shared" si="2"/>
        <v>-55.484848484848484</v>
      </c>
      <c r="H69" s="3">
        <f t="shared" si="3"/>
        <v>0.45181148787594738</v>
      </c>
    </row>
    <row r="70" spans="1:8" x14ac:dyDescent="0.25">
      <c r="A70" s="13">
        <v>-56</v>
      </c>
      <c r="F70" s="3">
        <v>18</v>
      </c>
      <c r="G70" s="3">
        <f t="shared" si="2"/>
        <v>-55.454545454545453</v>
      </c>
      <c r="H70" s="3">
        <f t="shared" si="3"/>
        <v>0.43422076805973725</v>
      </c>
    </row>
    <row r="71" spans="1:8" x14ac:dyDescent="0.25">
      <c r="A71" s="13">
        <v>-57</v>
      </c>
      <c r="F71" s="3">
        <v>19</v>
      </c>
      <c r="G71" s="3">
        <f t="shared" si="2"/>
        <v>-55.424242424242422</v>
      </c>
      <c r="H71" s="3">
        <f t="shared" si="3"/>
        <v>0.41636900124806164</v>
      </c>
    </row>
    <row r="72" spans="1:8" x14ac:dyDescent="0.25">
      <c r="A72" s="13">
        <v>-56</v>
      </c>
      <c r="F72" s="3">
        <v>20</v>
      </c>
      <c r="G72" s="3">
        <f t="shared" si="2"/>
        <v>-55.393939393939391</v>
      </c>
      <c r="H72" s="3">
        <f t="shared" si="3"/>
        <v>0.39834618460557975</v>
      </c>
    </row>
    <row r="73" spans="1:8" x14ac:dyDescent="0.25">
      <c r="A73" s="13">
        <v>-56</v>
      </c>
      <c r="F73" s="3">
        <v>21</v>
      </c>
      <c r="G73" s="3">
        <f t="shared" si="2"/>
        <v>-55.363636363636367</v>
      </c>
      <c r="H73" s="3">
        <f t="shared" si="3"/>
        <v>0.38023965779152219</v>
      </c>
    </row>
    <row r="74" spans="1:8" x14ac:dyDescent="0.25">
      <c r="A74" s="13">
        <v>-56</v>
      </c>
      <c r="F74" s="3">
        <v>22</v>
      </c>
      <c r="G74" s="3">
        <f t="shared" si="2"/>
        <v>-55.333333333333336</v>
      </c>
      <c r="H74" s="3">
        <f t="shared" si="3"/>
        <v>0.3621334437129744</v>
      </c>
    </row>
    <row r="75" spans="1:8" x14ac:dyDescent="0.25">
      <c r="A75" s="13">
        <v>-56</v>
      </c>
      <c r="F75" s="3">
        <v>23</v>
      </c>
      <c r="G75" s="3">
        <f t="shared" si="2"/>
        <v>-55.303030303030305</v>
      </c>
      <c r="H75" s="3">
        <f t="shared" si="3"/>
        <v>0.34410765521826742</v>
      </c>
    </row>
    <row r="76" spans="1:8" x14ac:dyDescent="0.25">
      <c r="A76" s="13">
        <v>-56</v>
      </c>
      <c r="F76" s="3">
        <v>24</v>
      </c>
      <c r="G76" s="3">
        <f t="shared" si="2"/>
        <v>-55.272727272727273</v>
      </c>
      <c r="H76" s="3">
        <f t="shared" si="3"/>
        <v>0.32623797261045279</v>
      </c>
    </row>
    <row r="77" spans="1:8" x14ac:dyDescent="0.25">
      <c r="A77" s="13">
        <v>-56</v>
      </c>
      <c r="F77" s="3">
        <v>25</v>
      </c>
      <c r="G77" s="3">
        <f t="shared" si="2"/>
        <v>-55.242424242424242</v>
      </c>
      <c r="H77" s="3">
        <f t="shared" si="3"/>
        <v>0.3085951955386857</v>
      </c>
    </row>
    <row r="78" spans="1:8" x14ac:dyDescent="0.25">
      <c r="A78" s="13">
        <v>-56</v>
      </c>
      <c r="F78" s="3">
        <v>26</v>
      </c>
      <c r="G78" s="3">
        <f t="shared" si="2"/>
        <v>-55.212121212121211</v>
      </c>
      <c r="H78" s="3">
        <f t="shared" si="3"/>
        <v>0.29124487150296446</v>
      </c>
    </row>
    <row r="79" spans="1:8" x14ac:dyDescent="0.25">
      <c r="A79" s="13">
        <v>-56</v>
      </c>
      <c r="F79" s="3">
        <v>27</v>
      </c>
      <c r="G79" s="3">
        <f t="shared" si="2"/>
        <v>-55.18181818181818</v>
      </c>
      <c r="H79" s="3">
        <f t="shared" si="3"/>
        <v>0.2742470019117188</v>
      </c>
    </row>
    <row r="80" spans="1:8" x14ac:dyDescent="0.25">
      <c r="A80" s="13">
        <v>-56</v>
      </c>
      <c r="F80" s="3">
        <v>28</v>
      </c>
      <c r="G80" s="3">
        <f t="shared" si="2"/>
        <v>-55.151515151515149</v>
      </c>
      <c r="H80" s="3">
        <f t="shared" si="3"/>
        <v>0.2576558253863806</v>
      </c>
    </row>
    <row r="81" spans="1:8" x14ac:dyDescent="0.25">
      <c r="A81" s="13">
        <v>-56</v>
      </c>
      <c r="F81" s="3">
        <v>29</v>
      </c>
      <c r="G81" s="3">
        <f t="shared" si="2"/>
        <v>-55.121212121212125</v>
      </c>
      <c r="H81" s="3">
        <f t="shared" si="3"/>
        <v>0.24151967683436545</v>
      </c>
    </row>
    <row r="82" spans="1:8" x14ac:dyDescent="0.25">
      <c r="A82" s="13">
        <v>-56</v>
      </c>
      <c r="F82" s="3">
        <v>30</v>
      </c>
      <c r="G82" s="3">
        <f t="shared" si="2"/>
        <v>-55.090909090909093</v>
      </c>
      <c r="H82" s="3">
        <f t="shared" si="3"/>
        <v>0.22588091973098376</v>
      </c>
    </row>
    <row r="83" spans="1:8" x14ac:dyDescent="0.25">
      <c r="A83" s="13">
        <v>-56</v>
      </c>
      <c r="F83" s="3">
        <v>31</v>
      </c>
      <c r="G83" s="3">
        <f t="shared" si="2"/>
        <v>-55.060606060606062</v>
      </c>
      <c r="H83" s="3">
        <f t="shared" si="3"/>
        <v>0.21077594807794564</v>
      </c>
    </row>
    <row r="84" spans="1:8" x14ac:dyDescent="0.25">
      <c r="A84" s="13">
        <v>-57</v>
      </c>
      <c r="F84" s="3">
        <v>32</v>
      </c>
      <c r="G84" s="3">
        <f t="shared" si="2"/>
        <v>-55.030303030303031</v>
      </c>
      <c r="H84" s="3">
        <f t="shared" si="3"/>
        <v>0.19623525365379538</v>
      </c>
    </row>
    <row r="85" spans="1:8" x14ac:dyDescent="0.25">
      <c r="A85" s="13">
        <v>-56</v>
      </c>
      <c r="F85" s="3">
        <v>33</v>
      </c>
      <c r="G85" s="3">
        <f t="shared" si="2"/>
        <v>-55</v>
      </c>
      <c r="H85" s="3">
        <f t="shared" si="3"/>
        <v>0.18228355344968539</v>
      </c>
    </row>
    <row r="86" spans="1:8" x14ac:dyDescent="0.25">
      <c r="A86" s="13">
        <v>-56</v>
      </c>
      <c r="F86" s="3">
        <v>34</v>
      </c>
      <c r="G86" s="3">
        <f t="shared" si="2"/>
        <v>-54.969696969696969</v>
      </c>
      <c r="H86" s="3">
        <f t="shared" si="3"/>
        <v>0.16893997159782312</v>
      </c>
    </row>
    <row r="87" spans="1:8" x14ac:dyDescent="0.25">
      <c r="A87" s="13">
        <v>-56</v>
      </c>
      <c r="F87" s="3">
        <v>35</v>
      </c>
      <c r="G87" s="3">
        <f t="shared" si="2"/>
        <v>-54.939393939393938</v>
      </c>
      <c r="H87" s="3">
        <f t="shared" si="3"/>
        <v>0.15621826965262717</v>
      </c>
    </row>
    <row r="88" spans="1:8" x14ac:dyDescent="0.25">
      <c r="A88" s="13">
        <v>-56</v>
      </c>
      <c r="F88" s="3">
        <v>36</v>
      </c>
      <c r="G88" s="3">
        <f t="shared" si="2"/>
        <v>-54.909090909090907</v>
      </c>
      <c r="H88" s="3">
        <f t="shared" si="3"/>
        <v>0.14412711877534787</v>
      </c>
    </row>
    <row r="89" spans="1:8" x14ac:dyDescent="0.25">
      <c r="A89" s="13">
        <v>-56</v>
      </c>
      <c r="F89" s="3">
        <v>37</v>
      </c>
      <c r="G89" s="3">
        <f t="shared" si="2"/>
        <v>-54.878787878787875</v>
      </c>
      <c r="H89" s="3">
        <f t="shared" si="3"/>
        <v>0.13267040719809564</v>
      </c>
    </row>
    <row r="90" spans="1:8" x14ac:dyDescent="0.25">
      <c r="A90" s="13">
        <v>-56</v>
      </c>
      <c r="F90" s="3">
        <v>38</v>
      </c>
      <c r="G90" s="3">
        <f t="shared" si="2"/>
        <v>-54.848484848484851</v>
      </c>
      <c r="H90" s="3">
        <f t="shared" si="3"/>
        <v>0.12184757629662427</v>
      </c>
    </row>
    <row r="91" spans="1:8" x14ac:dyDescent="0.25">
      <c r="A91" s="13">
        <v>-56</v>
      </c>
      <c r="F91" s="3">
        <v>39</v>
      </c>
      <c r="G91" s="3">
        <f t="shared" si="2"/>
        <v>-54.81818181818182</v>
      </c>
      <c r="H91" s="3">
        <f t="shared" si="3"/>
        <v>0.11165397867421478</v>
      </c>
    </row>
    <row r="92" spans="1:8" x14ac:dyDescent="0.25">
      <c r="A92" s="13">
        <v>-56</v>
      </c>
      <c r="F92" s="3">
        <v>40</v>
      </c>
      <c r="G92" s="3">
        <f t="shared" si="2"/>
        <v>-54.787878787878789</v>
      </c>
      <c r="H92" s="3">
        <f t="shared" si="3"/>
        <v>0.10208125184114608</v>
      </c>
    </row>
    <row r="93" spans="1:8" x14ac:dyDescent="0.25">
      <c r="A93" s="13">
        <v>-56</v>
      </c>
      <c r="F93" s="3">
        <v>41</v>
      </c>
      <c r="G93" s="3">
        <f t="shared" si="2"/>
        <v>-54.757575757575758</v>
      </c>
      <c r="H93" s="3">
        <f t="shared" si="3"/>
        <v>9.311770135320975E-2</v>
      </c>
    </row>
    <row r="94" spans="1:8" x14ac:dyDescent="0.25">
      <c r="A94" s="13">
        <v>-56</v>
      </c>
      <c r="F94" s="3">
        <v>42</v>
      </c>
      <c r="G94" s="3">
        <f t="shared" si="2"/>
        <v>-54.727272727272727</v>
      </c>
      <c r="H94" s="3">
        <f t="shared" si="3"/>
        <v>8.4748687635598396E-2</v>
      </c>
    </row>
    <row r="95" spans="1:8" x14ac:dyDescent="0.25">
      <c r="A95" s="13">
        <v>-56</v>
      </c>
      <c r="F95" s="3">
        <v>43</v>
      </c>
      <c r="G95" s="3">
        <f t="shared" si="2"/>
        <v>-54.696969696969695</v>
      </c>
      <c r="H95" s="3">
        <f t="shared" si="3"/>
        <v>7.6957011150975321E-2</v>
      </c>
    </row>
    <row r="96" spans="1:8" x14ac:dyDescent="0.25">
      <c r="A96" s="13">
        <v>-56</v>
      </c>
      <c r="F96" s="3">
        <v>44</v>
      </c>
      <c r="G96" s="3">
        <f t="shared" si="2"/>
        <v>-54.666666666666664</v>
      </c>
      <c r="H96" s="3">
        <f t="shared" si="3"/>
        <v>6.9723291058507303E-2</v>
      </c>
    </row>
    <row r="97" spans="1:8" x14ac:dyDescent="0.25">
      <c r="A97" s="13">
        <v>-56</v>
      </c>
      <c r="F97" s="3">
        <v>45</v>
      </c>
      <c r="G97" s="3">
        <f t="shared" si="2"/>
        <v>-54.636363636363633</v>
      </c>
      <c r="H97" s="3">
        <f t="shared" si="3"/>
        <v>6.3026333039722146E-2</v>
      </c>
    </row>
    <row r="98" spans="1:8" x14ac:dyDescent="0.25">
      <c r="A98" s="13">
        <v>-56</v>
      </c>
      <c r="F98" s="3">
        <v>46</v>
      </c>
      <c r="G98" s="3">
        <f t="shared" si="2"/>
        <v>-54.606060606060609</v>
      </c>
      <c r="H98" s="3">
        <f t="shared" si="3"/>
        <v>5.6843482523340205E-2</v>
      </c>
    </row>
    <row r="99" spans="1:8" x14ac:dyDescent="0.25">
      <c r="A99" s="13">
        <v>-56</v>
      </c>
      <c r="F99" s="3">
        <v>47</v>
      </c>
      <c r="G99" s="3">
        <f t="shared" si="2"/>
        <v>-54.575757575757578</v>
      </c>
      <c r="H99" s="3">
        <f t="shared" si="3"/>
        <v>5.1150960111434975E-2</v>
      </c>
    </row>
    <row r="100" spans="1:8" x14ac:dyDescent="0.25">
      <c r="F100" s="3">
        <v>48</v>
      </c>
      <c r="G100" s="3">
        <f t="shared" si="2"/>
        <v>-54.545454545454547</v>
      </c>
      <c r="H100" s="3">
        <f t="shared" si="3"/>
        <v>4.5924176581104356E-2</v>
      </c>
    </row>
    <row r="101" spans="1:8" x14ac:dyDescent="0.25">
      <c r="F101" s="3">
        <v>49</v>
      </c>
      <c r="G101" s="3">
        <f t="shared" si="2"/>
        <v>-54.515151515151516</v>
      </c>
      <c r="H101" s="3">
        <f t="shared" si="3"/>
        <v>4.113802539794089E-2</v>
      </c>
    </row>
    <row r="102" spans="1:8" x14ac:dyDescent="0.25">
      <c r="F102" s="3">
        <v>50</v>
      </c>
      <c r="G102" s="3">
        <f t="shared" si="2"/>
        <v>-54.484848484848484</v>
      </c>
      <c r="H102" s="3">
        <f t="shared" si="3"/>
        <v>3.6767151220210827E-2</v>
      </c>
    </row>
  </sheetData>
  <mergeCells count="4">
    <mergeCell ref="B1:C1"/>
    <mergeCell ref="D1:E1"/>
    <mergeCell ref="F1:I1"/>
    <mergeCell ref="C27:D27"/>
  </mergeCells>
  <conditionalFormatting sqref="D29">
    <cfRule type="cellIs" dxfId="11" priority="1" operator="notEqual">
      <formula>$D$28</formula>
    </cfRule>
    <cfRule type="cellIs" dxfId="1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AC47-04BF-4C64-9370-78B589DD9619}">
  <dimension ref="A1:L102"/>
  <sheetViews>
    <sheetView zoomScale="120" zoomScaleNormal="120" workbookViewId="0">
      <selection activeCell="E27" sqref="E27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-56</v>
      </c>
      <c r="B1" s="26" t="s">
        <v>27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-56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-56</v>
      </c>
      <c r="B3" s="21" t="s">
        <v>8</v>
      </c>
      <c r="C3" s="12">
        <f>MIN(A1:A100)</f>
        <v>-58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-57.484848484848484</v>
      </c>
      <c r="H3" s="3">
        <f>_xlfn.NORM.DIST(G3,$D$28,$C$6,FALSE)</f>
        <v>6.9257969938601824E-2</v>
      </c>
      <c r="I3" s="7">
        <f>(ABS(C3)-ABS(C4))/C5</f>
        <v>3.0303030303030304E-2</v>
      </c>
      <c r="L3" s="14"/>
    </row>
    <row r="4" spans="1:12" x14ac:dyDescent="0.25">
      <c r="A4" s="13">
        <v>-56</v>
      </c>
      <c r="B4" s="22" t="s">
        <v>9</v>
      </c>
      <c r="C4" s="7">
        <f>MAX(A1:A100)</f>
        <v>-55</v>
      </c>
      <c r="D4" s="6">
        <v>-59</v>
      </c>
      <c r="E4" s="11">
        <v>0</v>
      </c>
      <c r="F4" s="3">
        <v>-48</v>
      </c>
      <c r="G4" s="3">
        <f t="shared" ref="G4:G67" si="0">$D$28+($I$3*F4)</f>
        <v>-57.454545454545453</v>
      </c>
      <c r="H4" s="3">
        <f t="shared" ref="H4:H67" si="1">_xlfn.NORM.DIST(G4,$D$28,$C$6,FALSE)</f>
        <v>7.5282933413820433E-2</v>
      </c>
      <c r="L4" s="14"/>
    </row>
    <row r="5" spans="1:12" x14ac:dyDescent="0.25">
      <c r="A5" s="13">
        <v>-56</v>
      </c>
      <c r="B5" s="21" t="s">
        <v>10</v>
      </c>
      <c r="C5" s="12">
        <f>COUNT(A1:A100)</f>
        <v>99</v>
      </c>
      <c r="D5" s="8">
        <v>-58</v>
      </c>
      <c r="E5" s="10">
        <v>11</v>
      </c>
      <c r="F5" s="3">
        <v>-47</v>
      </c>
      <c r="G5" s="3">
        <f t="shared" si="0"/>
        <v>-57.424242424242422</v>
      </c>
      <c r="H5" s="3">
        <f t="shared" si="1"/>
        <v>8.1691404881414922E-2</v>
      </c>
      <c r="L5" s="14"/>
    </row>
    <row r="6" spans="1:12" x14ac:dyDescent="0.25">
      <c r="A6" s="13">
        <v>-56</v>
      </c>
      <c r="B6" s="22" t="s">
        <v>2</v>
      </c>
      <c r="C6" s="7">
        <f>_xlfn.STDEV.S(A1:A100)</f>
        <v>0.73069181869686595</v>
      </c>
      <c r="D6" s="6">
        <v>-57</v>
      </c>
      <c r="E6" s="11">
        <v>24</v>
      </c>
      <c r="F6" s="3">
        <v>-46</v>
      </c>
      <c r="G6" s="3">
        <f t="shared" si="0"/>
        <v>-57.393939393939391</v>
      </c>
      <c r="H6" s="3">
        <f t="shared" si="1"/>
        <v>8.849306814466612E-2</v>
      </c>
      <c r="L6" s="14"/>
    </row>
    <row r="7" spans="1:12" x14ac:dyDescent="0.25">
      <c r="A7" s="13">
        <v>-56</v>
      </c>
      <c r="B7" s="21" t="s">
        <v>6</v>
      </c>
      <c r="C7" s="12">
        <f>C9-(2*C6)</f>
        <v>-57.895727071737163</v>
      </c>
      <c r="D7" s="8">
        <v>-56</v>
      </c>
      <c r="E7" s="10">
        <v>61</v>
      </c>
      <c r="F7" s="3">
        <v>-45</v>
      </c>
      <c r="G7" s="3">
        <f t="shared" si="0"/>
        <v>-57.363636363636367</v>
      </c>
      <c r="H7" s="3">
        <f t="shared" si="1"/>
        <v>9.5696311093902697E-2</v>
      </c>
    </row>
    <row r="8" spans="1:12" x14ac:dyDescent="0.25">
      <c r="A8" s="13">
        <v>-56</v>
      </c>
      <c r="B8" s="22" t="s">
        <v>4</v>
      </c>
      <c r="C8" s="7">
        <f>C9-C6</f>
        <v>-57.165035253040301</v>
      </c>
      <c r="D8" s="6">
        <v>-55</v>
      </c>
      <c r="E8" s="11">
        <v>3</v>
      </c>
      <c r="F8" s="3">
        <v>-44</v>
      </c>
      <c r="G8" s="3">
        <f t="shared" si="0"/>
        <v>-57.333333333333336</v>
      </c>
      <c r="H8" s="3">
        <f t="shared" si="1"/>
        <v>0.10330805787569834</v>
      </c>
    </row>
    <row r="9" spans="1:12" x14ac:dyDescent="0.25">
      <c r="A9" s="13">
        <v>-56</v>
      </c>
      <c r="B9" s="21" t="s">
        <v>3</v>
      </c>
      <c r="C9" s="12">
        <f>AVERAGE(A1:A100)</f>
        <v>-56.434343434343432</v>
      </c>
      <c r="D9" s="8">
        <v>-54</v>
      </c>
      <c r="E9" s="10">
        <v>0</v>
      </c>
      <c r="F9" s="3">
        <v>-43</v>
      </c>
      <c r="G9" s="3">
        <f t="shared" si="0"/>
        <v>-57.303030303030305</v>
      </c>
      <c r="H9" s="3">
        <f t="shared" si="1"/>
        <v>0.11133360033275758</v>
      </c>
    </row>
    <row r="10" spans="1:12" x14ac:dyDescent="0.25">
      <c r="A10" s="13">
        <v>-56</v>
      </c>
      <c r="B10" s="22" t="s">
        <v>5</v>
      </c>
      <c r="C10" s="7">
        <f>C9+C6</f>
        <v>-55.703651615646564</v>
      </c>
      <c r="D10" s="6">
        <v>-53</v>
      </c>
      <c r="E10" s="11">
        <v>0</v>
      </c>
      <c r="F10" s="3">
        <v>-42</v>
      </c>
      <c r="G10" s="3">
        <f t="shared" si="0"/>
        <v>-57.272727272727273</v>
      </c>
      <c r="H10" s="3">
        <f t="shared" si="1"/>
        <v>0.11977643046109805</v>
      </c>
    </row>
    <row r="11" spans="1:12" x14ac:dyDescent="0.25">
      <c r="A11" s="13">
        <v>-56</v>
      </c>
      <c r="B11" s="21" t="s">
        <v>7</v>
      </c>
      <c r="C11" s="12">
        <f>C9+(2*C6)</f>
        <v>-54.972959796949702</v>
      </c>
      <c r="D11" s="8">
        <v>-52</v>
      </c>
      <c r="E11" s="10">
        <v>0</v>
      </c>
      <c r="F11" s="3">
        <v>-41</v>
      </c>
      <c r="G11" s="3">
        <f t="shared" si="0"/>
        <v>-57.242424242424242</v>
      </c>
      <c r="H11" s="3">
        <f t="shared" si="1"/>
        <v>0.12863807575877015</v>
      </c>
    </row>
    <row r="12" spans="1:12" x14ac:dyDescent="0.25">
      <c r="A12" s="13">
        <v>-56</v>
      </c>
      <c r="F12" s="3">
        <v>-40</v>
      </c>
      <c r="G12" s="3">
        <f t="shared" si="0"/>
        <v>-57.212121212121211</v>
      </c>
      <c r="H12" s="3">
        <f t="shared" si="1"/>
        <v>0.13791793945149561</v>
      </c>
    </row>
    <row r="13" spans="1:12" x14ac:dyDescent="0.25">
      <c r="A13" s="13">
        <v>-56</v>
      </c>
      <c r="F13" s="3">
        <v>-39</v>
      </c>
      <c r="G13" s="3">
        <f t="shared" si="0"/>
        <v>-57.18181818181818</v>
      </c>
      <c r="H13" s="3">
        <f t="shared" si="1"/>
        <v>0.14761314767202294</v>
      </c>
    </row>
    <row r="14" spans="1:12" x14ac:dyDescent="0.25">
      <c r="A14" s="13">
        <v>-56</v>
      </c>
      <c r="F14" s="3">
        <v>-38</v>
      </c>
      <c r="G14" s="3">
        <f t="shared" si="0"/>
        <v>-57.151515151515149</v>
      </c>
      <c r="H14" s="3">
        <f t="shared" si="1"/>
        <v>0.1577184057387819</v>
      </c>
    </row>
    <row r="15" spans="1:12" x14ac:dyDescent="0.25">
      <c r="A15" s="13">
        <v>-56</v>
      </c>
      <c r="F15" s="3">
        <v>-37</v>
      </c>
      <c r="G15" s="3">
        <f t="shared" si="0"/>
        <v>-57.121212121212125</v>
      </c>
      <c r="H15" s="3">
        <f t="shared" si="1"/>
        <v>0.16822586572275958</v>
      </c>
    </row>
    <row r="16" spans="1:12" x14ac:dyDescent="0.25">
      <c r="A16" s="13">
        <v>-56</v>
      </c>
      <c r="F16" s="3">
        <v>-36</v>
      </c>
      <c r="G16" s="3">
        <f t="shared" si="0"/>
        <v>-57.090909090909093</v>
      </c>
      <c r="H16" s="3">
        <f t="shared" si="1"/>
        <v>0.17912500750688259</v>
      </c>
    </row>
    <row r="17" spans="1:8" x14ac:dyDescent="0.25">
      <c r="A17" s="13">
        <v>-56</v>
      </c>
      <c r="F17" s="3">
        <v>-35</v>
      </c>
      <c r="G17" s="3">
        <f t="shared" si="0"/>
        <v>-57.060606060606062</v>
      </c>
      <c r="H17" s="3">
        <f t="shared" si="1"/>
        <v>0.19040253552726463</v>
      </c>
    </row>
    <row r="18" spans="1:8" x14ac:dyDescent="0.25">
      <c r="A18" s="13">
        <v>-56</v>
      </c>
      <c r="F18" s="3">
        <v>-34</v>
      </c>
      <c r="G18" s="3">
        <f t="shared" si="0"/>
        <v>-57.030303030303031</v>
      </c>
      <c r="H18" s="3">
        <f t="shared" si="1"/>
        <v>0.20204229333879678</v>
      </c>
    </row>
    <row r="19" spans="1:8" x14ac:dyDescent="0.25">
      <c r="A19" s="13">
        <v>-56</v>
      </c>
      <c r="F19" s="3">
        <v>-33</v>
      </c>
      <c r="G19" s="3">
        <f t="shared" si="0"/>
        <v>-57</v>
      </c>
      <c r="H19" s="3">
        <f t="shared" si="1"/>
        <v>0.21402519806701203</v>
      </c>
    </row>
    <row r="20" spans="1:8" x14ac:dyDescent="0.25">
      <c r="A20" s="13">
        <v>-56</v>
      </c>
      <c r="F20" s="3">
        <v>-32</v>
      </c>
      <c r="G20" s="3">
        <f t="shared" si="0"/>
        <v>-56.969696969696969</v>
      </c>
      <c r="H20" s="3">
        <f t="shared" si="1"/>
        <v>0.2263291966933284</v>
      </c>
    </row>
    <row r="21" spans="1:8" x14ac:dyDescent="0.25">
      <c r="A21" s="13">
        <v>-56</v>
      </c>
      <c r="F21" s="3">
        <v>-31</v>
      </c>
      <c r="G21" s="3">
        <f t="shared" si="0"/>
        <v>-56.939393939393938</v>
      </c>
      <c r="H21" s="3">
        <f t="shared" si="1"/>
        <v>0.23892924597109838</v>
      </c>
    </row>
    <row r="22" spans="1:8" x14ac:dyDescent="0.25">
      <c r="A22" s="13">
        <v>-56</v>
      </c>
      <c r="F22" s="3">
        <v>-30</v>
      </c>
      <c r="G22" s="3">
        <f t="shared" si="0"/>
        <v>-56.909090909090907</v>
      </c>
      <c r="H22" s="3">
        <f t="shared" si="1"/>
        <v>0.25179731758568108</v>
      </c>
    </row>
    <row r="23" spans="1:8" x14ac:dyDescent="0.25">
      <c r="A23" s="13">
        <v>-56</v>
      </c>
      <c r="F23" s="3">
        <v>-29</v>
      </c>
      <c r="G23" s="3">
        <f t="shared" si="0"/>
        <v>-56.878787878787875</v>
      </c>
      <c r="H23" s="3">
        <f t="shared" si="1"/>
        <v>0.26490242995383551</v>
      </c>
    </row>
    <row r="24" spans="1:8" x14ac:dyDescent="0.25">
      <c r="A24" s="13">
        <v>-56</v>
      </c>
      <c r="F24" s="3">
        <v>-28</v>
      </c>
      <c r="G24" s="3">
        <f t="shared" si="0"/>
        <v>-56.848484848484851</v>
      </c>
      <c r="H24" s="3">
        <f t="shared" si="1"/>
        <v>0.2782107078076006</v>
      </c>
    </row>
    <row r="25" spans="1:8" x14ac:dyDescent="0.25">
      <c r="A25" s="13">
        <v>-56</v>
      </c>
      <c r="F25" s="3">
        <v>-27</v>
      </c>
      <c r="G25" s="3">
        <f t="shared" si="0"/>
        <v>-56.81818181818182</v>
      </c>
      <c r="H25" s="3">
        <f t="shared" si="1"/>
        <v>0.29168547042766252</v>
      </c>
    </row>
    <row r="26" spans="1:8" x14ac:dyDescent="0.25">
      <c r="A26" s="13">
        <v>-56</v>
      </c>
      <c r="F26" s="3">
        <v>-26</v>
      </c>
      <c r="G26" s="3">
        <f t="shared" si="0"/>
        <v>-56.787878787878789</v>
      </c>
      <c r="H26" s="3">
        <f t="shared" si="1"/>
        <v>0.30528734908369309</v>
      </c>
    </row>
    <row r="27" spans="1:8" x14ac:dyDescent="0.25">
      <c r="A27" s="13">
        <v>-56</v>
      </c>
      <c r="C27" s="27" t="s">
        <v>20</v>
      </c>
      <c r="D27" s="27"/>
      <c r="F27" s="3">
        <v>-25</v>
      </c>
      <c r="G27" s="3">
        <f t="shared" si="0"/>
        <v>-56.757575757575758</v>
      </c>
      <c r="H27" s="3">
        <f t="shared" si="1"/>
        <v>0.31897443390797381</v>
      </c>
    </row>
    <row r="28" spans="1:8" x14ac:dyDescent="0.25">
      <c r="A28" s="13">
        <v>-57</v>
      </c>
      <c r="C28" s="22" t="s">
        <v>22</v>
      </c>
      <c r="D28" s="6">
        <f>_xlfn.MODE.SNGL(A1:A100)</f>
        <v>-56</v>
      </c>
      <c r="F28" s="3">
        <v>-24</v>
      </c>
      <c r="G28" s="3">
        <f t="shared" si="0"/>
        <v>-56.727272727272727</v>
      </c>
      <c r="H28" s="3">
        <f t="shared" si="1"/>
        <v>0.332702450077415</v>
      </c>
    </row>
    <row r="29" spans="1:8" x14ac:dyDescent="0.25">
      <c r="A29" s="13">
        <v>-57</v>
      </c>
      <c r="C29" s="22" t="s">
        <v>21</v>
      </c>
      <c r="D29" s="6">
        <f>_xlfn.MODE.SNGL(A1:A5)</f>
        <v>-56</v>
      </c>
      <c r="F29" s="3">
        <v>-23</v>
      </c>
      <c r="G29" s="3">
        <f t="shared" si="0"/>
        <v>-56.696969696969695</v>
      </c>
      <c r="H29" s="3">
        <f t="shared" si="1"/>
        <v>0.34642496281283691</v>
      </c>
    </row>
    <row r="30" spans="1:8" x14ac:dyDescent="0.25">
      <c r="A30" s="13">
        <v>-56</v>
      </c>
      <c r="C30" s="22" t="s">
        <v>30</v>
      </c>
      <c r="D30" s="20">
        <f>ABS(C6/C9)</f>
        <v>1.2947644541075663E-2</v>
      </c>
      <c r="F30" s="3">
        <v>-22</v>
      </c>
      <c r="G30" s="3">
        <f t="shared" si="0"/>
        <v>-56.666666666666664</v>
      </c>
      <c r="H30" s="3">
        <f t="shared" si="1"/>
        <v>0.3600936103278643</v>
      </c>
    </row>
    <row r="31" spans="1:8" x14ac:dyDescent="0.25">
      <c r="A31" s="13">
        <v>-56</v>
      </c>
      <c r="F31" s="3">
        <v>-21</v>
      </c>
      <c r="G31" s="3">
        <f t="shared" si="0"/>
        <v>-56.636363636363633</v>
      </c>
      <c r="H31" s="3">
        <f t="shared" si="1"/>
        <v>0.37365836347862824</v>
      </c>
    </row>
    <row r="32" spans="1:8" x14ac:dyDescent="0.25">
      <c r="A32" s="13">
        <v>-56</v>
      </c>
      <c r="F32" s="3">
        <v>-20</v>
      </c>
      <c r="G32" s="3">
        <f t="shared" si="0"/>
        <v>-56.606060606060609</v>
      </c>
      <c r="H32" s="3">
        <f t="shared" si="1"/>
        <v>0.38706781048541278</v>
      </c>
    </row>
    <row r="33" spans="1:8" x14ac:dyDescent="0.25">
      <c r="A33" s="13">
        <v>-56</v>
      </c>
      <c r="F33" s="3">
        <v>-19</v>
      </c>
      <c r="G33" s="3">
        <f t="shared" si="0"/>
        <v>-56.575757575757578</v>
      </c>
      <c r="H33" s="3">
        <f t="shared" si="1"/>
        <v>0.40026946472451941</v>
      </c>
    </row>
    <row r="34" spans="1:8" x14ac:dyDescent="0.25">
      <c r="A34" s="13">
        <v>-56</v>
      </c>
      <c r="F34" s="3">
        <v>-18</v>
      </c>
      <c r="G34" s="3">
        <f t="shared" si="0"/>
        <v>-56.545454545454547</v>
      </c>
      <c r="H34" s="3">
        <f t="shared" si="1"/>
        <v>0.41321009322898367</v>
      </c>
    </row>
    <row r="35" spans="1:8" x14ac:dyDescent="0.25">
      <c r="A35" s="13">
        <v>-55</v>
      </c>
      <c r="F35" s="3">
        <v>-17</v>
      </c>
      <c r="G35" s="3">
        <f t="shared" si="0"/>
        <v>-56.515151515151516</v>
      </c>
      <c r="H35" s="3">
        <f t="shared" si="1"/>
        <v>0.42583606319680106</v>
      </c>
    </row>
    <row r="36" spans="1:8" x14ac:dyDescent="0.25">
      <c r="A36" s="13">
        <v>-56</v>
      </c>
      <c r="F36" s="3">
        <v>-16</v>
      </c>
      <c r="G36" s="3">
        <f t="shared" si="0"/>
        <v>-56.484848484848484</v>
      </c>
      <c r="H36" s="3">
        <f t="shared" si="1"/>
        <v>0.4380937034906785</v>
      </c>
    </row>
    <row r="37" spans="1:8" x14ac:dyDescent="0.25">
      <c r="A37" s="13">
        <v>-56</v>
      </c>
      <c r="F37" s="3">
        <v>-15</v>
      </c>
      <c r="G37" s="3">
        <f t="shared" si="0"/>
        <v>-56.454545454545453</v>
      </c>
      <c r="H37" s="3">
        <f t="shared" si="1"/>
        <v>0.44992967783023552</v>
      </c>
    </row>
    <row r="38" spans="1:8" x14ac:dyDescent="0.25">
      <c r="A38" s="13">
        <v>-56</v>
      </c>
      <c r="F38" s="3">
        <v>-14</v>
      </c>
      <c r="G38" s="3">
        <f t="shared" si="0"/>
        <v>-56.424242424242422</v>
      </c>
      <c r="H38" s="3">
        <f t="shared" si="1"/>
        <v>0.46129136613127342</v>
      </c>
    </row>
    <row r="39" spans="1:8" x14ac:dyDescent="0.25">
      <c r="A39" s="13">
        <v>-56</v>
      </c>
      <c r="F39" s="3">
        <v>-13</v>
      </c>
      <c r="G39" s="3">
        <f t="shared" si="0"/>
        <v>-56.393939393939391</v>
      </c>
      <c r="H39" s="3">
        <f t="shared" si="1"/>
        <v>0.4721272502423286</v>
      </c>
    </row>
    <row r="40" spans="1:8" x14ac:dyDescent="0.25">
      <c r="A40" s="13">
        <v>-57</v>
      </c>
      <c r="F40" s="3">
        <v>-12</v>
      </c>
      <c r="G40" s="3">
        <f t="shared" si="0"/>
        <v>-56.363636363636367</v>
      </c>
      <c r="H40" s="3">
        <f t="shared" si="1"/>
        <v>0.48238730017065279</v>
      </c>
    </row>
    <row r="41" spans="1:8" x14ac:dyDescent="0.25">
      <c r="A41" s="13">
        <v>-56</v>
      </c>
      <c r="F41" s="3">
        <v>-11</v>
      </c>
      <c r="G41" s="3">
        <f t="shared" si="0"/>
        <v>-56.333333333333336</v>
      </c>
      <c r="H41" s="3">
        <f t="shared" si="1"/>
        <v>0.49202335678179565</v>
      </c>
    </row>
    <row r="42" spans="1:8" x14ac:dyDescent="0.25">
      <c r="A42" s="13">
        <v>-56</v>
      </c>
      <c r="F42" s="3">
        <v>-10</v>
      </c>
      <c r="G42" s="3">
        <f t="shared" si="0"/>
        <v>-56.303030303030305</v>
      </c>
      <c r="H42" s="3">
        <f t="shared" si="1"/>
        <v>0.50098950690202493</v>
      </c>
    </row>
    <row r="43" spans="1:8" x14ac:dyDescent="0.25">
      <c r="A43" s="13">
        <v>-56</v>
      </c>
      <c r="F43" s="3">
        <v>-9</v>
      </c>
      <c r="G43" s="3">
        <f t="shared" si="0"/>
        <v>-56.272727272727273</v>
      </c>
      <c r="H43" s="3">
        <f t="shared" si="1"/>
        <v>0.50924244675324948</v>
      </c>
    </row>
    <row r="44" spans="1:8" x14ac:dyDescent="0.25">
      <c r="A44" s="13">
        <v>-56</v>
      </c>
      <c r="F44" s="3">
        <v>-8</v>
      </c>
      <c r="G44" s="3">
        <f t="shared" si="0"/>
        <v>-56.242424242424242</v>
      </c>
      <c r="H44" s="3">
        <f t="shared" si="1"/>
        <v>0.51674182970685367</v>
      </c>
    </row>
    <row r="45" spans="1:8" x14ac:dyDescent="0.25">
      <c r="A45" s="13">
        <v>-55</v>
      </c>
      <c r="F45" s="3">
        <v>-7</v>
      </c>
      <c r="G45" s="3">
        <f t="shared" si="0"/>
        <v>-56.212121212121211</v>
      </c>
      <c r="H45" s="3">
        <f t="shared" si="1"/>
        <v>0.52345059445650044</v>
      </c>
    </row>
    <row r="46" spans="1:8" x14ac:dyDescent="0.25">
      <c r="A46" s="13">
        <v>-56</v>
      </c>
      <c r="F46" s="3">
        <v>-6</v>
      </c>
      <c r="G46" s="3">
        <f t="shared" si="0"/>
        <v>-56.18181818181818</v>
      </c>
      <c r="H46" s="3">
        <f t="shared" si="1"/>
        <v>0.52933526987962709</v>
      </c>
    </row>
    <row r="47" spans="1:8" x14ac:dyDescent="0.25">
      <c r="A47" s="13">
        <v>-57</v>
      </c>
      <c r="F47" s="3">
        <v>-5</v>
      </c>
      <c r="G47" s="3">
        <f t="shared" si="0"/>
        <v>-56.151515151515149</v>
      </c>
      <c r="H47" s="3">
        <f t="shared" si="1"/>
        <v>0.53436625308145047</v>
      </c>
    </row>
    <row r="48" spans="1:8" x14ac:dyDescent="0.25">
      <c r="A48" s="13">
        <v>-56</v>
      </c>
      <c r="F48" s="3">
        <v>-4</v>
      </c>
      <c r="G48" s="3">
        <f t="shared" si="0"/>
        <v>-56.121212121212125</v>
      </c>
      <c r="H48" s="3">
        <f t="shared" si="1"/>
        <v>0.53851805739117053</v>
      </c>
    </row>
    <row r="49" spans="1:8" x14ac:dyDescent="0.25">
      <c r="A49" s="13">
        <v>-55</v>
      </c>
      <c r="F49" s="3">
        <v>-3</v>
      </c>
      <c r="G49" s="3">
        <f t="shared" si="0"/>
        <v>-56.090909090909093</v>
      </c>
      <c r="H49" s="3">
        <f t="shared" si="1"/>
        <v>0.54176952740413731</v>
      </c>
    </row>
    <row r="50" spans="1:8" x14ac:dyDescent="0.25">
      <c r="A50" s="13">
        <v>-56</v>
      </c>
      <c r="F50" s="3">
        <v>-2</v>
      </c>
      <c r="G50" s="3">
        <f t="shared" si="0"/>
        <v>-56.060606060606062</v>
      </c>
      <c r="H50" s="3">
        <f t="shared" si="1"/>
        <v>0.54410401853155099</v>
      </c>
    </row>
    <row r="51" spans="1:8" x14ac:dyDescent="0.25">
      <c r="A51" s="13">
        <v>-56</v>
      </c>
      <c r="F51" s="3">
        <v>-1</v>
      </c>
      <c r="G51" s="3">
        <f t="shared" si="0"/>
        <v>-56.030303030303031</v>
      </c>
      <c r="H51" s="3">
        <f t="shared" si="1"/>
        <v>0.54550953892562237</v>
      </c>
    </row>
    <row r="52" spans="1:8" x14ac:dyDescent="0.25">
      <c r="A52" s="13">
        <v>-58</v>
      </c>
      <c r="F52" s="3">
        <v>0</v>
      </c>
      <c r="G52" s="3">
        <f t="shared" si="0"/>
        <v>-56</v>
      </c>
      <c r="H52" s="3">
        <f t="shared" si="1"/>
        <v>0.54597885208693908</v>
      </c>
    </row>
    <row r="53" spans="1:8" x14ac:dyDescent="0.25">
      <c r="A53" s="13">
        <v>-56</v>
      </c>
      <c r="F53" s="3">
        <v>1</v>
      </c>
      <c r="G53" s="3">
        <f t="shared" si="0"/>
        <v>-55.969696969696969</v>
      </c>
      <c r="H53" s="3">
        <f t="shared" si="1"/>
        <v>0.54550953892562237</v>
      </c>
    </row>
    <row r="54" spans="1:8" x14ac:dyDescent="0.25">
      <c r="A54" s="13">
        <v>-56</v>
      </c>
      <c r="F54" s="3">
        <v>2</v>
      </c>
      <c r="G54" s="3">
        <f t="shared" si="0"/>
        <v>-55.939393939393938</v>
      </c>
      <c r="H54" s="3">
        <f t="shared" si="1"/>
        <v>0.54410401853155099</v>
      </c>
    </row>
    <row r="55" spans="1:8" x14ac:dyDescent="0.25">
      <c r="A55" s="13">
        <v>-56</v>
      </c>
      <c r="F55" s="3">
        <v>3</v>
      </c>
      <c r="G55" s="3">
        <f t="shared" si="0"/>
        <v>-55.909090909090907</v>
      </c>
      <c r="H55" s="3">
        <f t="shared" si="1"/>
        <v>0.54176952740413731</v>
      </c>
    </row>
    <row r="56" spans="1:8" x14ac:dyDescent="0.25">
      <c r="A56" s="13">
        <v>-56</v>
      </c>
      <c r="F56" s="3">
        <v>4</v>
      </c>
      <c r="G56" s="3">
        <f t="shared" si="0"/>
        <v>-55.878787878787875</v>
      </c>
      <c r="H56" s="3">
        <f t="shared" si="1"/>
        <v>0.53851805739117053</v>
      </c>
    </row>
    <row r="57" spans="1:8" x14ac:dyDescent="0.25">
      <c r="A57" s="13">
        <v>-57</v>
      </c>
      <c r="F57" s="3">
        <v>5</v>
      </c>
      <c r="G57" s="3">
        <f t="shared" si="0"/>
        <v>-55.848484848484851</v>
      </c>
      <c r="H57" s="3">
        <f t="shared" si="1"/>
        <v>0.53436625308145047</v>
      </c>
    </row>
    <row r="58" spans="1:8" x14ac:dyDescent="0.25">
      <c r="A58" s="13">
        <v>-58</v>
      </c>
      <c r="F58" s="3">
        <v>6</v>
      </c>
      <c r="G58" s="3">
        <f t="shared" si="0"/>
        <v>-55.81818181818182</v>
      </c>
      <c r="H58" s="3">
        <f t="shared" si="1"/>
        <v>0.52933526987962709</v>
      </c>
    </row>
    <row r="59" spans="1:8" x14ac:dyDescent="0.25">
      <c r="A59" s="13">
        <v>-56</v>
      </c>
      <c r="F59" s="3">
        <v>7</v>
      </c>
      <c r="G59" s="3">
        <f t="shared" si="0"/>
        <v>-55.787878787878789</v>
      </c>
      <c r="H59" s="3">
        <f t="shared" si="1"/>
        <v>0.52345059445650044</v>
      </c>
    </row>
    <row r="60" spans="1:8" x14ac:dyDescent="0.25">
      <c r="A60" s="13">
        <v>-57</v>
      </c>
      <c r="F60" s="3">
        <v>8</v>
      </c>
      <c r="G60" s="3">
        <f t="shared" si="0"/>
        <v>-55.757575757575758</v>
      </c>
      <c r="H60" s="3">
        <f t="shared" si="1"/>
        <v>0.51674182970685367</v>
      </c>
    </row>
    <row r="61" spans="1:8" x14ac:dyDescent="0.25">
      <c r="A61" s="13">
        <v>-56</v>
      </c>
      <c r="F61" s="3">
        <v>9</v>
      </c>
      <c r="G61" s="3">
        <f t="shared" si="0"/>
        <v>-55.727272727272727</v>
      </c>
      <c r="H61" s="3">
        <f t="shared" si="1"/>
        <v>0.50924244675324948</v>
      </c>
    </row>
    <row r="62" spans="1:8" x14ac:dyDescent="0.25">
      <c r="A62" s="13">
        <v>-56</v>
      </c>
      <c r="F62" s="3">
        <v>10</v>
      </c>
      <c r="G62" s="3">
        <f t="shared" si="0"/>
        <v>-55.696969696969695</v>
      </c>
      <c r="H62" s="3">
        <f t="shared" si="1"/>
        <v>0.50098950690202493</v>
      </c>
    </row>
    <row r="63" spans="1:8" x14ac:dyDescent="0.25">
      <c r="A63" s="13">
        <v>-56</v>
      </c>
      <c r="F63" s="3">
        <v>11</v>
      </c>
      <c r="G63" s="3">
        <f t="shared" si="0"/>
        <v>-55.666666666666664</v>
      </c>
      <c r="H63" s="3">
        <f t="shared" si="1"/>
        <v>0.49202335678179565</v>
      </c>
    </row>
    <row r="64" spans="1:8" x14ac:dyDescent="0.25">
      <c r="A64" s="13">
        <v>-56</v>
      </c>
      <c r="F64" s="3">
        <v>12</v>
      </c>
      <c r="G64" s="3">
        <f t="shared" si="0"/>
        <v>-55.636363636363633</v>
      </c>
      <c r="H64" s="3">
        <f t="shared" si="1"/>
        <v>0.48238730017065279</v>
      </c>
    </row>
    <row r="65" spans="1:8" x14ac:dyDescent="0.25">
      <c r="A65" s="13">
        <v>-56</v>
      </c>
      <c r="F65" s="3">
        <v>13</v>
      </c>
      <c r="G65" s="3">
        <f t="shared" si="0"/>
        <v>-55.606060606060609</v>
      </c>
      <c r="H65" s="3">
        <f t="shared" si="1"/>
        <v>0.4721272502423286</v>
      </c>
    </row>
    <row r="66" spans="1:8" x14ac:dyDescent="0.25">
      <c r="A66" s="13">
        <v>-56</v>
      </c>
      <c r="F66" s="3">
        <v>14</v>
      </c>
      <c r="G66" s="3">
        <f t="shared" si="0"/>
        <v>-55.575757575757578</v>
      </c>
      <c r="H66" s="3">
        <f t="shared" si="1"/>
        <v>0.46129136613127342</v>
      </c>
    </row>
    <row r="67" spans="1:8" x14ac:dyDescent="0.25">
      <c r="A67" s="13">
        <v>-56</v>
      </c>
      <c r="F67" s="3">
        <v>15</v>
      </c>
      <c r="G67" s="3">
        <f t="shared" si="0"/>
        <v>-55.545454545454547</v>
      </c>
      <c r="H67" s="3">
        <f t="shared" si="1"/>
        <v>0.44992967783023552</v>
      </c>
    </row>
    <row r="68" spans="1:8" x14ac:dyDescent="0.25">
      <c r="A68" s="13">
        <v>-56</v>
      </c>
      <c r="F68" s="3">
        <v>16</v>
      </c>
      <c r="G68" s="3">
        <f t="shared" ref="G68:G102" si="2">$D$28+($I$3*F68)</f>
        <v>-55.515151515151516</v>
      </c>
      <c r="H68" s="3">
        <f t="shared" ref="H68:H102" si="3">_xlfn.NORM.DIST(G68,$D$28,$C$6,FALSE)</f>
        <v>0.4380937034906785</v>
      </c>
    </row>
    <row r="69" spans="1:8" x14ac:dyDescent="0.25">
      <c r="A69" s="13">
        <v>-56</v>
      </c>
      <c r="F69" s="3">
        <v>17</v>
      </c>
      <c r="G69" s="3">
        <f t="shared" si="2"/>
        <v>-55.484848484848484</v>
      </c>
      <c r="H69" s="3">
        <f t="shared" si="3"/>
        <v>0.42583606319680106</v>
      </c>
    </row>
    <row r="70" spans="1:8" x14ac:dyDescent="0.25">
      <c r="A70" s="13">
        <v>-56</v>
      </c>
      <c r="F70" s="3">
        <v>18</v>
      </c>
      <c r="G70" s="3">
        <f t="shared" si="2"/>
        <v>-55.454545454545453</v>
      </c>
      <c r="H70" s="3">
        <f t="shared" si="3"/>
        <v>0.41321009322898367</v>
      </c>
    </row>
    <row r="71" spans="1:8" x14ac:dyDescent="0.25">
      <c r="A71" s="13">
        <v>-56</v>
      </c>
      <c r="F71" s="3">
        <v>19</v>
      </c>
      <c r="G71" s="3">
        <f t="shared" si="2"/>
        <v>-55.424242424242422</v>
      </c>
      <c r="H71" s="3">
        <f t="shared" si="3"/>
        <v>0.40026946472451941</v>
      </c>
    </row>
    <row r="72" spans="1:8" x14ac:dyDescent="0.25">
      <c r="A72" s="13">
        <v>-58</v>
      </c>
      <c r="F72" s="3">
        <v>20</v>
      </c>
      <c r="G72" s="3">
        <f t="shared" si="2"/>
        <v>-55.393939393939391</v>
      </c>
      <c r="H72" s="3">
        <f t="shared" si="3"/>
        <v>0.38706781048541278</v>
      </c>
    </row>
    <row r="73" spans="1:8" x14ac:dyDescent="0.25">
      <c r="A73" s="13">
        <v>-57</v>
      </c>
      <c r="F73" s="3">
        <v>21</v>
      </c>
      <c r="G73" s="3">
        <f t="shared" si="2"/>
        <v>-55.363636363636367</v>
      </c>
      <c r="H73" s="3">
        <f t="shared" si="3"/>
        <v>0.37365836347862824</v>
      </c>
    </row>
    <row r="74" spans="1:8" x14ac:dyDescent="0.25">
      <c r="A74" s="13">
        <v>-58</v>
      </c>
      <c r="F74" s="3">
        <v>22</v>
      </c>
      <c r="G74" s="3">
        <f t="shared" si="2"/>
        <v>-55.333333333333336</v>
      </c>
      <c r="H74" s="3">
        <f t="shared" si="3"/>
        <v>0.3600936103278643</v>
      </c>
    </row>
    <row r="75" spans="1:8" x14ac:dyDescent="0.25">
      <c r="A75" s="13">
        <v>-58</v>
      </c>
      <c r="F75" s="3">
        <v>23</v>
      </c>
      <c r="G75" s="3">
        <f t="shared" si="2"/>
        <v>-55.303030303030305</v>
      </c>
      <c r="H75" s="3">
        <f t="shared" si="3"/>
        <v>0.34642496281283691</v>
      </c>
    </row>
    <row r="76" spans="1:8" x14ac:dyDescent="0.25">
      <c r="A76" s="13">
        <v>-58</v>
      </c>
      <c r="F76" s="3">
        <v>24</v>
      </c>
      <c r="G76" s="3">
        <f t="shared" si="2"/>
        <v>-55.272727272727273</v>
      </c>
      <c r="H76" s="3">
        <f t="shared" si="3"/>
        <v>0.332702450077415</v>
      </c>
    </row>
    <row r="77" spans="1:8" x14ac:dyDescent="0.25">
      <c r="A77" s="13">
        <v>-56</v>
      </c>
      <c r="F77" s="3">
        <v>25</v>
      </c>
      <c r="G77" s="3">
        <f t="shared" si="2"/>
        <v>-55.242424242424242</v>
      </c>
      <c r="H77" s="3">
        <f t="shared" si="3"/>
        <v>0.31897443390797381</v>
      </c>
    </row>
    <row r="78" spans="1:8" x14ac:dyDescent="0.25">
      <c r="A78" s="13">
        <v>-57</v>
      </c>
      <c r="F78" s="3">
        <v>26</v>
      </c>
      <c r="G78" s="3">
        <f t="shared" si="2"/>
        <v>-55.212121212121211</v>
      </c>
      <c r="H78" s="3">
        <f t="shared" si="3"/>
        <v>0.30528734908369309</v>
      </c>
    </row>
    <row r="79" spans="1:8" x14ac:dyDescent="0.25">
      <c r="A79" s="13">
        <v>-57</v>
      </c>
      <c r="F79" s="3">
        <v>27</v>
      </c>
      <c r="G79" s="3">
        <f t="shared" si="2"/>
        <v>-55.18181818181818</v>
      </c>
      <c r="H79" s="3">
        <f t="shared" si="3"/>
        <v>0.29168547042766252</v>
      </c>
    </row>
    <row r="80" spans="1:8" x14ac:dyDescent="0.25">
      <c r="A80" s="13">
        <v>-58</v>
      </c>
      <c r="F80" s="3">
        <v>28</v>
      </c>
      <c r="G80" s="3">
        <f t="shared" si="2"/>
        <v>-55.151515151515149</v>
      </c>
      <c r="H80" s="3">
        <f t="shared" si="3"/>
        <v>0.2782107078076006</v>
      </c>
    </row>
    <row r="81" spans="1:8" x14ac:dyDescent="0.25">
      <c r="A81" s="13">
        <v>-58</v>
      </c>
      <c r="F81" s="3">
        <v>29</v>
      </c>
      <c r="G81" s="3">
        <f t="shared" si="2"/>
        <v>-55.121212121212125</v>
      </c>
      <c r="H81" s="3">
        <f t="shared" si="3"/>
        <v>0.26490242995383551</v>
      </c>
    </row>
    <row r="82" spans="1:8" x14ac:dyDescent="0.25">
      <c r="A82" s="13">
        <v>-57</v>
      </c>
      <c r="F82" s="3">
        <v>30</v>
      </c>
      <c r="G82" s="3">
        <f t="shared" si="2"/>
        <v>-55.090909090909093</v>
      </c>
      <c r="H82" s="3">
        <f t="shared" si="3"/>
        <v>0.25179731758568108</v>
      </c>
    </row>
    <row r="83" spans="1:8" x14ac:dyDescent="0.25">
      <c r="A83" s="13">
        <v>-57</v>
      </c>
      <c r="F83" s="3">
        <v>31</v>
      </c>
      <c r="G83" s="3">
        <f t="shared" si="2"/>
        <v>-55.060606060606062</v>
      </c>
      <c r="H83" s="3">
        <f t="shared" si="3"/>
        <v>0.23892924597109838</v>
      </c>
    </row>
    <row r="84" spans="1:8" x14ac:dyDescent="0.25">
      <c r="A84" s="13">
        <v>-57</v>
      </c>
      <c r="F84" s="3">
        <v>32</v>
      </c>
      <c r="G84" s="3">
        <f t="shared" si="2"/>
        <v>-55.030303030303031</v>
      </c>
      <c r="H84" s="3">
        <f t="shared" si="3"/>
        <v>0.2263291966933284</v>
      </c>
    </row>
    <row r="85" spans="1:8" x14ac:dyDescent="0.25">
      <c r="A85" s="13">
        <v>-57</v>
      </c>
      <c r="F85" s="3">
        <v>33</v>
      </c>
      <c r="G85" s="3">
        <f t="shared" si="2"/>
        <v>-55</v>
      </c>
      <c r="H85" s="3">
        <f t="shared" si="3"/>
        <v>0.21402519806701203</v>
      </c>
    </row>
    <row r="86" spans="1:8" x14ac:dyDescent="0.25">
      <c r="A86" s="13">
        <v>-57</v>
      </c>
      <c r="F86" s="3">
        <v>34</v>
      </c>
      <c r="G86" s="3">
        <f t="shared" si="2"/>
        <v>-54.969696969696969</v>
      </c>
      <c r="H86" s="3">
        <f t="shared" si="3"/>
        <v>0.20204229333879678</v>
      </c>
    </row>
    <row r="87" spans="1:8" x14ac:dyDescent="0.25">
      <c r="A87" s="13">
        <v>-57</v>
      </c>
      <c r="F87" s="3">
        <v>35</v>
      </c>
      <c r="G87" s="3">
        <f t="shared" si="2"/>
        <v>-54.939393939393938</v>
      </c>
      <c r="H87" s="3">
        <f t="shared" si="3"/>
        <v>0.19040253552726463</v>
      </c>
    </row>
    <row r="88" spans="1:8" x14ac:dyDescent="0.25">
      <c r="A88" s="13">
        <v>-57</v>
      </c>
      <c r="F88" s="3">
        <v>36</v>
      </c>
      <c r="G88" s="3">
        <f t="shared" si="2"/>
        <v>-54.909090909090907</v>
      </c>
      <c r="H88" s="3">
        <f t="shared" si="3"/>
        <v>0.17912500750688259</v>
      </c>
    </row>
    <row r="89" spans="1:8" x14ac:dyDescent="0.25">
      <c r="A89" s="13">
        <v>-57</v>
      </c>
      <c r="F89" s="3">
        <v>37</v>
      </c>
      <c r="G89" s="3">
        <f t="shared" si="2"/>
        <v>-54.878787878787875</v>
      </c>
      <c r="H89" s="3">
        <f t="shared" si="3"/>
        <v>0.16822586572275958</v>
      </c>
    </row>
    <row r="90" spans="1:8" x14ac:dyDescent="0.25">
      <c r="A90" s="13">
        <v>-57</v>
      </c>
      <c r="F90" s="3">
        <v>38</v>
      </c>
      <c r="G90" s="3">
        <f t="shared" si="2"/>
        <v>-54.848484848484851</v>
      </c>
      <c r="H90" s="3">
        <f t="shared" si="3"/>
        <v>0.1577184057387819</v>
      </c>
    </row>
    <row r="91" spans="1:8" x14ac:dyDescent="0.25">
      <c r="A91" s="13">
        <v>-58</v>
      </c>
      <c r="F91" s="3">
        <v>39</v>
      </c>
      <c r="G91" s="3">
        <f t="shared" si="2"/>
        <v>-54.81818181818182</v>
      </c>
      <c r="H91" s="3">
        <f t="shared" si="3"/>
        <v>0.14761314767202294</v>
      </c>
    </row>
    <row r="92" spans="1:8" x14ac:dyDescent="0.25">
      <c r="A92" s="13">
        <v>-57</v>
      </c>
      <c r="F92" s="3">
        <v>40</v>
      </c>
      <c r="G92" s="3">
        <f t="shared" si="2"/>
        <v>-54.787878787878789</v>
      </c>
      <c r="H92" s="3">
        <f t="shared" si="3"/>
        <v>0.13791793945149561</v>
      </c>
    </row>
    <row r="93" spans="1:8" x14ac:dyDescent="0.25">
      <c r="A93" s="13">
        <v>-57</v>
      </c>
      <c r="F93" s="3">
        <v>41</v>
      </c>
      <c r="G93" s="3">
        <f t="shared" si="2"/>
        <v>-54.757575757575758</v>
      </c>
      <c r="H93" s="3">
        <f t="shared" si="3"/>
        <v>0.12863807575877015</v>
      </c>
    </row>
    <row r="94" spans="1:8" x14ac:dyDescent="0.25">
      <c r="A94" s="13">
        <v>-58</v>
      </c>
      <c r="F94" s="3">
        <v>42</v>
      </c>
      <c r="G94" s="3">
        <f t="shared" si="2"/>
        <v>-54.727272727272727</v>
      </c>
      <c r="H94" s="3">
        <f t="shared" si="3"/>
        <v>0.11977643046109805</v>
      </c>
    </row>
    <row r="95" spans="1:8" x14ac:dyDescent="0.25">
      <c r="A95" s="13">
        <v>-57</v>
      </c>
      <c r="F95" s="3">
        <v>43</v>
      </c>
      <c r="G95" s="3">
        <f t="shared" si="2"/>
        <v>-54.696969696969695</v>
      </c>
      <c r="H95" s="3">
        <f t="shared" si="3"/>
        <v>0.11133360033275758</v>
      </c>
    </row>
    <row r="96" spans="1:8" x14ac:dyDescent="0.25">
      <c r="A96" s="13">
        <v>-57</v>
      </c>
      <c r="F96" s="3">
        <v>44</v>
      </c>
      <c r="G96" s="3">
        <f t="shared" si="2"/>
        <v>-54.666666666666664</v>
      </c>
      <c r="H96" s="3">
        <f t="shared" si="3"/>
        <v>0.10330805787569834</v>
      </c>
    </row>
    <row r="97" spans="1:8" x14ac:dyDescent="0.25">
      <c r="A97" s="13">
        <v>-57</v>
      </c>
      <c r="F97" s="3">
        <v>45</v>
      </c>
      <c r="G97" s="3">
        <f t="shared" si="2"/>
        <v>-54.636363636363633</v>
      </c>
      <c r="H97" s="3">
        <f t="shared" si="3"/>
        <v>9.5696311093902697E-2</v>
      </c>
    </row>
    <row r="98" spans="1:8" x14ac:dyDescent="0.25">
      <c r="A98" s="13">
        <v>-57</v>
      </c>
      <c r="F98" s="3">
        <v>46</v>
      </c>
      <c r="G98" s="3">
        <f t="shared" si="2"/>
        <v>-54.606060606060609</v>
      </c>
      <c r="H98" s="3">
        <f t="shared" si="3"/>
        <v>8.849306814466612E-2</v>
      </c>
    </row>
    <row r="99" spans="1:8" x14ac:dyDescent="0.25">
      <c r="A99" s="13">
        <v>-58</v>
      </c>
      <c r="F99" s="3">
        <v>47</v>
      </c>
      <c r="G99" s="3">
        <f t="shared" si="2"/>
        <v>-54.575757575757578</v>
      </c>
      <c r="H99" s="3">
        <f t="shared" si="3"/>
        <v>8.1691404881414922E-2</v>
      </c>
    </row>
    <row r="100" spans="1:8" x14ac:dyDescent="0.25">
      <c r="F100" s="3">
        <v>48</v>
      </c>
      <c r="G100" s="3">
        <f t="shared" si="2"/>
        <v>-54.545454545454547</v>
      </c>
      <c r="H100" s="3">
        <f t="shared" si="3"/>
        <v>7.5282933413820433E-2</v>
      </c>
    </row>
    <row r="101" spans="1:8" x14ac:dyDescent="0.25">
      <c r="F101" s="3">
        <v>49</v>
      </c>
      <c r="G101" s="3">
        <f t="shared" si="2"/>
        <v>-54.515151515151516</v>
      </c>
      <c r="H101" s="3">
        <f t="shared" si="3"/>
        <v>6.9257969938601824E-2</v>
      </c>
    </row>
    <row r="102" spans="1:8" x14ac:dyDescent="0.25">
      <c r="F102" s="3">
        <v>50</v>
      </c>
      <c r="G102" s="3">
        <f t="shared" si="2"/>
        <v>-54.484848484848484</v>
      </c>
      <c r="H102" s="3">
        <f t="shared" si="3"/>
        <v>6.3605700235621704E-2</v>
      </c>
    </row>
  </sheetData>
  <mergeCells count="4">
    <mergeCell ref="B1:C1"/>
    <mergeCell ref="D1:E1"/>
    <mergeCell ref="F1:I1"/>
    <mergeCell ref="C27:D27"/>
  </mergeCells>
  <conditionalFormatting sqref="D29">
    <cfRule type="cellIs" dxfId="9" priority="1" operator="notEqual">
      <formula>$D$28</formula>
    </cfRule>
    <cfRule type="cellIs" dxfId="8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7E298-717B-498D-BE58-185C4350D3FA}">
  <dimension ref="A1:L102"/>
  <sheetViews>
    <sheetView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-58</v>
      </c>
      <c r="B1" s="26" t="s">
        <v>28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-58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-57</v>
      </c>
      <c r="B3" s="21" t="s">
        <v>8</v>
      </c>
      <c r="C3" s="12">
        <f>MIN(A1:A100)</f>
        <v>-58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-58.484848484848484</v>
      </c>
      <c r="H3" s="3">
        <f>_xlfn.NORM.DIST(G3,$D$28,$C$6,FALSE)</f>
        <v>9.4330298985242172E-2</v>
      </c>
      <c r="I3" s="7">
        <f>(ABS(C3)-ABS(C4))/C5</f>
        <v>3.0303030303030304E-2</v>
      </c>
      <c r="L3" s="14"/>
    </row>
    <row r="4" spans="1:12" x14ac:dyDescent="0.25">
      <c r="A4" s="13">
        <v>-57</v>
      </c>
      <c r="B4" s="22" t="s">
        <v>9</v>
      </c>
      <c r="C4" s="7">
        <f>MAX(A1:A100)</f>
        <v>-55</v>
      </c>
      <c r="D4" s="6">
        <v>-59</v>
      </c>
      <c r="E4" s="11">
        <v>0</v>
      </c>
      <c r="F4" s="3">
        <v>-48</v>
      </c>
      <c r="G4" s="3">
        <f t="shared" ref="G4:G67" si="0">$D$28+($I$3*F4)</f>
        <v>-58.454545454545453</v>
      </c>
      <c r="H4" s="3">
        <f t="shared" ref="H4:H67" si="1">_xlfn.NORM.DIST(G4,$D$28,$C$6,FALSE)</f>
        <v>0.10079556826042485</v>
      </c>
      <c r="L4" s="14"/>
    </row>
    <row r="5" spans="1:12" x14ac:dyDescent="0.25">
      <c r="A5" s="13">
        <v>-57</v>
      </c>
      <c r="B5" s="21" t="s">
        <v>10</v>
      </c>
      <c r="C5" s="12">
        <f>COUNT(A1:A100)</f>
        <v>99</v>
      </c>
      <c r="D5" s="8">
        <v>-58</v>
      </c>
      <c r="E5" s="10">
        <v>29</v>
      </c>
      <c r="F5" s="3">
        <v>-47</v>
      </c>
      <c r="G5" s="3">
        <f t="shared" si="0"/>
        <v>-58.424242424242422</v>
      </c>
      <c r="H5" s="3">
        <f t="shared" si="1"/>
        <v>0.10755684424805126</v>
      </c>
      <c r="L5" s="14"/>
    </row>
    <row r="6" spans="1:12" x14ac:dyDescent="0.25">
      <c r="A6" s="13">
        <v>-57</v>
      </c>
      <c r="B6" s="22" t="s">
        <v>2</v>
      </c>
      <c r="C6" s="7">
        <f>_xlfn.STDEV.S(A1:A100)</f>
        <v>0.81964641355209689</v>
      </c>
      <c r="D6" s="6">
        <v>-57</v>
      </c>
      <c r="E6" s="11">
        <v>39</v>
      </c>
      <c r="F6" s="3">
        <v>-46</v>
      </c>
      <c r="G6" s="3">
        <f t="shared" si="0"/>
        <v>-58.393939393939391</v>
      </c>
      <c r="H6" s="3">
        <f t="shared" si="1"/>
        <v>0.11461489271994331</v>
      </c>
      <c r="L6" s="14"/>
    </row>
    <row r="7" spans="1:12" x14ac:dyDescent="0.25">
      <c r="A7" s="13">
        <v>-57</v>
      </c>
      <c r="B7" s="21" t="s">
        <v>6</v>
      </c>
      <c r="C7" s="12">
        <f>C9-(2*C6)</f>
        <v>-58.598888786700151</v>
      </c>
      <c r="D7" s="8">
        <v>-56</v>
      </c>
      <c r="E7" s="10">
        <v>29</v>
      </c>
      <c r="F7" s="3">
        <v>-45</v>
      </c>
      <c r="G7" s="3">
        <f t="shared" si="0"/>
        <v>-58.363636363636367</v>
      </c>
      <c r="H7" s="3">
        <f t="shared" si="1"/>
        <v>0.12196927438980316</v>
      </c>
    </row>
    <row r="8" spans="1:12" x14ac:dyDescent="0.25">
      <c r="A8" s="13">
        <v>-57</v>
      </c>
      <c r="B8" s="22" t="s">
        <v>4</v>
      </c>
      <c r="C8" s="7">
        <f>C9-C6</f>
        <v>-57.779242373148058</v>
      </c>
      <c r="D8" s="6">
        <v>-55</v>
      </c>
      <c r="E8" s="11">
        <v>2</v>
      </c>
      <c r="F8" s="3">
        <v>-44</v>
      </c>
      <c r="G8" s="3">
        <f t="shared" si="0"/>
        <v>-58.333333333333336</v>
      </c>
      <c r="H8" s="3">
        <f t="shared" si="1"/>
        <v>0.12961826834973342</v>
      </c>
    </row>
    <row r="9" spans="1:12" x14ac:dyDescent="0.25">
      <c r="A9" s="13">
        <v>-58</v>
      </c>
      <c r="B9" s="21" t="s">
        <v>3</v>
      </c>
      <c r="C9" s="12">
        <f>AVERAGE(A1:A100)</f>
        <v>-56.959595959595958</v>
      </c>
      <c r="D9" s="8">
        <v>-54</v>
      </c>
      <c r="E9" s="10">
        <v>0</v>
      </c>
      <c r="F9" s="3">
        <v>-43</v>
      </c>
      <c r="G9" s="3">
        <f t="shared" si="0"/>
        <v>-58.303030303030305</v>
      </c>
      <c r="H9" s="3">
        <f t="shared" si="1"/>
        <v>0.13755879956980951</v>
      </c>
    </row>
    <row r="10" spans="1:12" x14ac:dyDescent="0.25">
      <c r="A10" s="13">
        <v>-57</v>
      </c>
      <c r="B10" s="22" t="s">
        <v>5</v>
      </c>
      <c r="C10" s="7">
        <f>C9+C6</f>
        <v>-56.139949546043859</v>
      </c>
      <c r="D10" s="6">
        <v>-53</v>
      </c>
      <c r="E10" s="11">
        <v>0</v>
      </c>
      <c r="F10" s="3">
        <v>-42</v>
      </c>
      <c r="G10" s="3">
        <f t="shared" si="0"/>
        <v>-58.272727272727273</v>
      </c>
      <c r="H10" s="3">
        <f t="shared" si="1"/>
        <v>0.14578637133380409</v>
      </c>
    </row>
    <row r="11" spans="1:12" x14ac:dyDescent="0.25">
      <c r="A11" s="13">
        <v>-55</v>
      </c>
      <c r="B11" s="21" t="s">
        <v>7</v>
      </c>
      <c r="C11" s="12">
        <f>C9+(2*C6)</f>
        <v>-55.320303132491766</v>
      </c>
      <c r="D11" s="8">
        <v>-52</v>
      </c>
      <c r="E11" s="10">
        <v>0</v>
      </c>
      <c r="F11" s="3">
        <v>-41</v>
      </c>
      <c r="G11" s="3">
        <f t="shared" si="0"/>
        <v>-58.242424242424242</v>
      </c>
      <c r="H11" s="3">
        <f t="shared" si="1"/>
        <v>0.15429500349081809</v>
      </c>
    </row>
    <row r="12" spans="1:12" x14ac:dyDescent="0.25">
      <c r="A12" s="13">
        <v>-56</v>
      </c>
      <c r="F12" s="3">
        <v>-40</v>
      </c>
      <c r="G12" s="3">
        <f t="shared" si="0"/>
        <v>-58.212121212121211</v>
      </c>
      <c r="H12" s="3">
        <f t="shared" si="1"/>
        <v>0.1630771773998432</v>
      </c>
    </row>
    <row r="13" spans="1:12" x14ac:dyDescent="0.25">
      <c r="A13" s="13">
        <v>-56</v>
      </c>
      <c r="F13" s="3">
        <v>-39</v>
      </c>
      <c r="G13" s="3">
        <f t="shared" si="0"/>
        <v>-58.18181818181818</v>
      </c>
      <c r="H13" s="3">
        <f t="shared" si="1"/>
        <v>0.17212378843147438</v>
      </c>
    </row>
    <row r="14" spans="1:12" x14ac:dyDescent="0.25">
      <c r="A14" s="13">
        <v>-57</v>
      </c>
      <c r="F14" s="3">
        <v>-38</v>
      </c>
      <c r="G14" s="3">
        <f t="shared" si="0"/>
        <v>-58.151515151515149</v>
      </c>
      <c r="H14" s="3">
        <f t="shared" si="1"/>
        <v>0.1814241068677212</v>
      </c>
    </row>
    <row r="15" spans="1:12" x14ac:dyDescent="0.25">
      <c r="A15" s="13">
        <v>-57</v>
      </c>
      <c r="F15" s="3">
        <v>-37</v>
      </c>
      <c r="G15" s="3">
        <f t="shared" si="0"/>
        <v>-58.121212121212125</v>
      </c>
      <c r="H15" s="3">
        <f t="shared" si="1"/>
        <v>0.19096574800679522</v>
      </c>
    </row>
    <row r="16" spans="1:12" x14ac:dyDescent="0.25">
      <c r="A16" s="13">
        <v>-56</v>
      </c>
      <c r="F16" s="3">
        <v>-36</v>
      </c>
      <c r="G16" s="3">
        <f t="shared" si="0"/>
        <v>-58.090909090909093</v>
      </c>
      <c r="H16" s="3">
        <f t="shared" si="1"/>
        <v>0.20073465223470266</v>
      </c>
    </row>
    <row r="17" spans="1:8" x14ac:dyDescent="0.25">
      <c r="A17" s="13">
        <v>-56</v>
      </c>
      <c r="F17" s="3">
        <v>-35</v>
      </c>
      <c r="G17" s="3">
        <f t="shared" si="0"/>
        <v>-58.060606060606062</v>
      </c>
      <c r="H17" s="3">
        <f t="shared" si="1"/>
        <v>0.21071507576932505</v>
      </c>
    </row>
    <row r="18" spans="1:8" x14ac:dyDescent="0.25">
      <c r="A18" s="13">
        <v>-56</v>
      </c>
      <c r="F18" s="3">
        <v>-34</v>
      </c>
      <c r="G18" s="3">
        <f t="shared" si="0"/>
        <v>-58.030303030303031</v>
      </c>
      <c r="H18" s="3">
        <f t="shared" si="1"/>
        <v>0.22088959271570913</v>
      </c>
    </row>
    <row r="19" spans="1:8" x14ac:dyDescent="0.25">
      <c r="A19" s="13">
        <v>-56</v>
      </c>
      <c r="F19" s="3">
        <v>-33</v>
      </c>
      <c r="G19" s="3">
        <f t="shared" si="0"/>
        <v>-58</v>
      </c>
      <c r="H19" s="3">
        <f t="shared" si="1"/>
        <v>0.2312391089934964</v>
      </c>
    </row>
    <row r="20" spans="1:8" x14ac:dyDescent="0.25">
      <c r="A20" s="13">
        <v>-56</v>
      </c>
      <c r="F20" s="3">
        <v>-32</v>
      </c>
      <c r="G20" s="3">
        <f t="shared" si="0"/>
        <v>-57.969696969696969</v>
      </c>
      <c r="H20" s="3">
        <f t="shared" si="1"/>
        <v>0.24174288860950938</v>
      </c>
    </row>
    <row r="21" spans="1:8" x14ac:dyDescent="0.25">
      <c r="A21" s="13">
        <v>-57</v>
      </c>
      <c r="F21" s="3">
        <v>-31</v>
      </c>
      <c r="G21" s="3">
        <f t="shared" si="0"/>
        <v>-57.939393939393938</v>
      </c>
      <c r="H21" s="3">
        <f t="shared" si="1"/>
        <v>0.25237859265087442</v>
      </c>
    </row>
    <row r="22" spans="1:8" x14ac:dyDescent="0.25">
      <c r="A22" s="13">
        <v>-57</v>
      </c>
      <c r="F22" s="3">
        <v>-30</v>
      </c>
      <c r="G22" s="3">
        <f t="shared" si="0"/>
        <v>-57.909090909090907</v>
      </c>
      <c r="H22" s="3">
        <f t="shared" si="1"/>
        <v>0.26312233126753981</v>
      </c>
    </row>
    <row r="23" spans="1:8" x14ac:dyDescent="0.25">
      <c r="A23" s="13">
        <v>-56</v>
      </c>
      <c r="F23" s="3">
        <v>-29</v>
      </c>
      <c r="G23" s="3">
        <f t="shared" si="0"/>
        <v>-57.878787878787875</v>
      </c>
      <c r="H23" s="3">
        <f t="shared" si="1"/>
        <v>0.27394872879853432</v>
      </c>
    </row>
    <row r="24" spans="1:8" x14ac:dyDescent="0.25">
      <c r="A24" s="13">
        <v>-57</v>
      </c>
      <c r="F24" s="3">
        <v>-28</v>
      </c>
      <c r="G24" s="3">
        <f t="shared" si="0"/>
        <v>-57.848484848484851</v>
      </c>
      <c r="H24" s="3">
        <f t="shared" si="1"/>
        <v>0.28483100207487738</v>
      </c>
    </row>
    <row r="25" spans="1:8" x14ac:dyDescent="0.25">
      <c r="A25" s="13">
        <v>-57</v>
      </c>
      <c r="F25" s="3">
        <v>-27</v>
      </c>
      <c r="G25" s="3">
        <f t="shared" si="0"/>
        <v>-57.81818181818182</v>
      </c>
      <c r="H25" s="3">
        <f t="shared" si="1"/>
        <v>0.29574105180493154</v>
      </c>
    </row>
    <row r="26" spans="1:8" x14ac:dyDescent="0.25">
      <c r="A26" s="13">
        <v>-56</v>
      </c>
      <c r="F26" s="3">
        <v>-26</v>
      </c>
      <c r="G26" s="3">
        <f t="shared" si="0"/>
        <v>-57.787878787878789</v>
      </c>
      <c r="H26" s="3">
        <f t="shared" si="1"/>
        <v>0.30664956681644218</v>
      </c>
    </row>
    <row r="27" spans="1:8" x14ac:dyDescent="0.25">
      <c r="A27" s="13">
        <v>-56</v>
      </c>
      <c r="C27" s="27" t="s">
        <v>20</v>
      </c>
      <c r="D27" s="27"/>
      <c r="F27" s="3">
        <v>-25</v>
      </c>
      <c r="G27" s="3">
        <f t="shared" si="0"/>
        <v>-57.757575757575758</v>
      </c>
      <c r="H27" s="3">
        <f t="shared" si="1"/>
        <v>0.31752614079521196</v>
      </c>
    </row>
    <row r="28" spans="1:8" x14ac:dyDescent="0.25">
      <c r="A28" s="13">
        <v>-56</v>
      </c>
      <c r="C28" s="22" t="s">
        <v>22</v>
      </c>
      <c r="D28" s="6">
        <f>_xlfn.MODE.SNGL(A1:A100)</f>
        <v>-57</v>
      </c>
      <c r="F28" s="3">
        <v>-24</v>
      </c>
      <c r="G28" s="3">
        <f t="shared" si="0"/>
        <v>-57.727272727272727</v>
      </c>
      <c r="H28" s="3">
        <f t="shared" si="1"/>
        <v>0.32833940102455689</v>
      </c>
    </row>
    <row r="29" spans="1:8" x14ac:dyDescent="0.25">
      <c r="A29" s="13">
        <v>-56</v>
      </c>
      <c r="C29" s="22" t="s">
        <v>21</v>
      </c>
      <c r="D29" s="6">
        <f>_xlfn.MODE.SNGL(A1:A5)</f>
        <v>-57</v>
      </c>
      <c r="F29" s="3">
        <v>-23</v>
      </c>
      <c r="G29" s="3">
        <f t="shared" si="0"/>
        <v>-57.696969696969695</v>
      </c>
      <c r="H29" s="3">
        <f t="shared" si="1"/>
        <v>0.3390571484943527</v>
      </c>
    </row>
    <row r="30" spans="1:8" x14ac:dyDescent="0.25">
      <c r="A30" s="13">
        <v>-57</v>
      </c>
      <c r="C30" s="22" t="s">
        <v>30</v>
      </c>
      <c r="D30" s="20">
        <f>ABS(C6/C9)</f>
        <v>1.4389961862326228E-2</v>
      </c>
      <c r="F30" s="3">
        <v>-22</v>
      </c>
      <c r="G30" s="3">
        <f t="shared" si="0"/>
        <v>-57.666666666666664</v>
      </c>
      <c r="H30" s="3">
        <f t="shared" si="1"/>
        <v>0.34964650861510022</v>
      </c>
    </row>
    <row r="31" spans="1:8" x14ac:dyDescent="0.25">
      <c r="A31" s="13">
        <v>-56</v>
      </c>
      <c r="F31" s="3">
        <v>-21</v>
      </c>
      <c r="G31" s="3">
        <f t="shared" si="0"/>
        <v>-57.636363636363633</v>
      </c>
      <c r="H31" s="3">
        <f t="shared" si="1"/>
        <v>0.36007409164283594</v>
      </c>
    </row>
    <row r="32" spans="1:8" x14ac:dyDescent="0.25">
      <c r="A32" s="13">
        <v>-56</v>
      </c>
      <c r="F32" s="3">
        <v>-20</v>
      </c>
      <c r="G32" s="3">
        <f t="shared" si="0"/>
        <v>-57.606060606060609</v>
      </c>
      <c r="H32" s="3">
        <f t="shared" si="1"/>
        <v>0.37030616179663001</v>
      </c>
    </row>
    <row r="33" spans="1:8" x14ac:dyDescent="0.25">
      <c r="A33" s="13">
        <v>-56</v>
      </c>
      <c r="F33" s="3">
        <v>-19</v>
      </c>
      <c r="G33" s="3">
        <f t="shared" si="0"/>
        <v>-57.575757575757578</v>
      </c>
      <c r="H33" s="3">
        <f t="shared" si="1"/>
        <v>0.38030881393358951</v>
      </c>
    </row>
    <row r="34" spans="1:8" x14ac:dyDescent="0.25">
      <c r="A34" s="13">
        <v>-56</v>
      </c>
      <c r="F34" s="3">
        <v>-18</v>
      </c>
      <c r="G34" s="3">
        <f t="shared" si="0"/>
        <v>-57.545454545454547</v>
      </c>
      <c r="H34" s="3">
        <f t="shared" si="1"/>
        <v>0.39004815653833008</v>
      </c>
    </row>
    <row r="35" spans="1:8" x14ac:dyDescent="0.25">
      <c r="A35" s="13">
        <v>-56</v>
      </c>
      <c r="F35" s="3">
        <v>-17</v>
      </c>
      <c r="G35" s="3">
        <f t="shared" si="0"/>
        <v>-57.515151515151516</v>
      </c>
      <c r="H35" s="3">
        <f t="shared" si="1"/>
        <v>0.39949049968660932</v>
      </c>
    </row>
    <row r="36" spans="1:8" x14ac:dyDescent="0.25">
      <c r="A36" s="13">
        <v>-56</v>
      </c>
      <c r="F36" s="3">
        <v>-16</v>
      </c>
      <c r="G36" s="3">
        <f t="shared" si="0"/>
        <v>-57.484848484848484</v>
      </c>
      <c r="H36" s="3">
        <f t="shared" si="1"/>
        <v>0.4086025465574501</v>
      </c>
    </row>
    <row r="37" spans="1:8" x14ac:dyDescent="0.25">
      <c r="A37" s="13">
        <v>-56</v>
      </c>
      <c r="F37" s="3">
        <v>-15</v>
      </c>
      <c r="G37" s="3">
        <f t="shared" si="0"/>
        <v>-57.454545454545453</v>
      </c>
      <c r="H37" s="3">
        <f t="shared" si="1"/>
        <v>0.4173515869963153</v>
      </c>
    </row>
    <row r="38" spans="1:8" x14ac:dyDescent="0.25">
      <c r="A38" s="13">
        <v>-56</v>
      </c>
      <c r="F38" s="3">
        <v>-14</v>
      </c>
      <c r="G38" s="3">
        <f t="shared" si="0"/>
        <v>-57.424242424242422</v>
      </c>
      <c r="H38" s="3">
        <f t="shared" si="1"/>
        <v>0.42570569157477728</v>
      </c>
    </row>
    <row r="39" spans="1:8" x14ac:dyDescent="0.25">
      <c r="A39" s="13">
        <v>-56</v>
      </c>
      <c r="F39" s="3">
        <v>-13</v>
      </c>
      <c r="G39" s="3">
        <f t="shared" si="0"/>
        <v>-57.393939393939391</v>
      </c>
      <c r="H39" s="3">
        <f t="shared" si="1"/>
        <v>0.43363390455081341</v>
      </c>
    </row>
    <row r="40" spans="1:8" x14ac:dyDescent="0.25">
      <c r="A40" s="13">
        <v>-56</v>
      </c>
      <c r="F40" s="3">
        <v>-12</v>
      </c>
      <c r="G40" s="3">
        <f t="shared" si="0"/>
        <v>-57.363636363636367</v>
      </c>
      <c r="H40" s="3">
        <f t="shared" si="1"/>
        <v>0.44110643410921674</v>
      </c>
    </row>
    <row r="41" spans="1:8" x14ac:dyDescent="0.25">
      <c r="A41" s="13">
        <v>-56</v>
      </c>
      <c r="F41" s="3">
        <v>-11</v>
      </c>
      <c r="G41" s="3">
        <f t="shared" si="0"/>
        <v>-57.333333333333336</v>
      </c>
      <c r="H41" s="3">
        <f t="shared" si="1"/>
        <v>0.4480948382543315</v>
      </c>
    </row>
    <row r="42" spans="1:8" x14ac:dyDescent="0.25">
      <c r="A42" s="13">
        <v>-56</v>
      </c>
      <c r="F42" s="3">
        <v>-10</v>
      </c>
      <c r="G42" s="3">
        <f t="shared" si="0"/>
        <v>-57.303030303030305</v>
      </c>
      <c r="H42" s="3">
        <f t="shared" si="1"/>
        <v>0.45457220473778487</v>
      </c>
    </row>
    <row r="43" spans="1:8" x14ac:dyDescent="0.25">
      <c r="A43" s="13">
        <v>-56</v>
      </c>
      <c r="F43" s="3">
        <v>-9</v>
      </c>
      <c r="G43" s="3">
        <f t="shared" si="0"/>
        <v>-57.272727272727273</v>
      </c>
      <c r="H43" s="3">
        <f t="shared" si="1"/>
        <v>0.46051332343246687</v>
      </c>
    </row>
    <row r="44" spans="1:8" x14ac:dyDescent="0.25">
      <c r="A44" s="13">
        <v>-56</v>
      </c>
      <c r="F44" s="3">
        <v>-8</v>
      </c>
      <c r="G44" s="3">
        <f t="shared" si="0"/>
        <v>-57.242424242424242</v>
      </c>
      <c r="H44" s="3">
        <f t="shared" si="1"/>
        <v>0.46589484961043326</v>
      </c>
    </row>
    <row r="45" spans="1:8" x14ac:dyDescent="0.25">
      <c r="A45" s="13">
        <v>-56</v>
      </c>
      <c r="F45" s="3">
        <v>-7</v>
      </c>
      <c r="G45" s="3">
        <f t="shared" si="0"/>
        <v>-57.212121212121211</v>
      </c>
      <c r="H45" s="3">
        <f t="shared" si="1"/>
        <v>0.47069545664664075</v>
      </c>
    </row>
    <row r="46" spans="1:8" x14ac:dyDescent="0.25">
      <c r="A46" s="13">
        <v>-56</v>
      </c>
      <c r="F46" s="3">
        <v>-6</v>
      </c>
      <c r="G46" s="3">
        <f t="shared" si="0"/>
        <v>-57.18181818181818</v>
      </c>
      <c r="H46" s="3">
        <f t="shared" si="1"/>
        <v>0.47489597675177875</v>
      </c>
    </row>
    <row r="47" spans="1:8" x14ac:dyDescent="0.25">
      <c r="A47" s="13">
        <v>-56</v>
      </c>
      <c r="F47" s="3">
        <v>-5</v>
      </c>
      <c r="G47" s="3">
        <f t="shared" si="0"/>
        <v>-57.151515151515149</v>
      </c>
      <c r="H47" s="3">
        <f t="shared" si="1"/>
        <v>0.47847952843523095</v>
      </c>
    </row>
    <row r="48" spans="1:8" x14ac:dyDescent="0.25">
      <c r="A48" s="13">
        <v>-55</v>
      </c>
      <c r="F48" s="3">
        <v>-4</v>
      </c>
      <c r="G48" s="3">
        <f t="shared" si="0"/>
        <v>-57.121212121212125</v>
      </c>
      <c r="H48" s="3">
        <f t="shared" si="1"/>
        <v>0.48143162951237928</v>
      </c>
    </row>
    <row r="49" spans="1:8" x14ac:dyDescent="0.25">
      <c r="A49" s="13">
        <v>-58</v>
      </c>
      <c r="F49" s="3">
        <v>-3</v>
      </c>
      <c r="G49" s="3">
        <f t="shared" si="0"/>
        <v>-57.090909090909093</v>
      </c>
      <c r="H49" s="3">
        <f t="shared" si="1"/>
        <v>0.48374029459780676</v>
      </c>
    </row>
    <row r="50" spans="1:8" x14ac:dyDescent="0.25">
      <c r="A50" s="13">
        <v>-58</v>
      </c>
      <c r="F50" s="3">
        <v>-2</v>
      </c>
      <c r="G50" s="3">
        <f t="shared" si="0"/>
        <v>-57.060606060606062</v>
      </c>
      <c r="H50" s="3">
        <f t="shared" si="1"/>
        <v>0.4853961161660309</v>
      </c>
    </row>
    <row r="51" spans="1:8" x14ac:dyDescent="0.25">
      <c r="A51" s="13">
        <v>-58</v>
      </c>
      <c r="F51" s="3">
        <v>-1</v>
      </c>
      <c r="G51" s="3">
        <f t="shared" si="0"/>
        <v>-57.030303030303031</v>
      </c>
      <c r="H51" s="3">
        <f t="shared" si="1"/>
        <v>0.48639232841261948</v>
      </c>
    </row>
    <row r="52" spans="1:8" x14ac:dyDescent="0.25">
      <c r="A52" s="13">
        <v>-57</v>
      </c>
      <c r="F52" s="3">
        <v>0</v>
      </c>
      <c r="G52" s="3">
        <f t="shared" si="0"/>
        <v>-57</v>
      </c>
      <c r="H52" s="3">
        <f t="shared" si="1"/>
        <v>0.4867248533090493</v>
      </c>
    </row>
    <row r="53" spans="1:8" x14ac:dyDescent="0.25">
      <c r="A53" s="13">
        <v>-57</v>
      </c>
      <c r="F53" s="3">
        <v>1</v>
      </c>
      <c r="G53" s="3">
        <f t="shared" si="0"/>
        <v>-56.969696969696969</v>
      </c>
      <c r="H53" s="3">
        <f t="shared" si="1"/>
        <v>0.48639232841261948</v>
      </c>
    </row>
    <row r="54" spans="1:8" x14ac:dyDescent="0.25">
      <c r="A54" s="13">
        <v>-58</v>
      </c>
      <c r="F54" s="3">
        <v>2</v>
      </c>
      <c r="G54" s="3">
        <f t="shared" si="0"/>
        <v>-56.939393939393938</v>
      </c>
      <c r="H54" s="3">
        <f t="shared" si="1"/>
        <v>0.4853961161660309</v>
      </c>
    </row>
    <row r="55" spans="1:8" x14ac:dyDescent="0.25">
      <c r="A55" s="13">
        <v>-57</v>
      </c>
      <c r="F55" s="3">
        <v>3</v>
      </c>
      <c r="G55" s="3">
        <f t="shared" si="0"/>
        <v>-56.909090909090907</v>
      </c>
      <c r="H55" s="3">
        <f t="shared" si="1"/>
        <v>0.48374029459780676</v>
      </c>
    </row>
    <row r="56" spans="1:8" x14ac:dyDescent="0.25">
      <c r="A56" s="13">
        <v>-58</v>
      </c>
      <c r="F56" s="3">
        <v>4</v>
      </c>
      <c r="G56" s="3">
        <f t="shared" si="0"/>
        <v>-56.878787878787875</v>
      </c>
      <c r="H56" s="3">
        <f t="shared" si="1"/>
        <v>0.48143162951237928</v>
      </c>
    </row>
    <row r="57" spans="1:8" x14ac:dyDescent="0.25">
      <c r="A57" s="13">
        <v>-58</v>
      </c>
      <c r="F57" s="3">
        <v>5</v>
      </c>
      <c r="G57" s="3">
        <f t="shared" si="0"/>
        <v>-56.848484848484851</v>
      </c>
      <c r="H57" s="3">
        <f t="shared" si="1"/>
        <v>0.47847952843523095</v>
      </c>
    </row>
    <row r="58" spans="1:8" x14ac:dyDescent="0.25">
      <c r="A58" s="13">
        <v>-57</v>
      </c>
      <c r="F58" s="3">
        <v>6</v>
      </c>
      <c r="G58" s="3">
        <f t="shared" si="0"/>
        <v>-56.81818181818182</v>
      </c>
      <c r="H58" s="3">
        <f t="shared" si="1"/>
        <v>0.47489597675177875</v>
      </c>
    </row>
    <row r="59" spans="1:8" x14ac:dyDescent="0.25">
      <c r="A59" s="13">
        <v>-57</v>
      </c>
      <c r="F59" s="3">
        <v>7</v>
      </c>
      <c r="G59" s="3">
        <f t="shared" si="0"/>
        <v>-56.787878787878789</v>
      </c>
      <c r="H59" s="3">
        <f t="shared" si="1"/>
        <v>0.47069545664664075</v>
      </c>
    </row>
    <row r="60" spans="1:8" x14ac:dyDescent="0.25">
      <c r="A60" s="13">
        <v>-58</v>
      </c>
      <c r="F60" s="3">
        <v>8</v>
      </c>
      <c r="G60" s="3">
        <f t="shared" si="0"/>
        <v>-56.757575757575758</v>
      </c>
      <c r="H60" s="3">
        <f t="shared" si="1"/>
        <v>0.46589484961043326</v>
      </c>
    </row>
    <row r="61" spans="1:8" x14ac:dyDescent="0.25">
      <c r="A61" s="13">
        <v>-57</v>
      </c>
      <c r="F61" s="3">
        <v>9</v>
      </c>
      <c r="G61" s="3">
        <f t="shared" si="0"/>
        <v>-56.727272727272727</v>
      </c>
      <c r="H61" s="3">
        <f t="shared" si="1"/>
        <v>0.46051332343246687</v>
      </c>
    </row>
    <row r="62" spans="1:8" x14ac:dyDescent="0.25">
      <c r="A62" s="13">
        <v>-58</v>
      </c>
      <c r="F62" s="3">
        <v>10</v>
      </c>
      <c r="G62" s="3">
        <f t="shared" si="0"/>
        <v>-56.696969696969695</v>
      </c>
      <c r="H62" s="3">
        <f t="shared" si="1"/>
        <v>0.45457220473778487</v>
      </c>
    </row>
    <row r="63" spans="1:8" x14ac:dyDescent="0.25">
      <c r="A63" s="13">
        <v>-58</v>
      </c>
      <c r="F63" s="3">
        <v>11</v>
      </c>
      <c r="G63" s="3">
        <f t="shared" si="0"/>
        <v>-56.666666666666664</v>
      </c>
      <c r="H63" s="3">
        <f t="shared" si="1"/>
        <v>0.4480948382543315</v>
      </c>
    </row>
    <row r="64" spans="1:8" x14ac:dyDescent="0.25">
      <c r="A64" s="13">
        <v>-57</v>
      </c>
      <c r="F64" s="3">
        <v>12</v>
      </c>
      <c r="G64" s="3">
        <f t="shared" si="0"/>
        <v>-56.636363636363633</v>
      </c>
      <c r="H64" s="3">
        <f t="shared" si="1"/>
        <v>0.44110643410921674</v>
      </c>
    </row>
    <row r="65" spans="1:8" x14ac:dyDescent="0.25">
      <c r="A65" s="13">
        <v>-58</v>
      </c>
      <c r="F65" s="3">
        <v>13</v>
      </c>
      <c r="G65" s="3">
        <f t="shared" si="0"/>
        <v>-56.606060606060609</v>
      </c>
      <c r="H65" s="3">
        <f t="shared" si="1"/>
        <v>0.43363390455081341</v>
      </c>
    </row>
    <row r="66" spans="1:8" x14ac:dyDescent="0.25">
      <c r="A66" s="13">
        <v>-57</v>
      </c>
      <c r="F66" s="3">
        <v>14</v>
      </c>
      <c r="G66" s="3">
        <f t="shared" si="0"/>
        <v>-56.575757575757578</v>
      </c>
      <c r="H66" s="3">
        <f t="shared" si="1"/>
        <v>0.42570569157477728</v>
      </c>
    </row>
    <row r="67" spans="1:8" x14ac:dyDescent="0.25">
      <c r="A67" s="13">
        <v>-57</v>
      </c>
      <c r="F67" s="3">
        <v>15</v>
      </c>
      <c r="G67" s="3">
        <f t="shared" si="0"/>
        <v>-56.545454545454547</v>
      </c>
      <c r="H67" s="3">
        <f t="shared" si="1"/>
        <v>0.4173515869963153</v>
      </c>
    </row>
    <row r="68" spans="1:8" x14ac:dyDescent="0.25">
      <c r="A68" s="13">
        <v>-58</v>
      </c>
      <c r="F68" s="3">
        <v>16</v>
      </c>
      <c r="G68" s="3">
        <f t="shared" ref="G68:G102" si="2">$D$28+($I$3*F68)</f>
        <v>-56.515151515151516</v>
      </c>
      <c r="H68" s="3">
        <f t="shared" ref="H68:H102" si="3">_xlfn.NORM.DIST(G68,$D$28,$C$6,FALSE)</f>
        <v>0.4086025465574501</v>
      </c>
    </row>
    <row r="69" spans="1:8" x14ac:dyDescent="0.25">
      <c r="A69" s="13">
        <v>-58</v>
      </c>
      <c r="F69" s="3">
        <v>17</v>
      </c>
      <c r="G69" s="3">
        <f t="shared" si="2"/>
        <v>-56.484848484848484</v>
      </c>
      <c r="H69" s="3">
        <f t="shared" si="3"/>
        <v>0.39949049968660932</v>
      </c>
    </row>
    <row r="70" spans="1:8" x14ac:dyDescent="0.25">
      <c r="A70" s="13">
        <v>-58</v>
      </c>
      <c r="F70" s="3">
        <v>18</v>
      </c>
      <c r="G70" s="3">
        <f t="shared" si="2"/>
        <v>-56.454545454545453</v>
      </c>
      <c r="H70" s="3">
        <f t="shared" si="3"/>
        <v>0.39004815653833008</v>
      </c>
    </row>
    <row r="71" spans="1:8" x14ac:dyDescent="0.25">
      <c r="A71" s="13">
        <v>-58</v>
      </c>
      <c r="F71" s="3">
        <v>19</v>
      </c>
      <c r="G71" s="3">
        <f t="shared" si="2"/>
        <v>-56.424242424242422</v>
      </c>
      <c r="H71" s="3">
        <f t="shared" si="3"/>
        <v>0.38030881393358951</v>
      </c>
    </row>
    <row r="72" spans="1:8" x14ac:dyDescent="0.25">
      <c r="A72" s="13">
        <v>-57</v>
      </c>
      <c r="F72" s="3">
        <v>20</v>
      </c>
      <c r="G72" s="3">
        <f t="shared" si="2"/>
        <v>-56.393939393939391</v>
      </c>
      <c r="H72" s="3">
        <f t="shared" si="3"/>
        <v>0.37030616179663001</v>
      </c>
    </row>
    <row r="73" spans="1:8" x14ac:dyDescent="0.25">
      <c r="A73" s="13">
        <v>-57</v>
      </c>
      <c r="F73" s="3">
        <v>21</v>
      </c>
      <c r="G73" s="3">
        <f t="shared" si="2"/>
        <v>-56.363636363636367</v>
      </c>
      <c r="H73" s="3">
        <f t="shared" si="3"/>
        <v>0.36007409164283594</v>
      </c>
    </row>
    <row r="74" spans="1:8" x14ac:dyDescent="0.25">
      <c r="A74" s="13">
        <v>-58</v>
      </c>
      <c r="F74" s="3">
        <v>22</v>
      </c>
      <c r="G74" s="3">
        <f t="shared" si="2"/>
        <v>-56.333333333333336</v>
      </c>
      <c r="H74" s="3">
        <f t="shared" si="3"/>
        <v>0.34964650861510022</v>
      </c>
    </row>
    <row r="75" spans="1:8" x14ac:dyDescent="0.25">
      <c r="A75" s="13">
        <v>-57</v>
      </c>
      <c r="F75" s="3">
        <v>23</v>
      </c>
      <c r="G75" s="3">
        <f t="shared" si="2"/>
        <v>-56.303030303030305</v>
      </c>
      <c r="H75" s="3">
        <f t="shared" si="3"/>
        <v>0.3390571484943527</v>
      </c>
    </row>
    <row r="76" spans="1:8" x14ac:dyDescent="0.25">
      <c r="A76" s="13">
        <v>-57</v>
      </c>
      <c r="F76" s="3">
        <v>24</v>
      </c>
      <c r="G76" s="3">
        <f t="shared" si="2"/>
        <v>-56.272727272727273</v>
      </c>
      <c r="H76" s="3">
        <f t="shared" si="3"/>
        <v>0.32833940102455689</v>
      </c>
    </row>
    <row r="77" spans="1:8" x14ac:dyDescent="0.25">
      <c r="A77" s="13">
        <v>-57</v>
      </c>
      <c r="F77" s="3">
        <v>25</v>
      </c>
      <c r="G77" s="3">
        <f t="shared" si="2"/>
        <v>-56.242424242424242</v>
      </c>
      <c r="H77" s="3">
        <f t="shared" si="3"/>
        <v>0.31752614079521196</v>
      </c>
    </row>
    <row r="78" spans="1:8" x14ac:dyDescent="0.25">
      <c r="A78" s="13">
        <v>-58</v>
      </c>
      <c r="F78" s="3">
        <v>26</v>
      </c>
      <c r="G78" s="3">
        <f t="shared" si="2"/>
        <v>-56.212121212121211</v>
      </c>
      <c r="H78" s="3">
        <f t="shared" si="3"/>
        <v>0.30664956681644218</v>
      </c>
    </row>
    <row r="79" spans="1:8" x14ac:dyDescent="0.25">
      <c r="A79" s="13">
        <v>-58</v>
      </c>
      <c r="F79" s="3">
        <v>27</v>
      </c>
      <c r="G79" s="3">
        <f t="shared" si="2"/>
        <v>-56.18181818181818</v>
      </c>
      <c r="H79" s="3">
        <f t="shared" si="3"/>
        <v>0.29574105180493154</v>
      </c>
    </row>
    <row r="80" spans="1:8" x14ac:dyDescent="0.25">
      <c r="A80" s="13">
        <v>-57</v>
      </c>
      <c r="F80" s="3">
        <v>28</v>
      </c>
      <c r="G80" s="3">
        <f t="shared" si="2"/>
        <v>-56.151515151515149</v>
      </c>
      <c r="H80" s="3">
        <f t="shared" si="3"/>
        <v>0.28483100207487738</v>
      </c>
    </row>
    <row r="81" spans="1:8" x14ac:dyDescent="0.25">
      <c r="A81" s="13">
        <v>-57</v>
      </c>
      <c r="F81" s="3">
        <v>29</v>
      </c>
      <c r="G81" s="3">
        <f t="shared" si="2"/>
        <v>-56.121212121212125</v>
      </c>
      <c r="H81" s="3">
        <f t="shared" si="3"/>
        <v>0.27394872879853432</v>
      </c>
    </row>
    <row r="82" spans="1:8" x14ac:dyDescent="0.25">
      <c r="A82" s="13">
        <v>-58</v>
      </c>
      <c r="F82" s="3">
        <v>30</v>
      </c>
      <c r="G82" s="3">
        <f t="shared" si="2"/>
        <v>-56.090909090909093</v>
      </c>
      <c r="H82" s="3">
        <f t="shared" si="3"/>
        <v>0.26312233126753981</v>
      </c>
    </row>
    <row r="83" spans="1:8" x14ac:dyDescent="0.25">
      <c r="A83" s="13">
        <v>-58</v>
      </c>
      <c r="F83" s="3">
        <v>31</v>
      </c>
      <c r="G83" s="3">
        <f t="shared" si="2"/>
        <v>-56.060606060606062</v>
      </c>
      <c r="H83" s="3">
        <f t="shared" si="3"/>
        <v>0.25237859265087442</v>
      </c>
    </row>
    <row r="84" spans="1:8" x14ac:dyDescent="0.25">
      <c r="A84" s="13">
        <v>-57</v>
      </c>
      <c r="F84" s="3">
        <v>32</v>
      </c>
      <c r="G84" s="3">
        <f t="shared" si="2"/>
        <v>-56.030303030303031</v>
      </c>
      <c r="H84" s="3">
        <f t="shared" si="3"/>
        <v>0.24174288860950938</v>
      </c>
    </row>
    <row r="85" spans="1:8" x14ac:dyDescent="0.25">
      <c r="A85" s="13">
        <v>-57</v>
      </c>
      <c r="F85" s="3">
        <v>33</v>
      </c>
      <c r="G85" s="3">
        <f t="shared" si="2"/>
        <v>-56</v>
      </c>
      <c r="H85" s="3">
        <f t="shared" si="3"/>
        <v>0.2312391089934964</v>
      </c>
    </row>
    <row r="86" spans="1:8" x14ac:dyDescent="0.25">
      <c r="A86" s="13">
        <v>-58</v>
      </c>
      <c r="F86" s="3">
        <v>34</v>
      </c>
      <c r="G86" s="3">
        <f t="shared" si="2"/>
        <v>-55.969696969696969</v>
      </c>
      <c r="H86" s="3">
        <f t="shared" si="3"/>
        <v>0.22088959271570913</v>
      </c>
    </row>
    <row r="87" spans="1:8" x14ac:dyDescent="0.25">
      <c r="A87" s="13">
        <v>-57</v>
      </c>
      <c r="F87" s="3">
        <v>35</v>
      </c>
      <c r="G87" s="3">
        <f t="shared" si="2"/>
        <v>-55.939393939393938</v>
      </c>
      <c r="H87" s="3">
        <f t="shared" si="3"/>
        <v>0.21071507576932505</v>
      </c>
    </row>
    <row r="88" spans="1:8" x14ac:dyDescent="0.25">
      <c r="A88" s="13">
        <v>-57</v>
      </c>
      <c r="F88" s="3">
        <v>36</v>
      </c>
      <c r="G88" s="3">
        <f t="shared" si="2"/>
        <v>-55.909090909090907</v>
      </c>
      <c r="H88" s="3">
        <f t="shared" si="3"/>
        <v>0.20073465223470266</v>
      </c>
    </row>
    <row r="89" spans="1:8" x14ac:dyDescent="0.25">
      <c r="A89" s="13">
        <v>-57</v>
      </c>
      <c r="F89" s="3">
        <v>37</v>
      </c>
      <c r="G89" s="3">
        <f t="shared" si="2"/>
        <v>-55.878787878787875</v>
      </c>
      <c r="H89" s="3">
        <f t="shared" si="3"/>
        <v>0.19096574800679522</v>
      </c>
    </row>
    <row r="90" spans="1:8" x14ac:dyDescent="0.25">
      <c r="A90" s="13">
        <v>-58</v>
      </c>
      <c r="F90" s="3">
        <v>38</v>
      </c>
      <c r="G90" s="3">
        <f t="shared" si="2"/>
        <v>-55.848484848484851</v>
      </c>
      <c r="H90" s="3">
        <f t="shared" si="3"/>
        <v>0.1814241068677212</v>
      </c>
    </row>
    <row r="91" spans="1:8" x14ac:dyDescent="0.25">
      <c r="A91" s="13">
        <v>-58</v>
      </c>
      <c r="F91" s="3">
        <v>39</v>
      </c>
      <c r="G91" s="3">
        <f t="shared" si="2"/>
        <v>-55.81818181818182</v>
      </c>
      <c r="H91" s="3">
        <f t="shared" si="3"/>
        <v>0.17212378843147438</v>
      </c>
    </row>
    <row r="92" spans="1:8" x14ac:dyDescent="0.25">
      <c r="A92" s="13">
        <v>-57</v>
      </c>
      <c r="F92" s="3">
        <v>40</v>
      </c>
      <c r="G92" s="3">
        <f t="shared" si="2"/>
        <v>-55.787878787878789</v>
      </c>
      <c r="H92" s="3">
        <f t="shared" si="3"/>
        <v>0.1630771773998432</v>
      </c>
    </row>
    <row r="93" spans="1:8" x14ac:dyDescent="0.25">
      <c r="A93" s="13">
        <v>-57</v>
      </c>
      <c r="F93" s="3">
        <v>41</v>
      </c>
      <c r="G93" s="3">
        <f t="shared" si="2"/>
        <v>-55.757575757575758</v>
      </c>
      <c r="H93" s="3">
        <f t="shared" si="3"/>
        <v>0.15429500349081809</v>
      </c>
    </row>
    <row r="94" spans="1:8" x14ac:dyDescent="0.25">
      <c r="A94" s="13">
        <v>-58</v>
      </c>
      <c r="F94" s="3">
        <v>42</v>
      </c>
      <c r="G94" s="3">
        <f t="shared" si="2"/>
        <v>-55.727272727272727</v>
      </c>
      <c r="H94" s="3">
        <f t="shared" si="3"/>
        <v>0.14578637133380409</v>
      </c>
    </row>
    <row r="95" spans="1:8" x14ac:dyDescent="0.25">
      <c r="A95" s="13">
        <v>-58</v>
      </c>
      <c r="F95" s="3">
        <v>43</v>
      </c>
      <c r="G95" s="3">
        <f t="shared" si="2"/>
        <v>-55.696969696969695</v>
      </c>
      <c r="H95" s="3">
        <f t="shared" si="3"/>
        <v>0.13755879956980951</v>
      </c>
    </row>
    <row r="96" spans="1:8" x14ac:dyDescent="0.25">
      <c r="A96" s="13">
        <v>-58</v>
      </c>
      <c r="F96" s="3">
        <v>44</v>
      </c>
      <c r="G96" s="3">
        <f t="shared" si="2"/>
        <v>-55.666666666666664</v>
      </c>
      <c r="H96" s="3">
        <f t="shared" si="3"/>
        <v>0.12961826834973342</v>
      </c>
    </row>
    <row r="97" spans="1:8" x14ac:dyDescent="0.25">
      <c r="A97" s="13">
        <v>-58</v>
      </c>
      <c r="F97" s="3">
        <v>45</v>
      </c>
      <c r="G97" s="3">
        <f t="shared" si="2"/>
        <v>-55.636363636363633</v>
      </c>
      <c r="H97" s="3">
        <f t="shared" si="3"/>
        <v>0.12196927438980316</v>
      </c>
    </row>
    <row r="98" spans="1:8" x14ac:dyDescent="0.25">
      <c r="A98" s="13">
        <v>-57</v>
      </c>
      <c r="F98" s="3">
        <v>46</v>
      </c>
      <c r="G98" s="3">
        <f t="shared" si="2"/>
        <v>-55.606060606060609</v>
      </c>
      <c r="H98" s="3">
        <f t="shared" si="3"/>
        <v>0.11461489271994331</v>
      </c>
    </row>
    <row r="99" spans="1:8" x14ac:dyDescent="0.25">
      <c r="A99" s="13">
        <v>-57</v>
      </c>
      <c r="F99" s="3">
        <v>47</v>
      </c>
      <c r="G99" s="3">
        <f t="shared" si="2"/>
        <v>-55.575757575757578</v>
      </c>
      <c r="H99" s="3">
        <f t="shared" si="3"/>
        <v>0.10755684424805126</v>
      </c>
    </row>
    <row r="100" spans="1:8" x14ac:dyDescent="0.25">
      <c r="F100" s="3">
        <v>48</v>
      </c>
      <c r="G100" s="3">
        <f t="shared" si="2"/>
        <v>-55.545454545454547</v>
      </c>
      <c r="H100" s="3">
        <f t="shared" si="3"/>
        <v>0.10079556826042485</v>
      </c>
    </row>
    <row r="101" spans="1:8" x14ac:dyDescent="0.25">
      <c r="F101" s="3">
        <v>49</v>
      </c>
      <c r="G101" s="3">
        <f t="shared" si="2"/>
        <v>-55.515151515151516</v>
      </c>
      <c r="H101" s="3">
        <f t="shared" si="3"/>
        <v>9.4330298985242172E-2</v>
      </c>
    </row>
    <row r="102" spans="1:8" x14ac:dyDescent="0.25">
      <c r="F102" s="3">
        <v>50</v>
      </c>
      <c r="G102" s="3">
        <f t="shared" si="2"/>
        <v>-55.484848484848484</v>
      </c>
      <c r="H102" s="3">
        <f t="shared" si="3"/>
        <v>8.8159145361601451E-2</v>
      </c>
    </row>
  </sheetData>
  <mergeCells count="4">
    <mergeCell ref="B1:C1"/>
    <mergeCell ref="D1:E1"/>
    <mergeCell ref="F1:I1"/>
    <mergeCell ref="C27:D27"/>
  </mergeCells>
  <conditionalFormatting sqref="D29">
    <cfRule type="cellIs" dxfId="7" priority="1" operator="notEqual">
      <formula>$D$28</formula>
    </cfRule>
    <cfRule type="cellIs" dxfId="6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168CA-742A-4B1B-B46C-AEEF59ECA229}">
  <dimension ref="A1:L102"/>
  <sheetViews>
    <sheetView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-58</v>
      </c>
      <c r="B1" s="26" t="s">
        <v>29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-58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-57</v>
      </c>
      <c r="B3" s="21" t="s">
        <v>8</v>
      </c>
      <c r="C3" s="12">
        <f>MIN(A1:A100)</f>
        <v>-58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-58.47</v>
      </c>
      <c r="H3" s="3">
        <f>_xlfn.NORM.DIST(G3,$D$28,$C$6,FALSE)</f>
        <v>0.11323397450681148</v>
      </c>
      <c r="I3" s="7">
        <f>(ABS(C3)-ABS(C4))/C5</f>
        <v>0.03</v>
      </c>
      <c r="L3" s="14"/>
    </row>
    <row r="4" spans="1:12" x14ac:dyDescent="0.25">
      <c r="A4" s="13">
        <v>-58</v>
      </c>
      <c r="B4" s="22" t="s">
        <v>9</v>
      </c>
      <c r="C4" s="7">
        <f>MAX(A1:A100)</f>
        <v>-55</v>
      </c>
      <c r="D4" s="6">
        <v>-59</v>
      </c>
      <c r="E4" s="11">
        <v>0</v>
      </c>
      <c r="F4" s="3">
        <v>-48</v>
      </c>
      <c r="G4" s="3">
        <f t="shared" ref="G4:G67" si="0">$D$28+($I$3*F4)</f>
        <v>-58.44</v>
      </c>
      <c r="H4" s="3">
        <f t="shared" ref="H4:H67" si="1">_xlfn.NORM.DIST(G4,$D$28,$C$6,FALSE)</f>
        <v>0.11973925606926396</v>
      </c>
      <c r="L4" s="14"/>
    </row>
    <row r="5" spans="1:12" x14ac:dyDescent="0.25">
      <c r="A5" s="13">
        <v>-57</v>
      </c>
      <c r="B5" s="21" t="s">
        <v>10</v>
      </c>
      <c r="C5" s="12">
        <f>COUNT(A1:A100)</f>
        <v>100</v>
      </c>
      <c r="D5" s="8">
        <v>-58</v>
      </c>
      <c r="E5" s="10">
        <v>36</v>
      </c>
      <c r="F5" s="3">
        <v>-47</v>
      </c>
      <c r="G5" s="3">
        <f t="shared" si="0"/>
        <v>-58.41</v>
      </c>
      <c r="H5" s="3">
        <f t="shared" si="1"/>
        <v>0.126472515815544</v>
      </c>
      <c r="L5" s="14"/>
    </row>
    <row r="6" spans="1:12" x14ac:dyDescent="0.25">
      <c r="A6" s="13">
        <v>-58</v>
      </c>
      <c r="B6" s="22" t="s">
        <v>2</v>
      </c>
      <c r="C6" s="7">
        <f>_xlfn.STDEV.S(A1:A100)</f>
        <v>0.88397632401221071</v>
      </c>
      <c r="D6" s="6">
        <v>-57</v>
      </c>
      <c r="E6" s="11">
        <v>43</v>
      </c>
      <c r="F6" s="3">
        <v>-46</v>
      </c>
      <c r="G6" s="3">
        <f t="shared" si="0"/>
        <v>-58.38</v>
      </c>
      <c r="H6" s="3">
        <f t="shared" si="1"/>
        <v>0.13343063648936132</v>
      </c>
      <c r="L6" s="14"/>
    </row>
    <row r="7" spans="1:12" x14ac:dyDescent="0.25">
      <c r="A7" s="13">
        <v>-58</v>
      </c>
      <c r="B7" s="21" t="s">
        <v>6</v>
      </c>
      <c r="C7" s="12">
        <f>C9-(2*C6)</f>
        <v>-58.847952648024417</v>
      </c>
      <c r="D7" s="8">
        <v>-56</v>
      </c>
      <c r="E7" s="10">
        <v>14</v>
      </c>
      <c r="F7" s="3">
        <v>-45</v>
      </c>
      <c r="G7" s="3">
        <f t="shared" si="0"/>
        <v>-58.35</v>
      </c>
      <c r="H7" s="3">
        <f t="shared" si="1"/>
        <v>0.14060952966185161</v>
      </c>
    </row>
    <row r="8" spans="1:12" x14ac:dyDescent="0.25">
      <c r="A8" s="13">
        <v>-58</v>
      </c>
      <c r="B8" s="22" t="s">
        <v>4</v>
      </c>
      <c r="C8" s="7">
        <f>C9-C6</f>
        <v>-57.963976324012208</v>
      </c>
      <c r="D8" s="6">
        <v>-55</v>
      </c>
      <c r="E8" s="11">
        <v>7</v>
      </c>
      <c r="F8" s="3">
        <v>-44</v>
      </c>
      <c r="G8" s="3">
        <f t="shared" si="0"/>
        <v>-58.32</v>
      </c>
      <c r="H8" s="3">
        <f t="shared" si="1"/>
        <v>0.14800410165389496</v>
      </c>
    </row>
    <row r="9" spans="1:12" x14ac:dyDescent="0.25">
      <c r="A9" s="13">
        <v>-58</v>
      </c>
      <c r="B9" s="21" t="s">
        <v>3</v>
      </c>
      <c r="C9" s="12">
        <f>AVERAGE(A1:A100)</f>
        <v>-57.08</v>
      </c>
      <c r="D9" s="8">
        <v>-54</v>
      </c>
      <c r="E9" s="10">
        <v>0</v>
      </c>
      <c r="F9" s="3">
        <v>-43</v>
      </c>
      <c r="G9" s="3">
        <f t="shared" si="0"/>
        <v>-58.29</v>
      </c>
      <c r="H9" s="3">
        <f t="shared" si="1"/>
        <v>0.15560822354399215</v>
      </c>
    </row>
    <row r="10" spans="1:12" x14ac:dyDescent="0.25">
      <c r="A10" s="13">
        <v>-57</v>
      </c>
      <c r="B10" s="22" t="s">
        <v>5</v>
      </c>
      <c r="C10" s="7">
        <f>C9+C6</f>
        <v>-56.196023675987789</v>
      </c>
      <c r="D10" s="6">
        <v>-53</v>
      </c>
      <c r="E10" s="11">
        <v>0</v>
      </c>
      <c r="F10" s="3">
        <v>-42</v>
      </c>
      <c r="G10" s="3">
        <f t="shared" si="0"/>
        <v>-58.26</v>
      </c>
      <c r="H10" s="3">
        <f t="shared" si="1"/>
        <v>0.16341470569387645</v>
      </c>
    </row>
    <row r="11" spans="1:12" x14ac:dyDescent="0.25">
      <c r="A11" s="13">
        <v>-58</v>
      </c>
      <c r="B11" s="21" t="s">
        <v>7</v>
      </c>
      <c r="C11" s="12">
        <f>C9+(2*C6)</f>
        <v>-55.312047351975579</v>
      </c>
      <c r="D11" s="8">
        <v>-52</v>
      </c>
      <c r="E11" s="10">
        <v>0</v>
      </c>
      <c r="F11" s="3">
        <v>-41</v>
      </c>
      <c r="G11" s="3">
        <f t="shared" si="0"/>
        <v>-58.23</v>
      </c>
      <c r="H11" s="3">
        <f t="shared" si="1"/>
        <v>0.17141527720971947</v>
      </c>
    </row>
    <row r="12" spans="1:12" x14ac:dyDescent="0.25">
      <c r="A12" s="13">
        <v>-58</v>
      </c>
      <c r="F12" s="3">
        <v>-40</v>
      </c>
      <c r="G12" s="3">
        <f t="shared" si="0"/>
        <v>-58.2</v>
      </c>
      <c r="H12" s="3">
        <f t="shared" si="1"/>
        <v>0.17960057073772423</v>
      </c>
    </row>
    <row r="13" spans="1:12" x14ac:dyDescent="0.25">
      <c r="A13" s="13">
        <v>-57</v>
      </c>
      <c r="F13" s="3">
        <v>-39</v>
      </c>
      <c r="G13" s="3">
        <f t="shared" si="0"/>
        <v>-58.17</v>
      </c>
      <c r="H13" s="3">
        <f t="shared" si="1"/>
        <v>0.18796011296912168</v>
      </c>
    </row>
    <row r="14" spans="1:12" x14ac:dyDescent="0.25">
      <c r="A14" s="13">
        <v>-57</v>
      </c>
      <c r="F14" s="3">
        <v>-38</v>
      </c>
      <c r="G14" s="3">
        <f t="shared" si="0"/>
        <v>-58.14</v>
      </c>
      <c r="H14" s="3">
        <f t="shared" si="1"/>
        <v>0.19648232120102493</v>
      </c>
    </row>
    <row r="15" spans="1:12" x14ac:dyDescent="0.25">
      <c r="A15" s="13">
        <v>-58</v>
      </c>
      <c r="F15" s="3">
        <v>-37</v>
      </c>
      <c r="G15" s="3">
        <f t="shared" si="0"/>
        <v>-58.11</v>
      </c>
      <c r="H15" s="3">
        <f t="shared" si="1"/>
        <v>0.20515450626648504</v>
      </c>
    </row>
    <row r="16" spans="1:12" x14ac:dyDescent="0.25">
      <c r="A16" s="13">
        <v>-58</v>
      </c>
      <c r="F16" s="3">
        <v>-36</v>
      </c>
      <c r="G16" s="3">
        <f t="shared" si="0"/>
        <v>-58.08</v>
      </c>
      <c r="H16" s="3">
        <f t="shared" si="1"/>
        <v>0.21396288210930861</v>
      </c>
    </row>
    <row r="17" spans="1:8" x14ac:dyDescent="0.25">
      <c r="A17" s="13">
        <v>-57</v>
      </c>
      <c r="F17" s="3">
        <v>-35</v>
      </c>
      <c r="G17" s="3">
        <f t="shared" si="0"/>
        <v>-58.05</v>
      </c>
      <c r="H17" s="3">
        <f t="shared" si="1"/>
        <v>0.22289258223717906</v>
      </c>
    </row>
    <row r="18" spans="1:8" x14ac:dyDescent="0.25">
      <c r="A18" s="13">
        <v>-57</v>
      </c>
      <c r="F18" s="3">
        <v>-34</v>
      </c>
      <c r="G18" s="3">
        <f t="shared" si="0"/>
        <v>-58.02</v>
      </c>
      <c r="H18" s="3">
        <f t="shared" si="1"/>
        <v>0.23192768324044163</v>
      </c>
    </row>
    <row r="19" spans="1:8" x14ac:dyDescent="0.25">
      <c r="A19" s="13">
        <v>-58</v>
      </c>
      <c r="F19" s="3">
        <v>-33</v>
      </c>
      <c r="G19" s="3">
        <f t="shared" si="0"/>
        <v>-57.99</v>
      </c>
      <c r="H19" s="3">
        <f t="shared" si="1"/>
        <v>0.24105123551397165</v>
      </c>
    </row>
    <row r="20" spans="1:8" x14ac:dyDescent="0.25">
      <c r="A20" s="13">
        <v>-58</v>
      </c>
      <c r="F20" s="3">
        <v>-32</v>
      </c>
      <c r="G20" s="3">
        <f t="shared" si="0"/>
        <v>-57.96</v>
      </c>
      <c r="H20" s="3">
        <f t="shared" si="1"/>
        <v>0.25024530126610178</v>
      </c>
    </row>
    <row r="21" spans="1:8" x14ac:dyDescent="0.25">
      <c r="A21" s="13">
        <v>-58</v>
      </c>
      <c r="F21" s="3">
        <v>-31</v>
      </c>
      <c r="G21" s="3">
        <f t="shared" si="0"/>
        <v>-57.93</v>
      </c>
      <c r="H21" s="3">
        <f t="shared" si="1"/>
        <v>0.25949099984225338</v>
      </c>
    </row>
    <row r="22" spans="1:8" x14ac:dyDescent="0.25">
      <c r="A22" s="13">
        <v>-58</v>
      </c>
      <c r="F22" s="3">
        <v>-30</v>
      </c>
      <c r="G22" s="3">
        <f t="shared" si="0"/>
        <v>-57.9</v>
      </c>
      <c r="H22" s="3">
        <f t="shared" si="1"/>
        <v>0.26876856033188129</v>
      </c>
    </row>
    <row r="23" spans="1:8" x14ac:dyDescent="0.25">
      <c r="A23" s="13">
        <v>-57</v>
      </c>
      <c r="F23" s="3">
        <v>-29</v>
      </c>
      <c r="G23" s="3">
        <f t="shared" si="0"/>
        <v>-57.87</v>
      </c>
      <c r="H23" s="3">
        <f t="shared" si="1"/>
        <v>0.27805738136641583</v>
      </c>
    </row>
    <row r="24" spans="1:8" x14ac:dyDescent="0.25">
      <c r="A24" s="13">
        <v>-58</v>
      </c>
      <c r="F24" s="3">
        <v>-28</v>
      </c>
      <c r="G24" s="3">
        <f t="shared" si="0"/>
        <v>-57.84</v>
      </c>
      <c r="H24" s="3">
        <f t="shared" si="1"/>
        <v>0.28733609795342652</v>
      </c>
    </row>
    <row r="25" spans="1:8" x14ac:dyDescent="0.25">
      <c r="A25" s="13">
        <v>-57</v>
      </c>
      <c r="F25" s="3">
        <v>-27</v>
      </c>
      <c r="G25" s="3">
        <f t="shared" si="0"/>
        <v>-57.81</v>
      </c>
      <c r="H25" s="3">
        <f t="shared" si="1"/>
        <v>0.29658265512896281</v>
      </c>
    </row>
    <row r="26" spans="1:8" x14ac:dyDescent="0.25">
      <c r="A26" s="13">
        <v>-58</v>
      </c>
      <c r="F26" s="3">
        <v>-26</v>
      </c>
      <c r="G26" s="3">
        <f t="shared" si="0"/>
        <v>-57.78</v>
      </c>
      <c r="H26" s="3">
        <f t="shared" si="1"/>
        <v>0.30577438814646601</v>
      </c>
    </row>
    <row r="27" spans="1:8" x14ac:dyDescent="0.25">
      <c r="A27" s="13">
        <v>-58</v>
      </c>
      <c r="C27" s="27" t="s">
        <v>20</v>
      </c>
      <c r="D27" s="27"/>
      <c r="F27" s="3">
        <v>-25</v>
      </c>
      <c r="G27" s="3">
        <f t="shared" si="0"/>
        <v>-57.75</v>
      </c>
      <c r="H27" s="3">
        <f t="shared" si="1"/>
        <v>0.31488810885765822</v>
      </c>
    </row>
    <row r="28" spans="1:8" x14ac:dyDescent="0.25">
      <c r="A28" s="13">
        <v>-57</v>
      </c>
      <c r="C28" s="22" t="s">
        <v>22</v>
      </c>
      <c r="D28" s="6">
        <f>_xlfn.MODE.SNGL(A1:A100)</f>
        <v>-57</v>
      </c>
      <c r="F28" s="3">
        <v>-24</v>
      </c>
      <c r="G28" s="3">
        <f t="shared" si="0"/>
        <v>-57.72</v>
      </c>
      <c r="H28" s="3">
        <f t="shared" si="1"/>
        <v>0.32390019787878477</v>
      </c>
    </row>
    <row r="29" spans="1:8" x14ac:dyDescent="0.25">
      <c r="A29" s="13">
        <v>-57</v>
      </c>
      <c r="C29" s="22" t="s">
        <v>21</v>
      </c>
      <c r="D29" s="6">
        <f>_xlfn.MODE.SNGL(A1:A5)</f>
        <v>-58</v>
      </c>
      <c r="F29" s="3">
        <v>-23</v>
      </c>
      <c r="G29" s="3">
        <f t="shared" si="0"/>
        <v>-57.69</v>
      </c>
      <c r="H29" s="3">
        <f t="shared" si="1"/>
        <v>0.33278670207549299</v>
      </c>
    </row>
    <row r="30" spans="1:8" x14ac:dyDescent="0.25">
      <c r="A30" s="13">
        <v>-57</v>
      </c>
      <c r="C30" s="22" t="s">
        <v>30</v>
      </c>
      <c r="D30" s="20">
        <f>ABS(C6/C9)</f>
        <v>1.5486620953262276E-2</v>
      </c>
      <c r="F30" s="3">
        <v>-22</v>
      </c>
      <c r="G30" s="3">
        <f t="shared" si="0"/>
        <v>-57.66</v>
      </c>
      <c r="H30" s="3">
        <f t="shared" si="1"/>
        <v>0.34152343684196951</v>
      </c>
    </row>
    <row r="31" spans="1:8" x14ac:dyDescent="0.25">
      <c r="A31" s="13">
        <v>-58</v>
      </c>
      <c r="F31" s="3">
        <v>-21</v>
      </c>
      <c r="G31" s="3">
        <f t="shared" si="0"/>
        <v>-57.63</v>
      </c>
      <c r="H31" s="3">
        <f t="shared" si="1"/>
        <v>0.35008609259549339</v>
      </c>
    </row>
    <row r="32" spans="1:8" x14ac:dyDescent="0.25">
      <c r="A32" s="13">
        <v>-57</v>
      </c>
      <c r="F32" s="3">
        <v>-20</v>
      </c>
      <c r="G32" s="3">
        <f t="shared" si="0"/>
        <v>-57.6</v>
      </c>
      <c r="H32" s="3">
        <f t="shared" si="1"/>
        <v>0.35845034485695493</v>
      </c>
    </row>
    <row r="33" spans="1:8" x14ac:dyDescent="0.25">
      <c r="A33" s="13">
        <v>-57</v>
      </c>
      <c r="F33" s="3">
        <v>-19</v>
      </c>
      <c r="G33" s="3">
        <f t="shared" si="0"/>
        <v>-57.57</v>
      </c>
      <c r="H33" s="3">
        <f t="shared" si="1"/>
        <v>0.36659196724170207</v>
      </c>
    </row>
    <row r="34" spans="1:8" x14ac:dyDescent="0.25">
      <c r="A34" s="13">
        <v>-58</v>
      </c>
      <c r="F34" s="3">
        <v>-18</v>
      </c>
      <c r="G34" s="3">
        <f t="shared" si="0"/>
        <v>-57.54</v>
      </c>
      <c r="H34" s="3">
        <f t="shared" si="1"/>
        <v>0.37448694664409876</v>
      </c>
    </row>
    <row r="35" spans="1:8" x14ac:dyDescent="0.25">
      <c r="A35" s="13">
        <v>-58</v>
      </c>
      <c r="F35" s="3">
        <v>-17</v>
      </c>
      <c r="G35" s="3">
        <f t="shared" si="0"/>
        <v>-57.51</v>
      </c>
      <c r="H35" s="3">
        <f t="shared" si="1"/>
        <v>0.38211159986369225</v>
      </c>
    </row>
    <row r="36" spans="1:8" x14ac:dyDescent="0.25">
      <c r="A36" s="13">
        <v>-58</v>
      </c>
      <c r="F36" s="3">
        <v>-16</v>
      </c>
      <c r="G36" s="3">
        <f t="shared" si="0"/>
        <v>-57.48</v>
      </c>
      <c r="H36" s="3">
        <f t="shared" si="1"/>
        <v>0.38944269089168038</v>
      </c>
    </row>
    <row r="37" spans="1:8" x14ac:dyDescent="0.25">
      <c r="A37" s="13">
        <v>-57</v>
      </c>
      <c r="F37" s="3">
        <v>-15</v>
      </c>
      <c r="G37" s="3">
        <f t="shared" si="0"/>
        <v>-57.45</v>
      </c>
      <c r="H37" s="3">
        <f t="shared" si="1"/>
        <v>0.39645754805370192</v>
      </c>
    </row>
    <row r="38" spans="1:8" x14ac:dyDescent="0.25">
      <c r="A38" s="13">
        <v>-58</v>
      </c>
      <c r="F38" s="3">
        <v>-14</v>
      </c>
      <c r="G38" s="3">
        <f t="shared" si="0"/>
        <v>-57.42</v>
      </c>
      <c r="H38" s="3">
        <f t="shared" si="1"/>
        <v>0.40313418018932712</v>
      </c>
    </row>
    <row r="39" spans="1:8" x14ac:dyDescent="0.25">
      <c r="A39" s="13">
        <v>-56</v>
      </c>
      <c r="F39" s="3">
        <v>-13</v>
      </c>
      <c r="G39" s="3">
        <f t="shared" si="0"/>
        <v>-57.39</v>
      </c>
      <c r="H39" s="3">
        <f t="shared" si="1"/>
        <v>0.40945139104022515</v>
      </c>
    </row>
    <row r="40" spans="1:8" x14ac:dyDescent="0.25">
      <c r="A40" s="13">
        <v>-57</v>
      </c>
      <c r="F40" s="3">
        <v>-12</v>
      </c>
      <c r="G40" s="3">
        <f t="shared" si="0"/>
        <v>-57.36</v>
      </c>
      <c r="H40" s="3">
        <f t="shared" si="1"/>
        <v>0.41538889101820986</v>
      </c>
    </row>
    <row r="41" spans="1:8" x14ac:dyDescent="0.25">
      <c r="A41" s="13">
        <v>-58</v>
      </c>
      <c r="F41" s="3">
        <v>-11</v>
      </c>
      <c r="G41" s="3">
        <f t="shared" si="0"/>
        <v>-57.33</v>
      </c>
      <c r="H41" s="3">
        <f t="shared" si="1"/>
        <v>0.42092740553115066</v>
      </c>
    </row>
    <row r="42" spans="1:8" x14ac:dyDescent="0.25">
      <c r="A42" s="13">
        <v>-57</v>
      </c>
      <c r="F42" s="3">
        <v>-10</v>
      </c>
      <c r="G42" s="3">
        <f t="shared" si="0"/>
        <v>-57.3</v>
      </c>
      <c r="H42" s="3">
        <f t="shared" si="1"/>
        <v>0.42604877905935246</v>
      </c>
    </row>
    <row r="43" spans="1:8" x14ac:dyDescent="0.25">
      <c r="A43" s="13">
        <v>-58</v>
      </c>
      <c r="F43" s="3">
        <v>-9</v>
      </c>
      <c r="G43" s="3">
        <f t="shared" si="0"/>
        <v>-57.27</v>
      </c>
      <c r="H43" s="3">
        <f t="shared" si="1"/>
        <v>0.43073607419729398</v>
      </c>
    </row>
    <row r="44" spans="1:8" x14ac:dyDescent="0.25">
      <c r="A44" s="13">
        <v>-57</v>
      </c>
      <c r="F44" s="3">
        <v>-8</v>
      </c>
      <c r="G44" s="3">
        <f t="shared" si="0"/>
        <v>-57.24</v>
      </c>
      <c r="H44" s="3">
        <f t="shared" si="1"/>
        <v>0.43497366490551753</v>
      </c>
    </row>
    <row r="45" spans="1:8" x14ac:dyDescent="0.25">
      <c r="A45" s="13">
        <v>-57</v>
      </c>
      <c r="F45" s="3">
        <v>-7</v>
      </c>
      <c r="G45" s="3">
        <f t="shared" si="0"/>
        <v>-57.21</v>
      </c>
      <c r="H45" s="3">
        <f t="shared" si="1"/>
        <v>0.43874732325472537</v>
      </c>
    </row>
    <row r="46" spans="1:8" x14ac:dyDescent="0.25">
      <c r="A46" s="13">
        <v>-58</v>
      </c>
      <c r="F46" s="3">
        <v>-6</v>
      </c>
      <c r="G46" s="3">
        <f t="shared" si="0"/>
        <v>-57.18</v>
      </c>
      <c r="H46" s="3">
        <f t="shared" si="1"/>
        <v>0.44204429898856418</v>
      </c>
    </row>
    <row r="47" spans="1:8" x14ac:dyDescent="0.25">
      <c r="A47" s="13">
        <v>-56</v>
      </c>
      <c r="F47" s="3">
        <v>-5</v>
      </c>
      <c r="G47" s="3">
        <f t="shared" si="0"/>
        <v>-57.15</v>
      </c>
      <c r="H47" s="3">
        <f t="shared" si="1"/>
        <v>0.4448533912826354</v>
      </c>
    </row>
    <row r="48" spans="1:8" x14ac:dyDescent="0.25">
      <c r="A48" s="13">
        <v>-57</v>
      </c>
      <c r="F48" s="3">
        <v>-4</v>
      </c>
      <c r="G48" s="3">
        <f t="shared" si="0"/>
        <v>-57.12</v>
      </c>
      <c r="H48" s="3">
        <f t="shared" si="1"/>
        <v>0.4471650121346597</v>
      </c>
    </row>
    <row r="49" spans="1:8" x14ac:dyDescent="0.25">
      <c r="A49" s="13">
        <v>-57</v>
      </c>
      <c r="F49" s="3">
        <v>-3</v>
      </c>
      <c r="G49" s="3">
        <f t="shared" si="0"/>
        <v>-57.09</v>
      </c>
      <c r="H49" s="3">
        <f t="shared" si="1"/>
        <v>0.4489712408837826</v>
      </c>
    </row>
    <row r="50" spans="1:8" x14ac:dyDescent="0.25">
      <c r="A50" s="13">
        <v>-58</v>
      </c>
      <c r="F50" s="3">
        <v>-2</v>
      </c>
      <c r="G50" s="3">
        <f t="shared" si="0"/>
        <v>-57.06</v>
      </c>
      <c r="H50" s="3">
        <f t="shared" si="1"/>
        <v>0.45026586942520413</v>
      </c>
    </row>
    <row r="51" spans="1:8" x14ac:dyDescent="0.25">
      <c r="A51" s="13">
        <v>-58</v>
      </c>
      <c r="F51" s="3">
        <v>-1</v>
      </c>
      <c r="G51" s="3">
        <f t="shared" si="0"/>
        <v>-57.03</v>
      </c>
      <c r="H51" s="3">
        <f t="shared" si="1"/>
        <v>0.45104443775892594</v>
      </c>
    </row>
    <row r="52" spans="1:8" x14ac:dyDescent="0.25">
      <c r="A52" s="13">
        <v>-57</v>
      </c>
      <c r="F52" s="3">
        <v>0</v>
      </c>
      <c r="G52" s="3">
        <f t="shared" si="0"/>
        <v>-57</v>
      </c>
      <c r="H52" s="3">
        <f t="shared" si="1"/>
        <v>0.45130425958775111</v>
      </c>
    </row>
    <row r="53" spans="1:8" x14ac:dyDescent="0.25">
      <c r="A53" s="13">
        <v>-57</v>
      </c>
      <c r="F53" s="3">
        <v>1</v>
      </c>
      <c r="G53" s="3">
        <f t="shared" si="0"/>
        <v>-56.97</v>
      </c>
      <c r="H53" s="3">
        <f t="shared" si="1"/>
        <v>0.45104443775892594</v>
      </c>
    </row>
    <row r="54" spans="1:8" x14ac:dyDescent="0.25">
      <c r="A54" s="13">
        <v>-58</v>
      </c>
      <c r="F54" s="3">
        <v>2</v>
      </c>
      <c r="G54" s="3">
        <f t="shared" si="0"/>
        <v>-56.94</v>
      </c>
      <c r="H54" s="3">
        <f t="shared" si="1"/>
        <v>0.45026586942520413</v>
      </c>
    </row>
    <row r="55" spans="1:8" x14ac:dyDescent="0.25">
      <c r="A55" s="13">
        <v>-56</v>
      </c>
      <c r="F55" s="3">
        <v>3</v>
      </c>
      <c r="G55" s="3">
        <f t="shared" si="0"/>
        <v>-56.91</v>
      </c>
      <c r="H55" s="3">
        <f t="shared" si="1"/>
        <v>0.4489712408837826</v>
      </c>
    </row>
    <row r="56" spans="1:8" x14ac:dyDescent="0.25">
      <c r="A56" s="13">
        <v>-56</v>
      </c>
      <c r="F56" s="3">
        <v>4</v>
      </c>
      <c r="G56" s="3">
        <f t="shared" si="0"/>
        <v>-56.88</v>
      </c>
      <c r="H56" s="3">
        <f t="shared" si="1"/>
        <v>0.4471650121346597</v>
      </c>
    </row>
    <row r="57" spans="1:8" x14ac:dyDescent="0.25">
      <c r="A57" s="13">
        <v>-58</v>
      </c>
      <c r="F57" s="3">
        <v>5</v>
      </c>
      <c r="G57" s="3">
        <f t="shared" si="0"/>
        <v>-56.85</v>
      </c>
      <c r="H57" s="3">
        <f t="shared" si="1"/>
        <v>0.4448533912826354</v>
      </c>
    </row>
    <row r="58" spans="1:8" x14ac:dyDescent="0.25">
      <c r="A58" s="13">
        <v>-57</v>
      </c>
      <c r="F58" s="3">
        <v>6</v>
      </c>
      <c r="G58" s="3">
        <f t="shared" si="0"/>
        <v>-56.82</v>
      </c>
      <c r="H58" s="3">
        <f t="shared" si="1"/>
        <v>0.44204429898856418</v>
      </c>
    </row>
    <row r="59" spans="1:8" x14ac:dyDescent="0.25">
      <c r="A59" s="13">
        <v>-55</v>
      </c>
      <c r="F59" s="3">
        <v>7</v>
      </c>
      <c r="G59" s="3">
        <f t="shared" si="0"/>
        <v>-56.79</v>
      </c>
      <c r="H59" s="3">
        <f t="shared" si="1"/>
        <v>0.43874732325472537</v>
      </c>
    </row>
    <row r="60" spans="1:8" x14ac:dyDescent="0.25">
      <c r="A60" s="13">
        <v>-57</v>
      </c>
      <c r="F60" s="3">
        <v>8</v>
      </c>
      <c r="G60" s="3">
        <f t="shared" si="0"/>
        <v>-56.76</v>
      </c>
      <c r="H60" s="3">
        <f t="shared" si="1"/>
        <v>0.43497366490551753</v>
      </c>
    </row>
    <row r="61" spans="1:8" x14ac:dyDescent="0.25">
      <c r="A61" s="13">
        <v>-57</v>
      </c>
      <c r="F61" s="3">
        <v>9</v>
      </c>
      <c r="G61" s="3">
        <f t="shared" si="0"/>
        <v>-56.73</v>
      </c>
      <c r="H61" s="3">
        <f t="shared" si="1"/>
        <v>0.43073607419729398</v>
      </c>
    </row>
    <row r="62" spans="1:8" x14ac:dyDescent="0.25">
      <c r="A62" s="13">
        <v>-57</v>
      </c>
      <c r="F62" s="3">
        <v>10</v>
      </c>
      <c r="G62" s="3">
        <f t="shared" si="0"/>
        <v>-56.7</v>
      </c>
      <c r="H62" s="3">
        <f t="shared" si="1"/>
        <v>0.42604877905935246</v>
      </c>
    </row>
    <row r="63" spans="1:8" x14ac:dyDescent="0.25">
      <c r="A63" s="13">
        <v>-56</v>
      </c>
      <c r="F63" s="3">
        <v>11</v>
      </c>
      <c r="G63" s="3">
        <f t="shared" si="0"/>
        <v>-56.67</v>
      </c>
      <c r="H63" s="3">
        <f t="shared" si="1"/>
        <v>0.42092740553115066</v>
      </c>
    </row>
    <row r="64" spans="1:8" x14ac:dyDescent="0.25">
      <c r="A64" s="13">
        <v>-55</v>
      </c>
      <c r="F64" s="3">
        <v>12</v>
      </c>
      <c r="G64" s="3">
        <f t="shared" si="0"/>
        <v>-56.64</v>
      </c>
      <c r="H64" s="3">
        <f t="shared" si="1"/>
        <v>0.41538889101820986</v>
      </c>
    </row>
    <row r="65" spans="1:8" x14ac:dyDescent="0.25">
      <c r="A65" s="13">
        <v>-57</v>
      </c>
      <c r="F65" s="3">
        <v>13</v>
      </c>
      <c r="G65" s="3">
        <f t="shared" si="0"/>
        <v>-56.61</v>
      </c>
      <c r="H65" s="3">
        <f t="shared" si="1"/>
        <v>0.40945139104022515</v>
      </c>
    </row>
    <row r="66" spans="1:8" x14ac:dyDescent="0.25">
      <c r="A66" s="13">
        <v>-56</v>
      </c>
      <c r="F66" s="3">
        <v>14</v>
      </c>
      <c r="G66" s="3">
        <f t="shared" si="0"/>
        <v>-56.58</v>
      </c>
      <c r="H66" s="3">
        <f t="shared" si="1"/>
        <v>0.40313418018932712</v>
      </c>
    </row>
    <row r="67" spans="1:8" x14ac:dyDescent="0.25">
      <c r="A67" s="13">
        <v>-57</v>
      </c>
      <c r="F67" s="3">
        <v>15</v>
      </c>
      <c r="G67" s="3">
        <f t="shared" si="0"/>
        <v>-56.55</v>
      </c>
      <c r="H67" s="3">
        <f t="shared" si="1"/>
        <v>0.39645754805370192</v>
      </c>
    </row>
    <row r="68" spans="1:8" x14ac:dyDescent="0.25">
      <c r="A68" s="13">
        <v>-57</v>
      </c>
      <c r="F68" s="3">
        <v>16</v>
      </c>
      <c r="G68" s="3">
        <f t="shared" ref="G68:G102" si="2">$D$28+($I$3*F68)</f>
        <v>-56.52</v>
      </c>
      <c r="H68" s="3">
        <f t="shared" ref="H68:H102" si="3">_xlfn.NORM.DIST(G68,$D$28,$C$6,FALSE)</f>
        <v>0.38944269089168038</v>
      </c>
    </row>
    <row r="69" spans="1:8" x14ac:dyDescent="0.25">
      <c r="A69" s="13">
        <v>-57</v>
      </c>
      <c r="F69" s="3">
        <v>17</v>
      </c>
      <c r="G69" s="3">
        <f t="shared" si="2"/>
        <v>-56.49</v>
      </c>
      <c r="H69" s="3">
        <f t="shared" si="3"/>
        <v>0.38211159986369225</v>
      </c>
    </row>
    <row r="70" spans="1:8" x14ac:dyDescent="0.25">
      <c r="A70" s="13">
        <v>-57</v>
      </c>
      <c r="F70" s="3">
        <v>18</v>
      </c>
      <c r="G70" s="3">
        <f t="shared" si="2"/>
        <v>-56.46</v>
      </c>
      <c r="H70" s="3">
        <f t="shared" si="3"/>
        <v>0.37448694664409876</v>
      </c>
    </row>
    <row r="71" spans="1:8" x14ac:dyDescent="0.25">
      <c r="A71" s="13">
        <v>-58</v>
      </c>
      <c r="F71" s="3">
        <v>19</v>
      </c>
      <c r="G71" s="3">
        <f t="shared" si="2"/>
        <v>-56.43</v>
      </c>
      <c r="H71" s="3">
        <f t="shared" si="3"/>
        <v>0.36659196724170207</v>
      </c>
    </row>
    <row r="72" spans="1:8" x14ac:dyDescent="0.25">
      <c r="A72" s="13">
        <v>-57</v>
      </c>
      <c r="F72" s="3">
        <v>20</v>
      </c>
      <c r="G72" s="3">
        <f t="shared" si="2"/>
        <v>-56.4</v>
      </c>
      <c r="H72" s="3">
        <f t="shared" si="3"/>
        <v>0.35845034485695493</v>
      </c>
    </row>
    <row r="73" spans="1:8" x14ac:dyDescent="0.25">
      <c r="A73" s="13">
        <v>-58</v>
      </c>
      <c r="F73" s="3">
        <v>21</v>
      </c>
      <c r="G73" s="3">
        <f t="shared" si="2"/>
        <v>-56.37</v>
      </c>
      <c r="H73" s="3">
        <f t="shared" si="3"/>
        <v>0.35008609259549339</v>
      </c>
    </row>
    <row r="74" spans="1:8" x14ac:dyDescent="0.25">
      <c r="A74" s="13">
        <v>-57</v>
      </c>
      <c r="F74" s="3">
        <v>22</v>
      </c>
      <c r="G74" s="3">
        <f t="shared" si="2"/>
        <v>-56.34</v>
      </c>
      <c r="H74" s="3">
        <f t="shared" si="3"/>
        <v>0.34152343684196951</v>
      </c>
    </row>
    <row r="75" spans="1:8" x14ac:dyDescent="0.25">
      <c r="A75" s="13">
        <v>-58</v>
      </c>
      <c r="F75" s="3">
        <v>23</v>
      </c>
      <c r="G75" s="3">
        <f t="shared" si="2"/>
        <v>-56.31</v>
      </c>
      <c r="H75" s="3">
        <f t="shared" si="3"/>
        <v>0.33278670207549299</v>
      </c>
    </row>
    <row r="76" spans="1:8" x14ac:dyDescent="0.25">
      <c r="A76" s="13">
        <v>-57</v>
      </c>
      <c r="F76" s="3">
        <v>24</v>
      </c>
      <c r="G76" s="3">
        <f t="shared" si="2"/>
        <v>-56.28</v>
      </c>
      <c r="H76" s="3">
        <f t="shared" si="3"/>
        <v>0.32390019787878477</v>
      </c>
    </row>
    <row r="77" spans="1:8" x14ac:dyDescent="0.25">
      <c r="A77" s="13">
        <v>-57</v>
      </c>
      <c r="F77" s="3">
        <v>25</v>
      </c>
      <c r="G77" s="3">
        <f t="shared" si="2"/>
        <v>-56.25</v>
      </c>
      <c r="H77" s="3">
        <f t="shared" si="3"/>
        <v>0.31488810885765822</v>
      </c>
    </row>
    <row r="78" spans="1:8" x14ac:dyDescent="0.25">
      <c r="A78" s="13">
        <v>-57</v>
      </c>
      <c r="F78" s="3">
        <v>26</v>
      </c>
      <c r="G78" s="3">
        <f t="shared" si="2"/>
        <v>-56.22</v>
      </c>
      <c r="H78" s="3">
        <f t="shared" si="3"/>
        <v>0.30577438814646601</v>
      </c>
    </row>
    <row r="79" spans="1:8" x14ac:dyDescent="0.25">
      <c r="A79" s="13">
        <v>-55</v>
      </c>
      <c r="F79" s="3">
        <v>27</v>
      </c>
      <c r="G79" s="3">
        <f t="shared" si="2"/>
        <v>-56.19</v>
      </c>
      <c r="H79" s="3">
        <f t="shared" si="3"/>
        <v>0.29658265512896281</v>
      </c>
    </row>
    <row r="80" spans="1:8" x14ac:dyDescent="0.25">
      <c r="A80" s="13">
        <v>-57</v>
      </c>
      <c r="F80" s="3">
        <v>28</v>
      </c>
      <c r="G80" s="3">
        <f t="shared" si="2"/>
        <v>-56.16</v>
      </c>
      <c r="H80" s="3">
        <f t="shared" si="3"/>
        <v>0.28733609795342652</v>
      </c>
    </row>
    <row r="81" spans="1:8" x14ac:dyDescent="0.25">
      <c r="A81" s="13">
        <v>-58</v>
      </c>
      <c r="F81" s="3">
        <v>29</v>
      </c>
      <c r="G81" s="3">
        <f t="shared" si="2"/>
        <v>-56.13</v>
      </c>
      <c r="H81" s="3">
        <f t="shared" si="3"/>
        <v>0.27805738136641583</v>
      </c>
    </row>
    <row r="82" spans="1:8" x14ac:dyDescent="0.25">
      <c r="A82" s="13">
        <v>-56</v>
      </c>
      <c r="F82" s="3">
        <v>30</v>
      </c>
      <c r="G82" s="3">
        <f t="shared" si="2"/>
        <v>-56.1</v>
      </c>
      <c r="H82" s="3">
        <f t="shared" si="3"/>
        <v>0.26876856033188129</v>
      </c>
    </row>
    <row r="83" spans="1:8" x14ac:dyDescent="0.25">
      <c r="A83" s="13">
        <v>-57</v>
      </c>
      <c r="F83" s="3">
        <v>31</v>
      </c>
      <c r="G83" s="3">
        <f t="shared" si="2"/>
        <v>-56.07</v>
      </c>
      <c r="H83" s="3">
        <f t="shared" si="3"/>
        <v>0.25949099984225338</v>
      </c>
    </row>
    <row r="84" spans="1:8" x14ac:dyDescent="0.25">
      <c r="A84" s="13">
        <v>-57</v>
      </c>
      <c r="F84" s="3">
        <v>32</v>
      </c>
      <c r="G84" s="3">
        <f t="shared" si="2"/>
        <v>-56.04</v>
      </c>
      <c r="H84" s="3">
        <f t="shared" si="3"/>
        <v>0.25024530126610178</v>
      </c>
    </row>
    <row r="85" spans="1:8" x14ac:dyDescent="0.25">
      <c r="A85" s="13">
        <v>-57</v>
      </c>
      <c r="F85" s="3">
        <v>33</v>
      </c>
      <c r="G85" s="3">
        <f t="shared" si="2"/>
        <v>-56.01</v>
      </c>
      <c r="H85" s="3">
        <f t="shared" si="3"/>
        <v>0.24105123551397165</v>
      </c>
    </row>
    <row r="86" spans="1:8" x14ac:dyDescent="0.25">
      <c r="A86" s="13">
        <v>-57</v>
      </c>
      <c r="F86" s="3">
        <v>34</v>
      </c>
      <c r="G86" s="3">
        <f t="shared" si="2"/>
        <v>-55.98</v>
      </c>
      <c r="H86" s="3">
        <f t="shared" si="3"/>
        <v>0.23192768324044163</v>
      </c>
    </row>
    <row r="87" spans="1:8" x14ac:dyDescent="0.25">
      <c r="A87" s="13">
        <v>-58</v>
      </c>
      <c r="F87" s="3">
        <v>35</v>
      </c>
      <c r="G87" s="3">
        <f t="shared" si="2"/>
        <v>-55.95</v>
      </c>
      <c r="H87" s="3">
        <f t="shared" si="3"/>
        <v>0.22289258223717906</v>
      </c>
    </row>
    <row r="88" spans="1:8" x14ac:dyDescent="0.25">
      <c r="A88" s="13">
        <v>-57</v>
      </c>
      <c r="F88" s="3">
        <v>36</v>
      </c>
      <c r="G88" s="3">
        <f t="shared" si="2"/>
        <v>-55.92</v>
      </c>
      <c r="H88" s="3">
        <f t="shared" si="3"/>
        <v>0.21396288210930861</v>
      </c>
    </row>
    <row r="89" spans="1:8" x14ac:dyDescent="0.25">
      <c r="A89" s="13">
        <v>-58</v>
      </c>
      <c r="F89" s="3">
        <v>37</v>
      </c>
      <c r="G89" s="3">
        <f t="shared" si="2"/>
        <v>-55.89</v>
      </c>
      <c r="H89" s="3">
        <f t="shared" si="3"/>
        <v>0.20515450626648504</v>
      </c>
    </row>
    <row r="90" spans="1:8" x14ac:dyDescent="0.25">
      <c r="A90" s="13">
        <v>-56</v>
      </c>
      <c r="F90" s="3">
        <v>38</v>
      </c>
      <c r="G90" s="3">
        <f t="shared" si="2"/>
        <v>-55.86</v>
      </c>
      <c r="H90" s="3">
        <f t="shared" si="3"/>
        <v>0.19648232120102493</v>
      </c>
    </row>
    <row r="91" spans="1:8" x14ac:dyDescent="0.25">
      <c r="A91" s="13">
        <v>-56</v>
      </c>
      <c r="F91" s="3">
        <v>39</v>
      </c>
      <c r="G91" s="3">
        <f t="shared" si="2"/>
        <v>-55.83</v>
      </c>
      <c r="H91" s="3">
        <f t="shared" si="3"/>
        <v>0.18796011296912168</v>
      </c>
    </row>
    <row r="92" spans="1:8" x14ac:dyDescent="0.25">
      <c r="A92" s="13">
        <v>-56</v>
      </c>
      <c r="F92" s="3">
        <v>40</v>
      </c>
      <c r="G92" s="3">
        <f t="shared" si="2"/>
        <v>-55.8</v>
      </c>
      <c r="H92" s="3">
        <f t="shared" si="3"/>
        <v>0.17960057073772423</v>
      </c>
    </row>
    <row r="93" spans="1:8" x14ac:dyDescent="0.25">
      <c r="A93" s="13">
        <v>-56</v>
      </c>
      <c r="F93" s="3">
        <v>41</v>
      </c>
      <c r="G93" s="3">
        <f t="shared" si="2"/>
        <v>-55.77</v>
      </c>
      <c r="H93" s="3">
        <f t="shared" si="3"/>
        <v>0.17141527720971947</v>
      </c>
    </row>
    <row r="94" spans="1:8" x14ac:dyDescent="0.25">
      <c r="A94" s="13">
        <v>-56</v>
      </c>
      <c r="F94" s="3">
        <v>42</v>
      </c>
      <c r="G94" s="3">
        <f t="shared" si="2"/>
        <v>-55.74</v>
      </c>
      <c r="H94" s="3">
        <f t="shared" si="3"/>
        <v>0.16341470569387645</v>
      </c>
    </row>
    <row r="95" spans="1:8" x14ac:dyDescent="0.25">
      <c r="A95" s="13">
        <v>-55</v>
      </c>
      <c r="F95" s="3">
        <v>43</v>
      </c>
      <c r="G95" s="3">
        <f t="shared" si="2"/>
        <v>-55.71</v>
      </c>
      <c r="H95" s="3">
        <f t="shared" si="3"/>
        <v>0.15560822354399215</v>
      </c>
    </row>
    <row r="96" spans="1:8" x14ac:dyDescent="0.25">
      <c r="A96" s="13">
        <v>-56</v>
      </c>
      <c r="F96" s="3">
        <v>44</v>
      </c>
      <c r="G96" s="3">
        <f t="shared" si="2"/>
        <v>-55.68</v>
      </c>
      <c r="H96" s="3">
        <f t="shared" si="3"/>
        <v>0.14800410165389496</v>
      </c>
    </row>
    <row r="97" spans="1:8" x14ac:dyDescent="0.25">
      <c r="A97" s="13">
        <v>-55</v>
      </c>
      <c r="F97" s="3">
        <v>45</v>
      </c>
      <c r="G97" s="3">
        <f t="shared" si="2"/>
        <v>-55.65</v>
      </c>
      <c r="H97" s="3">
        <f t="shared" si="3"/>
        <v>0.14060952966185161</v>
      </c>
    </row>
    <row r="98" spans="1:8" x14ac:dyDescent="0.25">
      <c r="A98" s="13">
        <v>-56</v>
      </c>
      <c r="F98" s="3">
        <v>46</v>
      </c>
      <c r="G98" s="3">
        <f t="shared" si="2"/>
        <v>-55.62</v>
      </c>
      <c r="H98" s="3">
        <f t="shared" si="3"/>
        <v>0.13343063648936132</v>
      </c>
    </row>
    <row r="99" spans="1:8" x14ac:dyDescent="0.25">
      <c r="A99" s="13">
        <v>-55</v>
      </c>
      <c r="F99" s="3">
        <v>47</v>
      </c>
      <c r="G99" s="3">
        <f t="shared" si="2"/>
        <v>-55.59</v>
      </c>
      <c r="H99" s="3">
        <f t="shared" si="3"/>
        <v>0.126472515815544</v>
      </c>
    </row>
    <row r="100" spans="1:8" x14ac:dyDescent="0.25">
      <c r="A100" s="13">
        <v>-55</v>
      </c>
      <c r="F100" s="3">
        <v>48</v>
      </c>
      <c r="G100" s="3">
        <f t="shared" si="2"/>
        <v>-55.56</v>
      </c>
      <c r="H100" s="3">
        <f t="shared" si="3"/>
        <v>0.11973925606926396</v>
      </c>
    </row>
    <row r="101" spans="1:8" x14ac:dyDescent="0.25">
      <c r="F101" s="3">
        <v>49</v>
      </c>
      <c r="G101" s="3">
        <f t="shared" si="2"/>
        <v>-55.53</v>
      </c>
      <c r="H101" s="3">
        <f t="shared" si="3"/>
        <v>0.11323397450681148</v>
      </c>
    </row>
    <row r="102" spans="1:8" x14ac:dyDescent="0.25">
      <c r="F102" s="3">
        <v>50</v>
      </c>
      <c r="G102" s="3">
        <f t="shared" si="2"/>
        <v>-55.5</v>
      </c>
      <c r="H102" s="3">
        <f t="shared" si="3"/>
        <v>0.10695885493315785</v>
      </c>
    </row>
  </sheetData>
  <mergeCells count="4">
    <mergeCell ref="B1:C1"/>
    <mergeCell ref="D1:E1"/>
    <mergeCell ref="F1:I1"/>
    <mergeCell ref="C27:D27"/>
  </mergeCells>
  <conditionalFormatting sqref="D29">
    <cfRule type="cellIs" dxfId="5" priority="1" operator="notEqual">
      <formula>$D$28</formula>
    </cfRule>
    <cfRule type="cellIs" dxfId="4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1402-3D99-491E-B206-2CF2217E7C30}">
  <dimension ref="A1:L102"/>
  <sheetViews>
    <sheetView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-55</v>
      </c>
      <c r="B1" s="26" t="s">
        <v>31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-55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-55</v>
      </c>
      <c r="B3" s="21" t="s">
        <v>8</v>
      </c>
      <c r="C3" s="12">
        <f>MIN(A1:A100)</f>
        <v>-56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-55.98</v>
      </c>
      <c r="H3" s="3">
        <f>_xlfn.NORM.DIST(G3,$D$28,$C$6,FALSE)</f>
        <v>0.1373351674426507</v>
      </c>
      <c r="I3" s="7">
        <f>(ABS(C3)-ABS(C4))/C5</f>
        <v>0.02</v>
      </c>
      <c r="L3" s="14"/>
    </row>
    <row r="4" spans="1:12" x14ac:dyDescent="0.25">
      <c r="A4" s="13">
        <v>-54</v>
      </c>
      <c r="B4" s="22" t="s">
        <v>9</v>
      </c>
      <c r="C4" s="7">
        <f>MAX(A1:A100)</f>
        <v>-54</v>
      </c>
      <c r="D4" s="6">
        <v>-59</v>
      </c>
      <c r="E4" s="11">
        <v>0</v>
      </c>
      <c r="F4" s="3">
        <v>-48</v>
      </c>
      <c r="G4" s="3">
        <f t="shared" ref="G4:G67" si="0">$D$28+($I$3*F4)</f>
        <v>-55.96</v>
      </c>
      <c r="H4" s="3">
        <f t="shared" ref="H4:H67" si="1">_xlfn.NORM.DIST(G4,$D$28,$C$6,FALSE)</f>
        <v>0.14708597399127815</v>
      </c>
      <c r="L4" s="14"/>
    </row>
    <row r="5" spans="1:12" x14ac:dyDescent="0.25">
      <c r="A5" s="13">
        <v>-55</v>
      </c>
      <c r="B5" s="21" t="s">
        <v>10</v>
      </c>
      <c r="C5" s="12">
        <f>COUNT(A1:A100)</f>
        <v>100</v>
      </c>
      <c r="D5" s="8">
        <v>-58</v>
      </c>
      <c r="E5" s="10">
        <v>0</v>
      </c>
      <c r="F5" s="3">
        <v>-47</v>
      </c>
      <c r="G5" s="3">
        <f t="shared" si="0"/>
        <v>-55.94</v>
      </c>
      <c r="H5" s="3">
        <f t="shared" si="1"/>
        <v>0.15730645482221778</v>
      </c>
      <c r="L5" s="14"/>
    </row>
    <row r="6" spans="1:12" x14ac:dyDescent="0.25">
      <c r="A6" s="13">
        <v>-54</v>
      </c>
      <c r="B6" s="22" t="s">
        <v>2</v>
      </c>
      <c r="C6" s="7">
        <f>_xlfn.STDEV.S(A1:A100)</f>
        <v>0.5318160234783107</v>
      </c>
      <c r="D6" s="6">
        <v>-57</v>
      </c>
      <c r="E6" s="11">
        <v>0</v>
      </c>
      <c r="F6" s="3">
        <v>-46</v>
      </c>
      <c r="G6" s="3">
        <f t="shared" si="0"/>
        <v>-55.92</v>
      </c>
      <c r="H6" s="3">
        <f t="shared" si="1"/>
        <v>0.16799935330869883</v>
      </c>
      <c r="L6" s="14"/>
    </row>
    <row r="7" spans="1:12" x14ac:dyDescent="0.25">
      <c r="A7" s="13">
        <v>-54</v>
      </c>
      <c r="B7" s="21" t="s">
        <v>6</v>
      </c>
      <c r="C7" s="12">
        <f>C9-(2*C6)</f>
        <v>-55.663632046956621</v>
      </c>
      <c r="D7" s="8">
        <v>-56</v>
      </c>
      <c r="E7" s="10">
        <v>2</v>
      </c>
      <c r="F7" s="3">
        <v>-45</v>
      </c>
      <c r="G7" s="3">
        <f t="shared" si="0"/>
        <v>-55.9</v>
      </c>
      <c r="H7" s="3">
        <f t="shared" si="1"/>
        <v>0.17916553052232839</v>
      </c>
    </row>
    <row r="8" spans="1:12" x14ac:dyDescent="0.25">
      <c r="A8" s="13">
        <v>-55</v>
      </c>
      <c r="B8" s="22" t="s">
        <v>4</v>
      </c>
      <c r="C8" s="7">
        <f>C9-C6</f>
        <v>-55.131816023478315</v>
      </c>
      <c r="D8" s="6">
        <v>-55</v>
      </c>
      <c r="E8" s="11">
        <v>56</v>
      </c>
      <c r="F8" s="3">
        <v>-44</v>
      </c>
      <c r="G8" s="3">
        <f t="shared" si="0"/>
        <v>-55.88</v>
      </c>
      <c r="H8" s="3">
        <f t="shared" si="1"/>
        <v>0.19080383231647263</v>
      </c>
    </row>
    <row r="9" spans="1:12" x14ac:dyDescent="0.25">
      <c r="A9" s="13">
        <v>-55</v>
      </c>
      <c r="B9" s="21" t="s">
        <v>3</v>
      </c>
      <c r="C9" s="12">
        <f>AVERAGE(A1:A100)</f>
        <v>-54.6</v>
      </c>
      <c r="D9" s="8">
        <v>-54</v>
      </c>
      <c r="E9" s="10">
        <v>42</v>
      </c>
      <c r="F9" s="3">
        <v>-43</v>
      </c>
      <c r="G9" s="3">
        <f t="shared" si="0"/>
        <v>-55.86</v>
      </c>
      <c r="H9" s="3">
        <f t="shared" si="1"/>
        <v>0.20291096218536678</v>
      </c>
    </row>
    <row r="10" spans="1:12" x14ac:dyDescent="0.25">
      <c r="A10" s="13">
        <v>-54</v>
      </c>
      <c r="B10" s="22" t="s">
        <v>5</v>
      </c>
      <c r="C10" s="7">
        <f>C9+C6</f>
        <v>-54.068183976521688</v>
      </c>
      <c r="D10" s="6">
        <v>-53</v>
      </c>
      <c r="E10" s="11">
        <v>0</v>
      </c>
      <c r="F10" s="3">
        <v>-42</v>
      </c>
      <c r="G10" s="3">
        <f t="shared" si="0"/>
        <v>-55.84</v>
      </c>
      <c r="H10" s="3">
        <f t="shared" si="1"/>
        <v>0.21548136139504936</v>
      </c>
    </row>
    <row r="11" spans="1:12" x14ac:dyDescent="0.25">
      <c r="A11" s="13">
        <v>-55</v>
      </c>
      <c r="B11" s="21" t="s">
        <v>7</v>
      </c>
      <c r="C11" s="12">
        <f>C9+(2*C6)</f>
        <v>-53.536367953043381</v>
      </c>
      <c r="D11" s="8">
        <v>-52</v>
      </c>
      <c r="E11" s="10">
        <v>0</v>
      </c>
      <c r="F11" s="3">
        <v>-41</v>
      </c>
      <c r="G11" s="3">
        <f t="shared" si="0"/>
        <v>-55.82</v>
      </c>
      <c r="H11" s="3">
        <f t="shared" si="1"/>
        <v>0.22850709790651405</v>
      </c>
    </row>
    <row r="12" spans="1:12" x14ac:dyDescent="0.25">
      <c r="A12" s="13">
        <v>-54</v>
      </c>
      <c r="F12" s="3">
        <v>-40</v>
      </c>
      <c r="G12" s="3">
        <f t="shared" si="0"/>
        <v>-55.8</v>
      </c>
      <c r="H12" s="3">
        <f t="shared" si="1"/>
        <v>0.24197776561908518</v>
      </c>
    </row>
    <row r="13" spans="1:12" x14ac:dyDescent="0.25">
      <c r="A13" s="13">
        <v>-55</v>
      </c>
      <c r="F13" s="3">
        <v>-39</v>
      </c>
      <c r="G13" s="3">
        <f t="shared" si="0"/>
        <v>-55.78</v>
      </c>
      <c r="H13" s="3">
        <f t="shared" si="1"/>
        <v>0.25588039545284896</v>
      </c>
    </row>
    <row r="14" spans="1:12" x14ac:dyDescent="0.25">
      <c r="A14" s="13">
        <v>-55</v>
      </c>
      <c r="F14" s="3">
        <v>-38</v>
      </c>
      <c r="G14" s="3">
        <f t="shared" si="0"/>
        <v>-55.76</v>
      </c>
      <c r="H14" s="3">
        <f t="shared" si="1"/>
        <v>0.27019937976114555</v>
      </c>
    </row>
    <row r="15" spans="1:12" x14ac:dyDescent="0.25">
      <c r="A15" s="13">
        <v>-54</v>
      </c>
      <c r="F15" s="3">
        <v>-37</v>
      </c>
      <c r="G15" s="3">
        <f t="shared" si="0"/>
        <v>-55.74</v>
      </c>
      <c r="H15" s="3">
        <f t="shared" si="1"/>
        <v>0.28491641151743269</v>
      </c>
    </row>
    <row r="16" spans="1:12" x14ac:dyDescent="0.25">
      <c r="A16" s="13">
        <v>-55</v>
      </c>
      <c r="F16" s="3">
        <v>-36</v>
      </c>
      <c r="G16" s="3">
        <f t="shared" si="0"/>
        <v>-55.72</v>
      </c>
      <c r="H16" s="3">
        <f t="shared" si="1"/>
        <v>0.30001043965478474</v>
      </c>
    </row>
    <row r="17" spans="1:8" x14ac:dyDescent="0.25">
      <c r="A17" s="13">
        <v>-55</v>
      </c>
      <c r="F17" s="3">
        <v>-35</v>
      </c>
      <c r="G17" s="3">
        <f t="shared" si="0"/>
        <v>-55.7</v>
      </c>
      <c r="H17" s="3">
        <f t="shared" si="1"/>
        <v>0.31545764184998915</v>
      </c>
    </row>
    <row r="18" spans="1:8" x14ac:dyDescent="0.25">
      <c r="A18" s="13">
        <v>-55</v>
      </c>
      <c r="F18" s="3">
        <v>-34</v>
      </c>
      <c r="G18" s="3">
        <f t="shared" si="0"/>
        <v>-55.68</v>
      </c>
      <c r="H18" s="3">
        <f t="shared" si="1"/>
        <v>0.33123141593869077</v>
      </c>
    </row>
    <row r="19" spans="1:8" x14ac:dyDescent="0.25">
      <c r="A19" s="13">
        <v>-55</v>
      </c>
      <c r="F19" s="3">
        <v>-33</v>
      </c>
      <c r="G19" s="3">
        <f t="shared" si="0"/>
        <v>-55.66</v>
      </c>
      <c r="H19" s="3">
        <f t="shared" si="1"/>
        <v>0.34730239102236649</v>
      </c>
    </row>
    <row r="20" spans="1:8" x14ac:dyDescent="0.25">
      <c r="A20" s="13">
        <v>-54</v>
      </c>
      <c r="F20" s="3">
        <v>-32</v>
      </c>
      <c r="G20" s="3">
        <f t="shared" si="0"/>
        <v>-55.64</v>
      </c>
      <c r="H20" s="3">
        <f t="shared" si="1"/>
        <v>0.36363845918393389</v>
      </c>
    </row>
    <row r="21" spans="1:8" x14ac:dyDescent="0.25">
      <c r="A21" s="13">
        <v>-55</v>
      </c>
      <c r="F21" s="3">
        <v>-31</v>
      </c>
      <c r="G21" s="3">
        <f t="shared" si="0"/>
        <v>-55.62</v>
      </c>
      <c r="H21" s="3">
        <f t="shared" si="1"/>
        <v>0.38020482856630744</v>
      </c>
    </row>
    <row r="22" spans="1:8" x14ac:dyDescent="0.25">
      <c r="A22" s="13">
        <v>-55</v>
      </c>
      <c r="F22" s="3">
        <v>-30</v>
      </c>
      <c r="G22" s="3">
        <f t="shared" si="0"/>
        <v>-55.6</v>
      </c>
      <c r="H22" s="3">
        <f t="shared" si="1"/>
        <v>0.39696409838906282</v>
      </c>
    </row>
    <row r="23" spans="1:8" x14ac:dyDescent="0.25">
      <c r="A23" s="13">
        <v>-55</v>
      </c>
      <c r="F23" s="3">
        <v>-29</v>
      </c>
      <c r="G23" s="3">
        <f t="shared" si="0"/>
        <v>-55.58</v>
      </c>
      <c r="H23" s="3">
        <f t="shared" si="1"/>
        <v>0.41387635628409286</v>
      </c>
    </row>
    <row r="24" spans="1:8" x14ac:dyDescent="0.25">
      <c r="A24" s="13">
        <v>-55</v>
      </c>
      <c r="F24" s="3">
        <v>-28</v>
      </c>
      <c r="G24" s="3">
        <f t="shared" si="0"/>
        <v>-55.56</v>
      </c>
      <c r="H24" s="3">
        <f t="shared" si="1"/>
        <v>0.43089929812279842</v>
      </c>
    </row>
    <row r="25" spans="1:8" x14ac:dyDescent="0.25">
      <c r="A25" s="13">
        <v>-55</v>
      </c>
      <c r="F25" s="3">
        <v>-27</v>
      </c>
      <c r="G25" s="3">
        <f t="shared" si="0"/>
        <v>-55.54</v>
      </c>
      <c r="H25" s="3">
        <f t="shared" si="1"/>
        <v>0.44798837028824545</v>
      </c>
    </row>
    <row r="26" spans="1:8" x14ac:dyDescent="0.25">
      <c r="A26" s="13">
        <v>-54</v>
      </c>
      <c r="F26" s="3">
        <v>-26</v>
      </c>
      <c r="G26" s="3">
        <f t="shared" si="0"/>
        <v>-55.52</v>
      </c>
      <c r="H26" s="3">
        <f t="shared" si="1"/>
        <v>0.46509693411673075</v>
      </c>
    </row>
    <row r="27" spans="1:8" x14ac:dyDescent="0.25">
      <c r="A27" s="13">
        <v>-54</v>
      </c>
      <c r="C27" s="27" t="s">
        <v>20</v>
      </c>
      <c r="D27" s="27"/>
      <c r="F27" s="3">
        <v>-25</v>
      </c>
      <c r="G27" s="3">
        <f t="shared" si="0"/>
        <v>-55.5</v>
      </c>
      <c r="H27" s="3">
        <f t="shared" si="1"/>
        <v>0.48217645199843151</v>
      </c>
    </row>
    <row r="28" spans="1:8" x14ac:dyDescent="0.25">
      <c r="A28" s="13">
        <v>-55</v>
      </c>
      <c r="C28" s="22" t="s">
        <v>22</v>
      </c>
      <c r="D28" s="6">
        <f>_xlfn.MODE.SNGL(A1:A100)</f>
        <v>-55</v>
      </c>
      <c r="F28" s="3">
        <v>-24</v>
      </c>
      <c r="G28" s="3">
        <f t="shared" si="0"/>
        <v>-55.48</v>
      </c>
      <c r="H28" s="3">
        <f t="shared" si="1"/>
        <v>0.49917669438747825</v>
      </c>
    </row>
    <row r="29" spans="1:8" x14ac:dyDescent="0.25">
      <c r="A29" s="13">
        <v>-54</v>
      </c>
      <c r="C29" s="22" t="s">
        <v>21</v>
      </c>
      <c r="D29" s="6">
        <f>_xlfn.MODE.SNGL(A1:A5)</f>
        <v>-55</v>
      </c>
      <c r="F29" s="3">
        <v>-23</v>
      </c>
      <c r="G29" s="3">
        <f t="shared" si="0"/>
        <v>-55.46</v>
      </c>
      <c r="H29" s="3">
        <f t="shared" si="1"/>
        <v>0.51604596673236447</v>
      </c>
    </row>
    <row r="30" spans="1:8" x14ac:dyDescent="0.25">
      <c r="A30" s="13">
        <v>-55</v>
      </c>
      <c r="C30" s="22" t="s">
        <v>30</v>
      </c>
      <c r="D30" s="20">
        <f>ABS(C6/C9)</f>
        <v>9.7402202102254698E-3</v>
      </c>
      <c r="F30" s="3">
        <v>-22</v>
      </c>
      <c r="G30" s="3">
        <f t="shared" si="0"/>
        <v>-55.44</v>
      </c>
      <c r="H30" s="3">
        <f t="shared" si="1"/>
        <v>0.53273135509983782</v>
      </c>
    </row>
    <row r="31" spans="1:8" x14ac:dyDescent="0.25">
      <c r="A31" s="13">
        <v>-55</v>
      </c>
      <c r="F31" s="3">
        <v>-21</v>
      </c>
      <c r="G31" s="3">
        <f t="shared" si="0"/>
        <v>-55.42</v>
      </c>
      <c r="H31" s="3">
        <f t="shared" si="1"/>
        <v>0.54917898903326845</v>
      </c>
    </row>
    <row r="32" spans="1:8" x14ac:dyDescent="0.25">
      <c r="A32" s="13">
        <v>-54</v>
      </c>
      <c r="F32" s="3">
        <v>-20</v>
      </c>
      <c r="G32" s="3">
        <f t="shared" si="0"/>
        <v>-55.4</v>
      </c>
      <c r="H32" s="3">
        <f t="shared" si="1"/>
        <v>0.56533431996312988</v>
      </c>
    </row>
    <row r="33" spans="1:8" x14ac:dyDescent="0.25">
      <c r="A33" s="13">
        <v>-54</v>
      </c>
      <c r="F33" s="3">
        <v>-19</v>
      </c>
      <c r="G33" s="3">
        <f t="shared" si="0"/>
        <v>-55.38</v>
      </c>
      <c r="H33" s="3">
        <f t="shared" si="1"/>
        <v>0.5811424132750882</v>
      </c>
    </row>
    <row r="34" spans="1:8" x14ac:dyDescent="0.25">
      <c r="A34" s="13">
        <v>-55</v>
      </c>
      <c r="F34" s="3">
        <v>-18</v>
      </c>
      <c r="G34" s="3">
        <f t="shared" si="0"/>
        <v>-55.36</v>
      </c>
      <c r="H34" s="3">
        <f t="shared" si="1"/>
        <v>0.5965482519446611</v>
      </c>
    </row>
    <row r="35" spans="1:8" x14ac:dyDescent="0.25">
      <c r="A35" s="13">
        <v>-55</v>
      </c>
      <c r="F35" s="3">
        <v>-17</v>
      </c>
      <c r="G35" s="3">
        <f t="shared" si="0"/>
        <v>-55.34</v>
      </c>
      <c r="H35" s="3">
        <f t="shared" si="1"/>
        <v>0.61149704946803229</v>
      </c>
    </row>
    <row r="36" spans="1:8" x14ac:dyDescent="0.25">
      <c r="A36" s="13">
        <v>-55</v>
      </c>
      <c r="F36" s="3">
        <v>-16</v>
      </c>
      <c r="G36" s="3">
        <f t="shared" si="0"/>
        <v>-55.32</v>
      </c>
      <c r="H36" s="3">
        <f t="shared" si="1"/>
        <v>0.62593456966070338</v>
      </c>
    </row>
    <row r="37" spans="1:8" x14ac:dyDescent="0.25">
      <c r="A37" s="13">
        <v>-55</v>
      </c>
      <c r="F37" s="3">
        <v>-15</v>
      </c>
      <c r="G37" s="3">
        <f t="shared" si="0"/>
        <v>-55.3</v>
      </c>
      <c r="H37" s="3">
        <f t="shared" si="1"/>
        <v>0.6398074507604502</v>
      </c>
    </row>
    <row r="38" spans="1:8" x14ac:dyDescent="0.25">
      <c r="A38" s="13">
        <v>-55</v>
      </c>
      <c r="F38" s="3">
        <v>-14</v>
      </c>
      <c r="G38" s="3">
        <f t="shared" si="0"/>
        <v>-55.28</v>
      </c>
      <c r="H38" s="3">
        <f t="shared" si="1"/>
        <v>0.65306353116222482</v>
      </c>
    </row>
    <row r="39" spans="1:8" x14ac:dyDescent="0.25">
      <c r="A39" s="13">
        <v>-54</v>
      </c>
      <c r="F39" s="3">
        <v>-13</v>
      </c>
      <c r="G39" s="3">
        <f t="shared" si="0"/>
        <v>-55.26</v>
      </c>
      <c r="H39" s="3">
        <f t="shared" si="1"/>
        <v>0.66565217403115429</v>
      </c>
    </row>
    <row r="40" spans="1:8" x14ac:dyDescent="0.25">
      <c r="A40" s="13">
        <v>-54</v>
      </c>
      <c r="F40" s="3">
        <v>-12</v>
      </c>
      <c r="G40" s="3">
        <f t="shared" si="0"/>
        <v>-55.24</v>
      </c>
      <c r="H40" s="3">
        <f t="shared" si="1"/>
        <v>0.67752458798804382</v>
      </c>
    </row>
    <row r="41" spans="1:8" x14ac:dyDescent="0.25">
      <c r="A41" s="13">
        <v>-54</v>
      </c>
      <c r="F41" s="3">
        <v>-11</v>
      </c>
      <c r="G41" s="3">
        <f t="shared" si="0"/>
        <v>-55.22</v>
      </c>
      <c r="H41" s="3">
        <f t="shared" si="1"/>
        <v>0.68863414104107057</v>
      </c>
    </row>
    <row r="42" spans="1:8" x14ac:dyDescent="0.25">
      <c r="A42" s="13">
        <v>-55</v>
      </c>
      <c r="F42" s="3">
        <v>-10</v>
      </c>
      <c r="G42" s="3">
        <f t="shared" si="0"/>
        <v>-55.2</v>
      </c>
      <c r="H42" s="3">
        <f t="shared" si="1"/>
        <v>0.69893666494803952</v>
      </c>
    </row>
    <row r="43" spans="1:8" x14ac:dyDescent="0.25">
      <c r="A43" s="13">
        <v>-55</v>
      </c>
      <c r="F43" s="3">
        <v>-9</v>
      </c>
      <c r="G43" s="3">
        <f t="shared" si="0"/>
        <v>-55.18</v>
      </c>
      <c r="H43" s="3">
        <f t="shared" si="1"/>
        <v>0.70839074723709017</v>
      </c>
    </row>
    <row r="44" spans="1:8" x14ac:dyDescent="0.25">
      <c r="A44" s="13">
        <v>-55</v>
      </c>
      <c r="F44" s="3">
        <v>-8</v>
      </c>
      <c r="G44" s="3">
        <f t="shared" si="0"/>
        <v>-55.16</v>
      </c>
      <c r="H44" s="3">
        <f t="shared" si="1"/>
        <v>0.71695800818907751</v>
      </c>
    </row>
    <row r="45" spans="1:8" x14ac:dyDescent="0.25">
      <c r="A45" s="13">
        <v>-55</v>
      </c>
      <c r="F45" s="3">
        <v>-7</v>
      </c>
      <c r="G45" s="3">
        <f t="shared" si="0"/>
        <v>-55.14</v>
      </c>
      <c r="H45" s="3">
        <f t="shared" si="1"/>
        <v>0.72460336019260296</v>
      </c>
    </row>
    <row r="46" spans="1:8" x14ac:dyDescent="0.25">
      <c r="A46" s="13">
        <v>-55</v>
      </c>
      <c r="F46" s="3">
        <v>-6</v>
      </c>
      <c r="G46" s="3">
        <f t="shared" si="0"/>
        <v>-55.12</v>
      </c>
      <c r="H46" s="3">
        <f t="shared" si="1"/>
        <v>0.73129524702112569</v>
      </c>
    </row>
    <row r="47" spans="1:8" x14ac:dyDescent="0.25">
      <c r="A47" s="13">
        <v>-55</v>
      </c>
      <c r="F47" s="3">
        <v>-5</v>
      </c>
      <c r="G47" s="3">
        <f t="shared" si="0"/>
        <v>-55.1</v>
      </c>
      <c r="H47" s="3">
        <f t="shared" si="1"/>
        <v>0.7370058607499288</v>
      </c>
    </row>
    <row r="48" spans="1:8" x14ac:dyDescent="0.25">
      <c r="A48" s="13">
        <v>-54</v>
      </c>
      <c r="F48" s="3">
        <v>-4</v>
      </c>
      <c r="G48" s="3">
        <f t="shared" si="0"/>
        <v>-55.08</v>
      </c>
      <c r="H48" s="3">
        <f t="shared" si="1"/>
        <v>0.74171133422707713</v>
      </c>
    </row>
    <row r="49" spans="1:8" x14ac:dyDescent="0.25">
      <c r="A49" s="13">
        <v>-54</v>
      </c>
      <c r="F49" s="3">
        <v>-3</v>
      </c>
      <c r="G49" s="3">
        <f t="shared" si="0"/>
        <v>-55.06</v>
      </c>
      <c r="H49" s="3">
        <f t="shared" si="1"/>
        <v>0.74539190723442661</v>
      </c>
    </row>
    <row r="50" spans="1:8" x14ac:dyDescent="0.25">
      <c r="A50" s="13">
        <v>-54</v>
      </c>
      <c r="F50" s="3">
        <v>-2</v>
      </c>
      <c r="G50" s="3">
        <f t="shared" si="0"/>
        <v>-55.04</v>
      </c>
      <c r="H50" s="3">
        <f t="shared" si="1"/>
        <v>0.74803206472011696</v>
      </c>
    </row>
    <row r="51" spans="1:8" x14ac:dyDescent="0.25">
      <c r="A51" s="13">
        <v>-54</v>
      </c>
      <c r="F51" s="3">
        <v>-1</v>
      </c>
      <c r="G51" s="3">
        <f t="shared" si="0"/>
        <v>-55.02</v>
      </c>
      <c r="H51" s="3">
        <f t="shared" si="1"/>
        <v>0.74962064574937182</v>
      </c>
    </row>
    <row r="52" spans="1:8" x14ac:dyDescent="0.25">
      <c r="A52" s="13">
        <v>-55</v>
      </c>
      <c r="F52" s="3">
        <v>0</v>
      </c>
      <c r="G52" s="3">
        <f t="shared" si="0"/>
        <v>-55</v>
      </c>
      <c r="H52" s="3">
        <f t="shared" si="1"/>
        <v>0.75015092210305123</v>
      </c>
    </row>
    <row r="53" spans="1:8" x14ac:dyDescent="0.25">
      <c r="A53" s="13">
        <v>-54</v>
      </c>
      <c r="F53" s="3">
        <v>1</v>
      </c>
      <c r="G53" s="3">
        <f t="shared" si="0"/>
        <v>-54.98</v>
      </c>
      <c r="H53" s="3">
        <f t="shared" si="1"/>
        <v>0.74962064574937182</v>
      </c>
    </row>
    <row r="54" spans="1:8" x14ac:dyDescent="0.25">
      <c r="A54" s="13">
        <v>-54</v>
      </c>
      <c r="F54" s="3">
        <v>2</v>
      </c>
      <c r="G54" s="3">
        <f t="shared" si="0"/>
        <v>-54.96</v>
      </c>
      <c r="H54" s="3">
        <f t="shared" si="1"/>
        <v>0.74803206472011696</v>
      </c>
    </row>
    <row r="55" spans="1:8" x14ac:dyDescent="0.25">
      <c r="A55" s="13">
        <v>-55</v>
      </c>
      <c r="F55" s="3">
        <v>3</v>
      </c>
      <c r="G55" s="3">
        <f t="shared" si="0"/>
        <v>-54.94</v>
      </c>
      <c r="H55" s="3">
        <f t="shared" si="1"/>
        <v>0.74539190723442661</v>
      </c>
    </row>
    <row r="56" spans="1:8" x14ac:dyDescent="0.25">
      <c r="A56" s="13">
        <v>-55</v>
      </c>
      <c r="F56" s="3">
        <v>4</v>
      </c>
      <c r="G56" s="3">
        <f t="shared" si="0"/>
        <v>-54.92</v>
      </c>
      <c r="H56" s="3">
        <f t="shared" si="1"/>
        <v>0.74171133422707713</v>
      </c>
    </row>
    <row r="57" spans="1:8" x14ac:dyDescent="0.25">
      <c r="A57" s="13">
        <v>-55</v>
      </c>
      <c r="F57" s="3">
        <v>5</v>
      </c>
      <c r="G57" s="3">
        <f t="shared" si="0"/>
        <v>-54.9</v>
      </c>
      <c r="H57" s="3">
        <f t="shared" si="1"/>
        <v>0.7370058607499288</v>
      </c>
    </row>
    <row r="58" spans="1:8" x14ac:dyDescent="0.25">
      <c r="A58" s="13">
        <v>-55</v>
      </c>
      <c r="F58" s="3">
        <v>6</v>
      </c>
      <c r="G58" s="3">
        <f t="shared" si="0"/>
        <v>-54.88</v>
      </c>
      <c r="H58" s="3">
        <f t="shared" si="1"/>
        <v>0.73129524702112569</v>
      </c>
    </row>
    <row r="59" spans="1:8" x14ac:dyDescent="0.25">
      <c r="A59" s="13">
        <v>-54</v>
      </c>
      <c r="F59" s="3">
        <v>7</v>
      </c>
      <c r="G59" s="3">
        <f t="shared" si="0"/>
        <v>-54.86</v>
      </c>
      <c r="H59" s="3">
        <f t="shared" si="1"/>
        <v>0.72460336019260296</v>
      </c>
    </row>
    <row r="60" spans="1:8" x14ac:dyDescent="0.25">
      <c r="A60" s="13">
        <v>-54</v>
      </c>
      <c r="F60" s="3">
        <v>8</v>
      </c>
      <c r="G60" s="3">
        <f t="shared" si="0"/>
        <v>-54.84</v>
      </c>
      <c r="H60" s="3">
        <f t="shared" si="1"/>
        <v>0.71695800818907751</v>
      </c>
    </row>
    <row r="61" spans="1:8" x14ac:dyDescent="0.25">
      <c r="A61" s="13">
        <v>-55</v>
      </c>
      <c r="F61" s="3">
        <v>9</v>
      </c>
      <c r="G61" s="3">
        <f t="shared" si="0"/>
        <v>-54.82</v>
      </c>
      <c r="H61" s="3">
        <f t="shared" si="1"/>
        <v>0.70839074723709017</v>
      </c>
    </row>
    <row r="62" spans="1:8" x14ac:dyDescent="0.25">
      <c r="A62" s="13">
        <v>-54</v>
      </c>
      <c r="F62" s="3">
        <v>10</v>
      </c>
      <c r="G62" s="3">
        <f t="shared" si="0"/>
        <v>-54.8</v>
      </c>
      <c r="H62" s="3">
        <f t="shared" si="1"/>
        <v>0.69893666494803952</v>
      </c>
    </row>
    <row r="63" spans="1:8" x14ac:dyDescent="0.25">
      <c r="A63" s="13">
        <v>-54</v>
      </c>
      <c r="F63" s="3">
        <v>11</v>
      </c>
      <c r="G63" s="3">
        <f t="shared" si="0"/>
        <v>-54.78</v>
      </c>
      <c r="H63" s="3">
        <f t="shared" si="1"/>
        <v>0.68863414104107057</v>
      </c>
    </row>
    <row r="64" spans="1:8" x14ac:dyDescent="0.25">
      <c r="A64" s="13">
        <v>-55</v>
      </c>
      <c r="F64" s="3">
        <v>12</v>
      </c>
      <c r="G64" s="3">
        <f t="shared" si="0"/>
        <v>-54.76</v>
      </c>
      <c r="H64" s="3">
        <f t="shared" si="1"/>
        <v>0.67752458798804382</v>
      </c>
    </row>
    <row r="65" spans="1:8" x14ac:dyDescent="0.25">
      <c r="A65" s="13">
        <v>-54</v>
      </c>
      <c r="F65" s="3">
        <v>13</v>
      </c>
      <c r="G65" s="3">
        <f t="shared" si="0"/>
        <v>-54.74</v>
      </c>
      <c r="H65" s="3">
        <f t="shared" si="1"/>
        <v>0.66565217403115429</v>
      </c>
    </row>
    <row r="66" spans="1:8" x14ac:dyDescent="0.25">
      <c r="A66" s="13">
        <v>-54</v>
      </c>
      <c r="F66" s="3">
        <v>14</v>
      </c>
      <c r="G66" s="3">
        <f t="shared" si="0"/>
        <v>-54.72</v>
      </c>
      <c r="H66" s="3">
        <f t="shared" si="1"/>
        <v>0.65306353116222482</v>
      </c>
    </row>
    <row r="67" spans="1:8" x14ac:dyDescent="0.25">
      <c r="A67" s="13">
        <v>-54</v>
      </c>
      <c r="F67" s="3">
        <v>15</v>
      </c>
      <c r="G67" s="3">
        <f t="shared" si="0"/>
        <v>-54.7</v>
      </c>
      <c r="H67" s="3">
        <f t="shared" si="1"/>
        <v>0.6398074507604502</v>
      </c>
    </row>
    <row r="68" spans="1:8" x14ac:dyDescent="0.25">
      <c r="A68" s="13">
        <v>-54</v>
      </c>
      <c r="F68" s="3">
        <v>16</v>
      </c>
      <c r="G68" s="3">
        <f t="shared" ref="G68:G102" si="2">$D$28+($I$3*F68)</f>
        <v>-54.68</v>
      </c>
      <c r="H68" s="3">
        <f t="shared" ref="H68:H102" si="3">_xlfn.NORM.DIST(G68,$D$28,$C$6,FALSE)</f>
        <v>0.62593456966070338</v>
      </c>
    </row>
    <row r="69" spans="1:8" x14ac:dyDescent="0.25">
      <c r="A69" s="13">
        <v>-54</v>
      </c>
      <c r="F69" s="3">
        <v>17</v>
      </c>
      <c r="G69" s="3">
        <f t="shared" si="2"/>
        <v>-54.66</v>
      </c>
      <c r="H69" s="3">
        <f t="shared" si="3"/>
        <v>0.61149704946803229</v>
      </c>
    </row>
    <row r="70" spans="1:8" x14ac:dyDescent="0.25">
      <c r="A70" s="13">
        <v>-54</v>
      </c>
      <c r="F70" s="3">
        <v>18</v>
      </c>
      <c r="G70" s="3">
        <f t="shared" si="2"/>
        <v>-54.64</v>
      </c>
      <c r="H70" s="3">
        <f t="shared" si="3"/>
        <v>0.5965482519446611</v>
      </c>
    </row>
    <row r="71" spans="1:8" x14ac:dyDescent="0.25">
      <c r="A71" s="13">
        <v>-55</v>
      </c>
      <c r="F71" s="3">
        <v>19</v>
      </c>
      <c r="G71" s="3">
        <f t="shared" si="2"/>
        <v>-54.62</v>
      </c>
      <c r="H71" s="3">
        <f t="shared" si="3"/>
        <v>0.5811424132750882</v>
      </c>
    </row>
    <row r="72" spans="1:8" x14ac:dyDescent="0.25">
      <c r="A72" s="13">
        <v>-55</v>
      </c>
      <c r="F72" s="3">
        <v>20</v>
      </c>
      <c r="G72" s="3">
        <f t="shared" si="2"/>
        <v>-54.6</v>
      </c>
      <c r="H72" s="3">
        <f t="shared" si="3"/>
        <v>0.56533431996312988</v>
      </c>
    </row>
    <row r="73" spans="1:8" x14ac:dyDescent="0.25">
      <c r="A73" s="13">
        <v>-54</v>
      </c>
      <c r="F73" s="3">
        <v>21</v>
      </c>
      <c r="G73" s="3">
        <f t="shared" si="2"/>
        <v>-54.58</v>
      </c>
      <c r="H73" s="3">
        <f t="shared" si="3"/>
        <v>0.54917898903326845</v>
      </c>
    </row>
    <row r="74" spans="1:8" x14ac:dyDescent="0.25">
      <c r="A74" s="13">
        <v>-55</v>
      </c>
      <c r="F74" s="3">
        <v>22</v>
      </c>
      <c r="G74" s="3">
        <f t="shared" si="2"/>
        <v>-54.56</v>
      </c>
      <c r="H74" s="3">
        <f t="shared" si="3"/>
        <v>0.53273135509983782</v>
      </c>
    </row>
    <row r="75" spans="1:8" x14ac:dyDescent="0.25">
      <c r="A75" s="13">
        <v>-54</v>
      </c>
      <c r="F75" s="3">
        <v>23</v>
      </c>
      <c r="G75" s="3">
        <f t="shared" si="2"/>
        <v>-54.54</v>
      </c>
      <c r="H75" s="3">
        <f t="shared" si="3"/>
        <v>0.51604596673236447</v>
      </c>
    </row>
    <row r="76" spans="1:8" x14ac:dyDescent="0.25">
      <c r="A76" s="13">
        <v>-54</v>
      </c>
      <c r="F76" s="3">
        <v>24</v>
      </c>
      <c r="G76" s="3">
        <f t="shared" si="2"/>
        <v>-54.52</v>
      </c>
      <c r="H76" s="3">
        <f t="shared" si="3"/>
        <v>0.49917669438747825</v>
      </c>
    </row>
    <row r="77" spans="1:8" x14ac:dyDescent="0.25">
      <c r="A77" s="13">
        <v>-54</v>
      </c>
      <c r="F77" s="3">
        <v>25</v>
      </c>
      <c r="G77" s="3">
        <f t="shared" si="2"/>
        <v>-54.5</v>
      </c>
      <c r="H77" s="3">
        <f t="shared" si="3"/>
        <v>0.48217645199843151</v>
      </c>
    </row>
    <row r="78" spans="1:8" x14ac:dyDescent="0.25">
      <c r="A78" s="13">
        <v>-54</v>
      </c>
      <c r="F78" s="3">
        <v>26</v>
      </c>
      <c r="G78" s="3">
        <f t="shared" si="2"/>
        <v>-54.48</v>
      </c>
      <c r="H78" s="3">
        <f t="shared" si="3"/>
        <v>0.46509693411673075</v>
      </c>
    </row>
    <row r="79" spans="1:8" x14ac:dyDescent="0.25">
      <c r="A79" s="13">
        <v>-54</v>
      </c>
      <c r="F79" s="3">
        <v>27</v>
      </c>
      <c r="G79" s="3">
        <f t="shared" si="2"/>
        <v>-54.46</v>
      </c>
      <c r="H79" s="3">
        <f t="shared" si="3"/>
        <v>0.44798837028824545</v>
      </c>
    </row>
    <row r="80" spans="1:8" x14ac:dyDescent="0.25">
      <c r="A80" s="13">
        <v>-55</v>
      </c>
      <c r="F80" s="3">
        <v>28</v>
      </c>
      <c r="G80" s="3">
        <f t="shared" si="2"/>
        <v>-54.44</v>
      </c>
      <c r="H80" s="3">
        <f t="shared" si="3"/>
        <v>0.43089929812279842</v>
      </c>
    </row>
    <row r="81" spans="1:8" x14ac:dyDescent="0.25">
      <c r="A81" s="13">
        <v>-55</v>
      </c>
      <c r="F81" s="3">
        <v>29</v>
      </c>
      <c r="G81" s="3">
        <f t="shared" si="2"/>
        <v>-54.42</v>
      </c>
      <c r="H81" s="3">
        <f t="shared" si="3"/>
        <v>0.41387635628409286</v>
      </c>
    </row>
    <row r="82" spans="1:8" x14ac:dyDescent="0.25">
      <c r="A82" s="13">
        <v>-54</v>
      </c>
      <c r="F82" s="3">
        <v>30</v>
      </c>
      <c r="G82" s="3">
        <f t="shared" si="2"/>
        <v>-54.4</v>
      </c>
      <c r="H82" s="3">
        <f t="shared" si="3"/>
        <v>0.39696409838906282</v>
      </c>
    </row>
    <row r="83" spans="1:8" x14ac:dyDescent="0.25">
      <c r="A83" s="13">
        <v>-54</v>
      </c>
      <c r="F83" s="3">
        <v>31</v>
      </c>
      <c r="G83" s="3">
        <f t="shared" si="2"/>
        <v>-54.38</v>
      </c>
      <c r="H83" s="3">
        <f t="shared" si="3"/>
        <v>0.38020482856630744</v>
      </c>
    </row>
    <row r="84" spans="1:8" x14ac:dyDescent="0.25">
      <c r="A84" s="13">
        <v>-54</v>
      </c>
      <c r="F84" s="3">
        <v>32</v>
      </c>
      <c r="G84" s="3">
        <f t="shared" si="2"/>
        <v>-54.36</v>
      </c>
      <c r="H84" s="3">
        <f t="shared" si="3"/>
        <v>0.36363845918393389</v>
      </c>
    </row>
    <row r="85" spans="1:8" x14ac:dyDescent="0.25">
      <c r="A85" s="13">
        <v>-54</v>
      </c>
      <c r="F85" s="3">
        <v>33</v>
      </c>
      <c r="G85" s="3">
        <f t="shared" si="2"/>
        <v>-54.34</v>
      </c>
      <c r="H85" s="3">
        <f t="shared" si="3"/>
        <v>0.34730239102236649</v>
      </c>
    </row>
    <row r="86" spans="1:8" x14ac:dyDescent="0.25">
      <c r="A86" s="13">
        <v>-54</v>
      </c>
      <c r="F86" s="3">
        <v>34</v>
      </c>
      <c r="G86" s="3">
        <f t="shared" si="2"/>
        <v>-54.32</v>
      </c>
      <c r="H86" s="3">
        <f t="shared" si="3"/>
        <v>0.33123141593869077</v>
      </c>
    </row>
    <row r="87" spans="1:8" x14ac:dyDescent="0.25">
      <c r="A87" s="13">
        <v>-56</v>
      </c>
      <c r="F87" s="3">
        <v>35</v>
      </c>
      <c r="G87" s="3">
        <f t="shared" si="2"/>
        <v>-54.3</v>
      </c>
      <c r="H87" s="3">
        <f t="shared" si="3"/>
        <v>0.31545764184998915</v>
      </c>
    </row>
    <row r="88" spans="1:8" x14ac:dyDescent="0.25">
      <c r="A88" s="13">
        <v>-55</v>
      </c>
      <c r="F88" s="3">
        <v>36</v>
      </c>
      <c r="G88" s="3">
        <f t="shared" si="2"/>
        <v>-54.28</v>
      </c>
      <c r="H88" s="3">
        <f t="shared" si="3"/>
        <v>0.30001043965478474</v>
      </c>
    </row>
    <row r="89" spans="1:8" x14ac:dyDescent="0.25">
      <c r="A89" s="13">
        <v>-55</v>
      </c>
      <c r="F89" s="3">
        <v>37</v>
      </c>
      <c r="G89" s="3">
        <f t="shared" si="2"/>
        <v>-54.26</v>
      </c>
      <c r="H89" s="3">
        <f t="shared" si="3"/>
        <v>0.28491641151743269</v>
      </c>
    </row>
    <row r="90" spans="1:8" x14ac:dyDescent="0.25">
      <c r="A90" s="13">
        <v>-55</v>
      </c>
      <c r="F90" s="3">
        <v>38</v>
      </c>
      <c r="G90" s="3">
        <f t="shared" si="2"/>
        <v>-54.24</v>
      </c>
      <c r="H90" s="3">
        <f t="shared" si="3"/>
        <v>0.27019937976114555</v>
      </c>
    </row>
    <row r="91" spans="1:8" x14ac:dyDescent="0.25">
      <c r="A91" s="13">
        <v>-56</v>
      </c>
      <c r="F91" s="3">
        <v>39</v>
      </c>
      <c r="G91" s="3">
        <f t="shared" si="2"/>
        <v>-54.22</v>
      </c>
      <c r="H91" s="3">
        <f t="shared" si="3"/>
        <v>0.25588039545284896</v>
      </c>
    </row>
    <row r="92" spans="1:8" x14ac:dyDescent="0.25">
      <c r="A92" s="13">
        <v>-55</v>
      </c>
      <c r="F92" s="3">
        <v>40</v>
      </c>
      <c r="G92" s="3">
        <f t="shared" si="2"/>
        <v>-54.2</v>
      </c>
      <c r="H92" s="3">
        <f t="shared" si="3"/>
        <v>0.24197776561908518</v>
      </c>
    </row>
    <row r="93" spans="1:8" x14ac:dyDescent="0.25">
      <c r="A93" s="13">
        <v>-55</v>
      </c>
      <c r="F93" s="3">
        <v>41</v>
      </c>
      <c r="G93" s="3">
        <f t="shared" si="2"/>
        <v>-54.18</v>
      </c>
      <c r="H93" s="3">
        <f t="shared" si="3"/>
        <v>0.22850709790651405</v>
      </c>
    </row>
    <row r="94" spans="1:8" x14ac:dyDescent="0.25">
      <c r="A94" s="13">
        <v>-55</v>
      </c>
      <c r="F94" s="3">
        <v>42</v>
      </c>
      <c r="G94" s="3">
        <f t="shared" si="2"/>
        <v>-54.16</v>
      </c>
      <c r="H94" s="3">
        <f t="shared" si="3"/>
        <v>0.21548136139504936</v>
      </c>
    </row>
    <row r="95" spans="1:8" x14ac:dyDescent="0.25">
      <c r="A95" s="13">
        <v>-55</v>
      </c>
      <c r="F95" s="3">
        <v>43</v>
      </c>
      <c r="G95" s="3">
        <f t="shared" si="2"/>
        <v>-54.14</v>
      </c>
      <c r="H95" s="3">
        <f t="shared" si="3"/>
        <v>0.20291096218536678</v>
      </c>
    </row>
    <row r="96" spans="1:8" x14ac:dyDescent="0.25">
      <c r="A96" s="13">
        <v>-55</v>
      </c>
      <c r="F96" s="3">
        <v>44</v>
      </c>
      <c r="G96" s="3">
        <f t="shared" si="2"/>
        <v>-54.12</v>
      </c>
      <c r="H96" s="3">
        <f t="shared" si="3"/>
        <v>0.19080383231647263</v>
      </c>
    </row>
    <row r="97" spans="1:8" x14ac:dyDescent="0.25">
      <c r="A97" s="13">
        <v>-55</v>
      </c>
      <c r="F97" s="3">
        <v>45</v>
      </c>
      <c r="G97" s="3">
        <f t="shared" si="2"/>
        <v>-54.1</v>
      </c>
      <c r="H97" s="3">
        <f t="shared" si="3"/>
        <v>0.17916553052232839</v>
      </c>
    </row>
    <row r="98" spans="1:8" x14ac:dyDescent="0.25">
      <c r="A98" s="13">
        <v>-55</v>
      </c>
      <c r="F98" s="3">
        <v>46</v>
      </c>
      <c r="G98" s="3">
        <f t="shared" si="2"/>
        <v>-54.08</v>
      </c>
      <c r="H98" s="3">
        <f t="shared" si="3"/>
        <v>0.16799935330869883</v>
      </c>
    </row>
    <row r="99" spans="1:8" x14ac:dyDescent="0.25">
      <c r="A99" s="13">
        <v>-55</v>
      </c>
      <c r="F99" s="3">
        <v>47</v>
      </c>
      <c r="G99" s="3">
        <f t="shared" si="2"/>
        <v>-54.06</v>
      </c>
      <c r="H99" s="3">
        <f t="shared" si="3"/>
        <v>0.15730645482221778</v>
      </c>
    </row>
    <row r="100" spans="1:8" x14ac:dyDescent="0.25">
      <c r="A100" s="13">
        <v>-55</v>
      </c>
      <c r="F100" s="3">
        <v>48</v>
      </c>
      <c r="G100" s="3">
        <f t="shared" si="2"/>
        <v>-54.04</v>
      </c>
      <c r="H100" s="3">
        <f t="shared" si="3"/>
        <v>0.14708597399127815</v>
      </c>
    </row>
    <row r="101" spans="1:8" x14ac:dyDescent="0.25">
      <c r="F101" s="3">
        <v>49</v>
      </c>
      <c r="G101" s="3">
        <f t="shared" si="2"/>
        <v>-54.02</v>
      </c>
      <c r="H101" s="3">
        <f t="shared" si="3"/>
        <v>0.1373351674426507</v>
      </c>
    </row>
    <row r="102" spans="1:8" x14ac:dyDescent="0.25">
      <c r="F102" s="3">
        <v>50</v>
      </c>
      <c r="G102" s="3">
        <f t="shared" si="2"/>
        <v>-54</v>
      </c>
      <c r="H102" s="3">
        <f t="shared" si="3"/>
        <v>0.12804954673638858</v>
      </c>
    </row>
  </sheetData>
  <mergeCells count="4">
    <mergeCell ref="B1:C1"/>
    <mergeCell ref="D1:E1"/>
    <mergeCell ref="F1:I1"/>
    <mergeCell ref="C27:D27"/>
  </mergeCells>
  <conditionalFormatting sqref="D29">
    <cfRule type="cellIs" dxfId="3" priority="1" operator="notEqual">
      <formula>$D$28</formula>
    </cfRule>
    <cfRule type="cellIs" dxfId="2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4978-DFE4-46DB-8C37-DC885E511A41}">
  <dimension ref="A1:L102"/>
  <sheetViews>
    <sheetView tabSelected="1" zoomScale="120" zoomScaleNormal="120" workbookViewId="0">
      <selection activeCell="B26" sqref="B26"/>
    </sheetView>
  </sheetViews>
  <sheetFormatPr defaultRowHeight="15" x14ac:dyDescent="0.25"/>
  <cols>
    <col min="1" max="1" width="10.5703125" style="13" customWidth="1"/>
    <col min="2" max="2" width="19.28515625" style="1" customWidth="1"/>
    <col min="3" max="3" width="24.7109375" style="4" customWidth="1"/>
    <col min="4" max="4" width="11.7109375" customWidth="1"/>
    <col min="5" max="5" width="15.42578125" customWidth="1"/>
    <col min="6" max="6" width="9.140625" customWidth="1"/>
    <col min="8" max="8" width="14.140625" customWidth="1"/>
    <col min="9" max="9" width="13.85546875" customWidth="1"/>
  </cols>
  <sheetData>
    <row r="1" spans="1:12" s="2" customFormat="1" x14ac:dyDescent="0.25">
      <c r="A1" s="13">
        <v>-55</v>
      </c>
      <c r="B1" s="26" t="s">
        <v>32</v>
      </c>
      <c r="C1" s="26"/>
      <c r="D1" s="23" t="s">
        <v>17</v>
      </c>
      <c r="E1" s="24"/>
      <c r="F1" s="25" t="s">
        <v>18</v>
      </c>
      <c r="G1" s="25"/>
      <c r="H1" s="25"/>
      <c r="I1" s="25"/>
      <c r="L1" s="14"/>
    </row>
    <row r="2" spans="1:12" x14ac:dyDescent="0.25">
      <c r="A2" s="13">
        <v>-55</v>
      </c>
      <c r="B2" s="5" t="s">
        <v>0</v>
      </c>
      <c r="C2" s="5" t="s">
        <v>1</v>
      </c>
      <c r="D2" s="5" t="s">
        <v>11</v>
      </c>
      <c r="E2" s="9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L2" s="14"/>
    </row>
    <row r="3" spans="1:12" x14ac:dyDescent="0.25">
      <c r="A3" s="13">
        <v>-55</v>
      </c>
      <c r="B3" s="21" t="s">
        <v>8</v>
      </c>
      <c r="C3" s="12">
        <f>MIN(A1:A100)</f>
        <v>-56</v>
      </c>
      <c r="D3" s="8">
        <v>-60</v>
      </c>
      <c r="E3" s="10">
        <f t="array" ref="E3:E11">FREQUENCY(A1:A100,D3:D11)</f>
        <v>0</v>
      </c>
      <c r="F3" s="3">
        <v>-49</v>
      </c>
      <c r="G3" s="3">
        <f>$D$28+($I$3*F3)</f>
        <v>-55.98</v>
      </c>
      <c r="H3" s="3">
        <f>_xlfn.NORM.DIST(G3,$D$28,$C$6,FALSE)</f>
        <v>0.15382892881631863</v>
      </c>
      <c r="I3" s="7">
        <f>(ABS(C3)-ABS(C4))/C5</f>
        <v>0.02</v>
      </c>
      <c r="L3" s="14"/>
    </row>
    <row r="4" spans="1:12" x14ac:dyDescent="0.25">
      <c r="A4" s="13">
        <v>-55</v>
      </c>
      <c r="B4" s="22" t="s">
        <v>9</v>
      </c>
      <c r="C4" s="7">
        <f>MAX(A1:A100)</f>
        <v>-54</v>
      </c>
      <c r="D4" s="6">
        <v>-59</v>
      </c>
      <c r="E4" s="11">
        <v>0</v>
      </c>
      <c r="F4" s="3">
        <v>-48</v>
      </c>
      <c r="G4" s="3">
        <f t="shared" ref="G4:G67" si="0">$D$28+($I$3*F4)</f>
        <v>-55.96</v>
      </c>
      <c r="H4" s="3">
        <f t="shared" ref="H4:H67" si="1">_xlfn.NORM.DIST(G4,$D$28,$C$6,FALSE)</f>
        <v>0.16366079649076634</v>
      </c>
      <c r="L4" s="14"/>
    </row>
    <row r="5" spans="1:12" x14ac:dyDescent="0.25">
      <c r="A5" s="13">
        <v>-55</v>
      </c>
      <c r="B5" s="21" t="s">
        <v>10</v>
      </c>
      <c r="C5" s="12">
        <f>COUNT(A1:A100)</f>
        <v>100</v>
      </c>
      <c r="D5" s="8">
        <v>-58</v>
      </c>
      <c r="E5" s="10">
        <v>0</v>
      </c>
      <c r="F5" s="3">
        <v>-47</v>
      </c>
      <c r="G5" s="3">
        <f t="shared" si="0"/>
        <v>-55.94</v>
      </c>
      <c r="H5" s="3">
        <f t="shared" si="1"/>
        <v>0.17389877745644788</v>
      </c>
      <c r="L5" s="14"/>
    </row>
    <row r="6" spans="1:12" x14ac:dyDescent="0.25">
      <c r="A6" s="13">
        <v>-55</v>
      </c>
      <c r="B6" s="22" t="s">
        <v>2</v>
      </c>
      <c r="C6" s="7">
        <f>_xlfn.STDEV.S(A1:A100)</f>
        <v>0.55958137310967881</v>
      </c>
      <c r="D6" s="6">
        <v>-57</v>
      </c>
      <c r="E6" s="11">
        <v>0</v>
      </c>
      <c r="F6" s="3">
        <v>-46</v>
      </c>
      <c r="G6" s="3">
        <f t="shared" si="0"/>
        <v>-55.92</v>
      </c>
      <c r="H6" s="3">
        <f t="shared" si="1"/>
        <v>0.1845413192871582</v>
      </c>
      <c r="L6" s="14"/>
    </row>
    <row r="7" spans="1:12" x14ac:dyDescent="0.25">
      <c r="A7" s="13">
        <v>-55</v>
      </c>
      <c r="B7" s="21" t="s">
        <v>6</v>
      </c>
      <c r="C7" s="12">
        <f>C9-(2*C6)</f>
        <v>-56.019162746219358</v>
      </c>
      <c r="D7" s="8">
        <v>-56</v>
      </c>
      <c r="E7" s="10">
        <v>11</v>
      </c>
      <c r="F7" s="3">
        <v>-45</v>
      </c>
      <c r="G7" s="3">
        <f t="shared" si="0"/>
        <v>-55.9</v>
      </c>
      <c r="H7" s="3">
        <f t="shared" si="1"/>
        <v>0.19558517686455465</v>
      </c>
    </row>
    <row r="8" spans="1:12" x14ac:dyDescent="0.25">
      <c r="A8" s="13">
        <v>-55</v>
      </c>
      <c r="B8" s="22" t="s">
        <v>4</v>
      </c>
      <c r="C8" s="7">
        <f>C9-C6</f>
        <v>-55.459581373109678</v>
      </c>
      <c r="D8" s="6">
        <v>-55</v>
      </c>
      <c r="E8" s="11">
        <v>68</v>
      </c>
      <c r="F8" s="3">
        <v>-44</v>
      </c>
      <c r="G8" s="3">
        <f t="shared" si="0"/>
        <v>-55.88</v>
      </c>
      <c r="H8" s="3">
        <f t="shared" si="1"/>
        <v>0.20702532589871037</v>
      </c>
    </row>
    <row r="9" spans="1:12" x14ac:dyDescent="0.25">
      <c r="A9" s="13">
        <v>-55</v>
      </c>
      <c r="B9" s="21" t="s">
        <v>3</v>
      </c>
      <c r="C9" s="12">
        <f>AVERAGE(A1:A100)</f>
        <v>-54.9</v>
      </c>
      <c r="D9" s="8">
        <v>-54</v>
      </c>
      <c r="E9" s="10">
        <v>21</v>
      </c>
      <c r="F9" s="3">
        <v>-43</v>
      </c>
      <c r="G9" s="3">
        <f t="shared" si="0"/>
        <v>-55.86</v>
      </c>
      <c r="H9" s="3">
        <f t="shared" si="1"/>
        <v>0.21885488290806004</v>
      </c>
    </row>
    <row r="10" spans="1:12" x14ac:dyDescent="0.25">
      <c r="A10" s="13">
        <v>-56</v>
      </c>
      <c r="B10" s="22" t="s">
        <v>5</v>
      </c>
      <c r="C10" s="7">
        <f>C9+C6</f>
        <v>-54.340418626890319</v>
      </c>
      <c r="D10" s="6">
        <v>-53</v>
      </c>
      <c r="E10" s="11">
        <v>0</v>
      </c>
      <c r="F10" s="3">
        <v>-42</v>
      </c>
      <c r="G10" s="3">
        <f t="shared" si="0"/>
        <v>-55.84</v>
      </c>
      <c r="H10" s="3">
        <f t="shared" si="1"/>
        <v>0.23106503267552106</v>
      </c>
    </row>
    <row r="11" spans="1:12" x14ac:dyDescent="0.25">
      <c r="A11" s="13">
        <v>-55</v>
      </c>
      <c r="B11" s="21" t="s">
        <v>7</v>
      </c>
      <c r="C11" s="12">
        <f>C9+(2*C6)</f>
        <v>-53.780837253780639</v>
      </c>
      <c r="D11" s="8">
        <v>-52</v>
      </c>
      <c r="E11" s="10">
        <v>0</v>
      </c>
      <c r="F11" s="3">
        <v>-41</v>
      </c>
      <c r="G11" s="3">
        <f t="shared" si="0"/>
        <v>-55.82</v>
      </c>
      <c r="H11" s="3">
        <f t="shared" si="1"/>
        <v>0.24364496418925097</v>
      </c>
    </row>
    <row r="12" spans="1:12" x14ac:dyDescent="0.25">
      <c r="A12" s="13">
        <v>-55</v>
      </c>
      <c r="F12" s="3">
        <v>-40</v>
      </c>
      <c r="G12" s="3">
        <f t="shared" si="0"/>
        <v>-55.8</v>
      </c>
      <c r="H12" s="3">
        <f t="shared" si="1"/>
        <v>0.25658181605658303</v>
      </c>
    </row>
    <row r="13" spans="1:12" x14ac:dyDescent="0.25">
      <c r="A13" s="13">
        <v>-55</v>
      </c>
      <c r="F13" s="3">
        <v>-39</v>
      </c>
      <c r="G13" s="3">
        <f t="shared" si="0"/>
        <v>-55.78</v>
      </c>
      <c r="H13" s="3">
        <f t="shared" si="1"/>
        <v>0.26986063234875673</v>
      </c>
    </row>
    <row r="14" spans="1:12" x14ac:dyDescent="0.25">
      <c r="A14" s="13">
        <v>-55</v>
      </c>
      <c r="F14" s="3">
        <v>-38</v>
      </c>
      <c r="G14" s="3">
        <f t="shared" si="0"/>
        <v>-55.76</v>
      </c>
      <c r="H14" s="3">
        <f t="shared" si="1"/>
        <v>0.28346432979099323</v>
      </c>
    </row>
    <row r="15" spans="1:12" x14ac:dyDescent="0.25">
      <c r="A15" s="13">
        <v>-55</v>
      </c>
      <c r="F15" s="3">
        <v>-37</v>
      </c>
      <c r="G15" s="3">
        <f t="shared" si="0"/>
        <v>-55.74</v>
      </c>
      <c r="H15" s="3">
        <f t="shared" si="1"/>
        <v>0.29737367715760243</v>
      </c>
    </row>
    <row r="16" spans="1:12" x14ac:dyDescent="0.25">
      <c r="A16" s="13">
        <v>-55</v>
      </c>
      <c r="F16" s="3">
        <v>-36</v>
      </c>
      <c r="G16" s="3">
        <f t="shared" si="0"/>
        <v>-55.72</v>
      </c>
      <c r="H16" s="3">
        <f t="shared" si="1"/>
        <v>0.3115672876652274</v>
      </c>
    </row>
    <row r="17" spans="1:8" x14ac:dyDescent="0.25">
      <c r="A17" s="13">
        <v>-55</v>
      </c>
      <c r="F17" s="3">
        <v>-35</v>
      </c>
      <c r="G17" s="3">
        <f t="shared" si="0"/>
        <v>-55.7</v>
      </c>
      <c r="H17" s="3">
        <f t="shared" si="1"/>
        <v>0.32602162507855842</v>
      </c>
    </row>
    <row r="18" spans="1:8" x14ac:dyDescent="0.25">
      <c r="A18" s="13">
        <v>-55</v>
      </c>
      <c r="F18" s="3">
        <v>-34</v>
      </c>
      <c r="G18" s="3">
        <f t="shared" si="0"/>
        <v>-55.68</v>
      </c>
      <c r="H18" s="3">
        <f t="shared" si="1"/>
        <v>0.34071102415322668</v>
      </c>
    </row>
    <row r="19" spans="1:8" x14ac:dyDescent="0.25">
      <c r="A19" s="13">
        <v>-55</v>
      </c>
      <c r="F19" s="3">
        <v>-33</v>
      </c>
      <c r="G19" s="3">
        <f t="shared" si="0"/>
        <v>-55.66</v>
      </c>
      <c r="H19" s="3">
        <f t="shared" si="1"/>
        <v>0.35560772593941142</v>
      </c>
    </row>
    <row r="20" spans="1:8" x14ac:dyDescent="0.25">
      <c r="A20" s="13">
        <v>-55</v>
      </c>
      <c r="F20" s="3">
        <v>-32</v>
      </c>
      <c r="G20" s="3">
        <f t="shared" si="0"/>
        <v>-55.64</v>
      </c>
      <c r="H20" s="3">
        <f t="shared" si="1"/>
        <v>0.37068192835883795</v>
      </c>
    </row>
    <row r="21" spans="1:8" x14ac:dyDescent="0.25">
      <c r="A21" s="13">
        <v>-55</v>
      </c>
      <c r="F21" s="3">
        <v>-31</v>
      </c>
      <c r="G21" s="3">
        <f t="shared" si="0"/>
        <v>-55.62</v>
      </c>
      <c r="H21" s="3">
        <f t="shared" si="1"/>
        <v>0.38590185234706653</v>
      </c>
    </row>
    <row r="22" spans="1:8" x14ac:dyDescent="0.25">
      <c r="A22" s="13">
        <v>-55</v>
      </c>
      <c r="F22" s="3">
        <v>-30</v>
      </c>
      <c r="G22" s="3">
        <f t="shared" si="0"/>
        <v>-55.6</v>
      </c>
      <c r="H22" s="3">
        <f t="shared" si="1"/>
        <v>0.40123382372389582</v>
      </c>
    </row>
    <row r="23" spans="1:8" x14ac:dyDescent="0.25">
      <c r="A23" s="13">
        <v>-55</v>
      </c>
      <c r="F23" s="3">
        <v>-29</v>
      </c>
      <c r="G23" s="3">
        <f t="shared" si="0"/>
        <v>-55.58</v>
      </c>
      <c r="H23" s="3">
        <f t="shared" si="1"/>
        <v>0.41664237081848787</v>
      </c>
    </row>
    <row r="24" spans="1:8" x14ac:dyDescent="0.25">
      <c r="A24" s="13">
        <v>-55</v>
      </c>
      <c r="F24" s="3">
        <v>-28</v>
      </c>
      <c r="G24" s="3">
        <f t="shared" si="0"/>
        <v>-55.56</v>
      </c>
      <c r="H24" s="3">
        <f t="shared" si="1"/>
        <v>0.43209033773305711</v>
      </c>
    </row>
    <row r="25" spans="1:8" x14ac:dyDescent="0.25">
      <c r="A25" s="13">
        <v>-56</v>
      </c>
      <c r="F25" s="3">
        <v>-27</v>
      </c>
      <c r="G25" s="3">
        <f t="shared" si="0"/>
        <v>-55.54</v>
      </c>
      <c r="H25" s="3">
        <f t="shared" si="1"/>
        <v>0.44753901298220822</v>
      </c>
    </row>
    <row r="26" spans="1:8" x14ac:dyDescent="0.25">
      <c r="A26" s="13">
        <v>-55</v>
      </c>
      <c r="F26" s="3">
        <v>-26</v>
      </c>
      <c r="G26" s="3">
        <f t="shared" si="0"/>
        <v>-55.52</v>
      </c>
      <c r="H26" s="3">
        <f t="shared" si="1"/>
        <v>0.46294827309446496</v>
      </c>
    </row>
    <row r="27" spans="1:8" x14ac:dyDescent="0.25">
      <c r="A27" s="13">
        <v>-55</v>
      </c>
      <c r="C27" s="27" t="s">
        <v>20</v>
      </c>
      <c r="D27" s="27"/>
      <c r="F27" s="3">
        <v>-25</v>
      </c>
      <c r="G27" s="3">
        <f t="shared" si="0"/>
        <v>-55.5</v>
      </c>
      <c r="H27" s="3">
        <f t="shared" si="1"/>
        <v>0.4782767406112054</v>
      </c>
    </row>
    <row r="28" spans="1:8" x14ac:dyDescent="0.25">
      <c r="A28" s="13">
        <v>-55</v>
      </c>
      <c r="C28" s="22" t="s">
        <v>22</v>
      </c>
      <c r="D28" s="6">
        <f>_xlfn.MODE.SNGL(A1:A100)</f>
        <v>-55</v>
      </c>
      <c r="F28" s="3">
        <v>-24</v>
      </c>
      <c r="G28" s="3">
        <f t="shared" si="0"/>
        <v>-55.48</v>
      </c>
      <c r="H28" s="3">
        <f t="shared" si="1"/>
        <v>0.49348195576646575</v>
      </c>
    </row>
    <row r="29" spans="1:8" x14ac:dyDescent="0.25">
      <c r="A29" s="13">
        <v>-56</v>
      </c>
      <c r="C29" s="22" t="s">
        <v>21</v>
      </c>
      <c r="D29" s="6">
        <f>_xlfn.MODE.SNGL(A1:A5)</f>
        <v>-55</v>
      </c>
      <c r="F29" s="3">
        <v>-23</v>
      </c>
      <c r="G29" s="3">
        <f t="shared" si="0"/>
        <v>-55.46</v>
      </c>
      <c r="H29" s="3">
        <f t="shared" si="1"/>
        <v>0.50852056098199094</v>
      </c>
    </row>
    <row r="30" spans="1:8" x14ac:dyDescent="0.25">
      <c r="A30" s="13">
        <v>-55</v>
      </c>
      <c r="C30" s="22" t="s">
        <v>30</v>
      </c>
      <c r="D30" s="20">
        <f>ABS(C6/C9)</f>
        <v>1.0192739036606172E-2</v>
      </c>
      <c r="F30" s="3">
        <v>-22</v>
      </c>
      <c r="G30" s="3">
        <f t="shared" si="0"/>
        <v>-55.44</v>
      </c>
      <c r="H30" s="3">
        <f t="shared" si="1"/>
        <v>0.52334849716617027</v>
      </c>
    </row>
    <row r="31" spans="1:8" x14ac:dyDescent="0.25">
      <c r="A31" s="13">
        <v>-55</v>
      </c>
      <c r="F31" s="3">
        <v>-21</v>
      </c>
      <c r="G31" s="3">
        <f t="shared" si="0"/>
        <v>-55.42</v>
      </c>
      <c r="H31" s="3">
        <f t="shared" si="1"/>
        <v>0.53792121066562981</v>
      </c>
    </row>
    <row r="32" spans="1:8" x14ac:dyDescent="0.25">
      <c r="A32" s="13">
        <v>-55</v>
      </c>
      <c r="F32" s="3">
        <v>-20</v>
      </c>
      <c r="G32" s="3">
        <f t="shared" si="0"/>
        <v>-55.4</v>
      </c>
      <c r="H32" s="3">
        <f t="shared" si="1"/>
        <v>0.55219386958604932</v>
      </c>
    </row>
    <row r="33" spans="1:8" x14ac:dyDescent="0.25">
      <c r="A33" s="13">
        <v>-55</v>
      </c>
      <c r="F33" s="3">
        <v>-19</v>
      </c>
      <c r="G33" s="3">
        <f t="shared" si="0"/>
        <v>-55.38</v>
      </c>
      <c r="H33" s="3">
        <f t="shared" si="1"/>
        <v>0.56612158807534707</v>
      </c>
    </row>
    <row r="34" spans="1:8" x14ac:dyDescent="0.25">
      <c r="A34" s="13">
        <v>-54</v>
      </c>
      <c r="F34" s="3">
        <v>-18</v>
      </c>
      <c r="G34" s="3">
        <f t="shared" si="0"/>
        <v>-55.36</v>
      </c>
      <c r="H34" s="3">
        <f t="shared" si="1"/>
        <v>0.57965965705054734</v>
      </c>
    </row>
    <row r="35" spans="1:8" x14ac:dyDescent="0.25">
      <c r="A35" s="13">
        <v>-54</v>
      </c>
      <c r="F35" s="3">
        <v>-17</v>
      </c>
      <c r="G35" s="3">
        <f t="shared" si="0"/>
        <v>-55.34</v>
      </c>
      <c r="H35" s="3">
        <f t="shared" si="1"/>
        <v>0.59276377974975369</v>
      </c>
    </row>
    <row r="36" spans="1:8" x14ac:dyDescent="0.25">
      <c r="A36" s="13">
        <v>-54</v>
      </c>
      <c r="F36" s="3">
        <v>-16</v>
      </c>
      <c r="G36" s="3">
        <f t="shared" si="0"/>
        <v>-55.32</v>
      </c>
      <c r="H36" s="3">
        <f t="shared" si="1"/>
        <v>0.60539031040548474</v>
      </c>
    </row>
    <row r="37" spans="1:8" x14ac:dyDescent="0.25">
      <c r="A37" s="13">
        <v>-54</v>
      </c>
      <c r="F37" s="3">
        <v>-15</v>
      </c>
      <c r="G37" s="3">
        <f t="shared" si="0"/>
        <v>-55.3</v>
      </c>
      <c r="H37" s="3">
        <f t="shared" si="1"/>
        <v>0.61749649426528463</v>
      </c>
    </row>
    <row r="38" spans="1:8" x14ac:dyDescent="0.25">
      <c r="A38" s="13">
        <v>-55</v>
      </c>
      <c r="F38" s="3">
        <v>-14</v>
      </c>
      <c r="G38" s="3">
        <f t="shared" si="0"/>
        <v>-55.28</v>
      </c>
      <c r="H38" s="3">
        <f t="shared" si="1"/>
        <v>0.62904070713239879</v>
      </c>
    </row>
    <row r="39" spans="1:8" x14ac:dyDescent="0.25">
      <c r="A39" s="13">
        <v>-54</v>
      </c>
      <c r="F39" s="3">
        <v>-13</v>
      </c>
      <c r="G39" s="3">
        <f t="shared" si="0"/>
        <v>-55.26</v>
      </c>
      <c r="H39" s="3">
        <f t="shared" si="1"/>
        <v>0.63998269256336882</v>
      </c>
    </row>
    <row r="40" spans="1:8" x14ac:dyDescent="0.25">
      <c r="A40" s="13">
        <v>-54</v>
      </c>
      <c r="F40" s="3">
        <v>-12</v>
      </c>
      <c r="G40" s="3">
        <f t="shared" si="0"/>
        <v>-55.24</v>
      </c>
      <c r="H40" s="3">
        <f t="shared" si="1"/>
        <v>0.6502837948421184</v>
      </c>
    </row>
    <row r="41" spans="1:8" x14ac:dyDescent="0.25">
      <c r="A41" s="13">
        <v>-54</v>
      </c>
      <c r="F41" s="3">
        <v>-11</v>
      </c>
      <c r="G41" s="3">
        <f t="shared" si="0"/>
        <v>-55.22</v>
      </c>
      <c r="H41" s="3">
        <f t="shared" si="1"/>
        <v>0.65990718585194486</v>
      </c>
    </row>
    <row r="42" spans="1:8" x14ac:dyDescent="0.25">
      <c r="A42" s="13">
        <v>-54</v>
      </c>
      <c r="F42" s="3">
        <v>-10</v>
      </c>
      <c r="G42" s="3">
        <f t="shared" si="0"/>
        <v>-55.2</v>
      </c>
      <c r="H42" s="3">
        <f t="shared" si="1"/>
        <v>0.66881808398771536</v>
      </c>
    </row>
    <row r="43" spans="1:8" x14ac:dyDescent="0.25">
      <c r="A43" s="13">
        <v>-54</v>
      </c>
      <c r="F43" s="3">
        <v>-9</v>
      </c>
      <c r="G43" s="3">
        <f t="shared" si="0"/>
        <v>-55.18</v>
      </c>
      <c r="H43" s="3">
        <f t="shared" si="1"/>
        <v>0.67698396329136545</v>
      </c>
    </row>
    <row r="44" spans="1:8" x14ac:dyDescent="0.25">
      <c r="A44" s="13">
        <v>-55</v>
      </c>
      <c r="F44" s="3">
        <v>-8</v>
      </c>
      <c r="G44" s="3">
        <f t="shared" si="0"/>
        <v>-55.16</v>
      </c>
      <c r="H44" s="3">
        <f t="shared" si="1"/>
        <v>0.68437475105349455</v>
      </c>
    </row>
    <row r="45" spans="1:8" x14ac:dyDescent="0.25">
      <c r="A45" s="13">
        <v>-54</v>
      </c>
      <c r="F45" s="3">
        <v>-7</v>
      </c>
      <c r="G45" s="3">
        <f t="shared" si="0"/>
        <v>-55.14</v>
      </c>
      <c r="H45" s="3">
        <f t="shared" si="1"/>
        <v>0.69096301220288359</v>
      </c>
    </row>
    <row r="46" spans="1:8" x14ac:dyDescent="0.25">
      <c r="A46" s="13">
        <v>-54</v>
      </c>
      <c r="F46" s="3">
        <v>-6</v>
      </c>
      <c r="G46" s="3">
        <f t="shared" si="0"/>
        <v>-55.12</v>
      </c>
      <c r="H46" s="3">
        <f t="shared" si="1"/>
        <v>0.69672411890279473</v>
      </c>
    </row>
    <row r="47" spans="1:8" x14ac:dyDescent="0.25">
      <c r="A47" s="13">
        <v>-54</v>
      </c>
      <c r="F47" s="3">
        <v>-5</v>
      </c>
      <c r="G47" s="3">
        <f t="shared" si="0"/>
        <v>-55.1</v>
      </c>
      <c r="H47" s="3">
        <f t="shared" si="1"/>
        <v>0.70163640388749426</v>
      </c>
    </row>
    <row r="48" spans="1:8" x14ac:dyDescent="0.25">
      <c r="A48" s="13">
        <v>-55</v>
      </c>
      <c r="F48" s="3">
        <v>-4</v>
      </c>
      <c r="G48" s="3">
        <f t="shared" si="0"/>
        <v>-55.08</v>
      </c>
      <c r="H48" s="3">
        <f t="shared" si="1"/>
        <v>0.7056812962033634</v>
      </c>
    </row>
    <row r="49" spans="1:8" x14ac:dyDescent="0.25">
      <c r="A49" s="13">
        <v>-55</v>
      </c>
      <c r="F49" s="3">
        <v>-3</v>
      </c>
      <c r="G49" s="3">
        <f t="shared" si="0"/>
        <v>-55.06</v>
      </c>
      <c r="H49" s="3">
        <f t="shared" si="1"/>
        <v>0.70884343816464557</v>
      </c>
    </row>
    <row r="50" spans="1:8" x14ac:dyDescent="0.25">
      <c r="A50" s="13">
        <v>-55</v>
      </c>
      <c r="F50" s="3">
        <v>-2</v>
      </c>
      <c r="G50" s="3">
        <f t="shared" si="0"/>
        <v>-55.04</v>
      </c>
      <c r="H50" s="3">
        <f t="shared" si="1"/>
        <v>0.71111078249320614</v>
      </c>
    </row>
    <row r="51" spans="1:8" x14ac:dyDescent="0.25">
      <c r="A51" s="13">
        <v>-55</v>
      </c>
      <c r="F51" s="3">
        <v>-1</v>
      </c>
      <c r="G51" s="3">
        <f t="shared" si="0"/>
        <v>-55.02</v>
      </c>
      <c r="H51" s="3">
        <f t="shared" si="1"/>
        <v>0.71247466878245258</v>
      </c>
    </row>
    <row r="52" spans="1:8" x14ac:dyDescent="0.25">
      <c r="A52" s="13">
        <v>-55</v>
      </c>
      <c r="F52" s="3">
        <v>0</v>
      </c>
      <c r="G52" s="3">
        <f t="shared" si="0"/>
        <v>-55</v>
      </c>
      <c r="H52" s="3">
        <f t="shared" si="1"/>
        <v>0.71292987860630486</v>
      </c>
    </row>
    <row r="53" spans="1:8" x14ac:dyDescent="0.25">
      <c r="A53" s="13">
        <v>-55</v>
      </c>
      <c r="F53" s="3">
        <v>1</v>
      </c>
      <c r="G53" s="3">
        <f t="shared" si="0"/>
        <v>-54.98</v>
      </c>
      <c r="H53" s="3">
        <f t="shared" si="1"/>
        <v>0.71247466878245258</v>
      </c>
    </row>
    <row r="54" spans="1:8" x14ac:dyDescent="0.25">
      <c r="A54" s="13">
        <v>-56</v>
      </c>
      <c r="F54" s="3">
        <v>2</v>
      </c>
      <c r="G54" s="3">
        <f t="shared" si="0"/>
        <v>-54.96</v>
      </c>
      <c r="H54" s="3">
        <f t="shared" si="1"/>
        <v>0.71111078249320614</v>
      </c>
    </row>
    <row r="55" spans="1:8" x14ac:dyDescent="0.25">
      <c r="A55" s="13">
        <v>-55</v>
      </c>
      <c r="F55" s="3">
        <v>3</v>
      </c>
      <c r="G55" s="3">
        <f t="shared" si="0"/>
        <v>-54.94</v>
      </c>
      <c r="H55" s="3">
        <f t="shared" si="1"/>
        <v>0.70884343816464557</v>
      </c>
    </row>
    <row r="56" spans="1:8" x14ac:dyDescent="0.25">
      <c r="A56" s="13">
        <v>-55</v>
      </c>
      <c r="F56" s="3">
        <v>4</v>
      </c>
      <c r="G56" s="3">
        <f t="shared" si="0"/>
        <v>-54.92</v>
      </c>
      <c r="H56" s="3">
        <f t="shared" si="1"/>
        <v>0.7056812962033634</v>
      </c>
    </row>
    <row r="57" spans="1:8" x14ac:dyDescent="0.25">
      <c r="A57" s="13">
        <v>-56</v>
      </c>
      <c r="F57" s="3">
        <v>5</v>
      </c>
      <c r="G57" s="3">
        <f t="shared" si="0"/>
        <v>-54.9</v>
      </c>
      <c r="H57" s="3">
        <f t="shared" si="1"/>
        <v>0.70163640388749426</v>
      </c>
    </row>
    <row r="58" spans="1:8" x14ac:dyDescent="0.25">
      <c r="A58" s="13">
        <v>-55</v>
      </c>
      <c r="F58" s="3">
        <v>6</v>
      </c>
      <c r="G58" s="3">
        <f t="shared" si="0"/>
        <v>-54.88</v>
      </c>
      <c r="H58" s="3">
        <f t="shared" si="1"/>
        <v>0.69672411890279473</v>
      </c>
    </row>
    <row r="59" spans="1:8" x14ac:dyDescent="0.25">
      <c r="A59" s="13">
        <v>-55</v>
      </c>
      <c r="F59" s="3">
        <v>7</v>
      </c>
      <c r="G59" s="3">
        <f t="shared" si="0"/>
        <v>-54.86</v>
      </c>
      <c r="H59" s="3">
        <f t="shared" si="1"/>
        <v>0.69096301220288359</v>
      </c>
    </row>
    <row r="60" spans="1:8" x14ac:dyDescent="0.25">
      <c r="A60" s="13">
        <v>-55</v>
      </c>
      <c r="F60" s="3">
        <v>8</v>
      </c>
      <c r="G60" s="3">
        <f t="shared" si="0"/>
        <v>-54.84</v>
      </c>
      <c r="H60" s="3">
        <f t="shared" si="1"/>
        <v>0.68437475105349455</v>
      </c>
    </row>
    <row r="61" spans="1:8" x14ac:dyDescent="0.25">
      <c r="A61" s="13">
        <v>-55</v>
      </c>
      <c r="F61" s="3">
        <v>9</v>
      </c>
      <c r="G61" s="3">
        <f t="shared" si="0"/>
        <v>-54.82</v>
      </c>
      <c r="H61" s="3">
        <f t="shared" si="1"/>
        <v>0.67698396329136545</v>
      </c>
    </row>
    <row r="62" spans="1:8" x14ac:dyDescent="0.25">
      <c r="A62" s="13">
        <v>-55</v>
      </c>
      <c r="F62" s="3">
        <v>10</v>
      </c>
      <c r="G62" s="3">
        <f t="shared" si="0"/>
        <v>-54.8</v>
      </c>
      <c r="H62" s="3">
        <f t="shared" si="1"/>
        <v>0.66881808398771536</v>
      </c>
    </row>
    <row r="63" spans="1:8" x14ac:dyDescent="0.25">
      <c r="A63" s="13">
        <v>-56</v>
      </c>
      <c r="F63" s="3">
        <v>11</v>
      </c>
      <c r="G63" s="3">
        <f t="shared" si="0"/>
        <v>-54.78</v>
      </c>
      <c r="H63" s="3">
        <f t="shared" si="1"/>
        <v>0.65990718585194486</v>
      </c>
    </row>
    <row r="64" spans="1:8" x14ac:dyDescent="0.25">
      <c r="A64" s="13">
        <v>-56</v>
      </c>
      <c r="F64" s="3">
        <v>12</v>
      </c>
      <c r="G64" s="3">
        <f t="shared" si="0"/>
        <v>-54.76</v>
      </c>
      <c r="H64" s="3">
        <f t="shared" si="1"/>
        <v>0.6502837948421184</v>
      </c>
    </row>
    <row r="65" spans="1:8" x14ac:dyDescent="0.25">
      <c r="A65" s="13">
        <v>-56</v>
      </c>
      <c r="F65" s="3">
        <v>13</v>
      </c>
      <c r="G65" s="3">
        <f t="shared" si="0"/>
        <v>-54.74</v>
      </c>
      <c r="H65" s="3">
        <f t="shared" si="1"/>
        <v>0.63998269256336882</v>
      </c>
    </row>
    <row r="66" spans="1:8" x14ac:dyDescent="0.25">
      <c r="A66" s="13">
        <v>-55</v>
      </c>
      <c r="F66" s="3">
        <v>14</v>
      </c>
      <c r="G66" s="3">
        <f t="shared" si="0"/>
        <v>-54.72</v>
      </c>
      <c r="H66" s="3">
        <f t="shared" si="1"/>
        <v>0.62904070713239879</v>
      </c>
    </row>
    <row r="67" spans="1:8" x14ac:dyDescent="0.25">
      <c r="A67" s="13">
        <v>-55</v>
      </c>
      <c r="F67" s="3">
        <v>15</v>
      </c>
      <c r="G67" s="3">
        <f t="shared" si="0"/>
        <v>-54.7</v>
      </c>
      <c r="H67" s="3">
        <f t="shared" si="1"/>
        <v>0.61749649426528463</v>
      </c>
    </row>
    <row r="68" spans="1:8" x14ac:dyDescent="0.25">
      <c r="A68" s="13">
        <v>-55</v>
      </c>
      <c r="F68" s="3">
        <v>16</v>
      </c>
      <c r="G68" s="3">
        <f t="shared" ref="G68:G102" si="2">$D$28+($I$3*F68)</f>
        <v>-54.68</v>
      </c>
      <c r="H68" s="3">
        <f t="shared" ref="H68:H102" si="3">_xlfn.NORM.DIST(G68,$D$28,$C$6,FALSE)</f>
        <v>0.60539031040548474</v>
      </c>
    </row>
    <row r="69" spans="1:8" x14ac:dyDescent="0.25">
      <c r="A69" s="13">
        <v>-55</v>
      </c>
      <c r="F69" s="3">
        <v>17</v>
      </c>
      <c r="G69" s="3">
        <f t="shared" si="2"/>
        <v>-54.66</v>
      </c>
      <c r="H69" s="3">
        <f t="shared" si="3"/>
        <v>0.59276377974975369</v>
      </c>
    </row>
    <row r="70" spans="1:8" x14ac:dyDescent="0.25">
      <c r="A70" s="13">
        <v>-55</v>
      </c>
      <c r="F70" s="3">
        <v>18</v>
      </c>
      <c r="G70" s="3">
        <f t="shared" si="2"/>
        <v>-54.64</v>
      </c>
      <c r="H70" s="3">
        <f t="shared" si="3"/>
        <v>0.57965965705054734</v>
      </c>
    </row>
    <row r="71" spans="1:8" x14ac:dyDescent="0.25">
      <c r="A71" s="13">
        <v>-55</v>
      </c>
      <c r="F71" s="3">
        <v>19</v>
      </c>
      <c r="G71" s="3">
        <f t="shared" si="2"/>
        <v>-54.62</v>
      </c>
      <c r="H71" s="3">
        <f t="shared" si="3"/>
        <v>0.56612158807534707</v>
      </c>
    </row>
    <row r="72" spans="1:8" x14ac:dyDescent="0.25">
      <c r="A72" s="13">
        <v>-55</v>
      </c>
      <c r="F72" s="3">
        <v>20</v>
      </c>
      <c r="G72" s="3">
        <f t="shared" si="2"/>
        <v>-54.6</v>
      </c>
      <c r="H72" s="3">
        <f t="shared" si="3"/>
        <v>0.55219386958604932</v>
      </c>
    </row>
    <row r="73" spans="1:8" x14ac:dyDescent="0.25">
      <c r="A73" s="13">
        <v>-55</v>
      </c>
      <c r="F73" s="3">
        <v>21</v>
      </c>
      <c r="G73" s="3">
        <f t="shared" si="2"/>
        <v>-54.58</v>
      </c>
      <c r="H73" s="3">
        <f t="shared" si="3"/>
        <v>0.53792121066562981</v>
      </c>
    </row>
    <row r="74" spans="1:8" x14ac:dyDescent="0.25">
      <c r="A74" s="13">
        <v>-55</v>
      </c>
      <c r="F74" s="3">
        <v>22</v>
      </c>
      <c r="G74" s="3">
        <f t="shared" si="2"/>
        <v>-54.56</v>
      </c>
      <c r="H74" s="3">
        <f t="shared" si="3"/>
        <v>0.52334849716617027</v>
      </c>
    </row>
    <row r="75" spans="1:8" x14ac:dyDescent="0.25">
      <c r="A75" s="13">
        <v>-55</v>
      </c>
      <c r="F75" s="3">
        <v>23</v>
      </c>
      <c r="G75" s="3">
        <f t="shared" si="2"/>
        <v>-54.54</v>
      </c>
      <c r="H75" s="3">
        <f t="shared" si="3"/>
        <v>0.50852056098199094</v>
      </c>
    </row>
    <row r="76" spans="1:8" x14ac:dyDescent="0.25">
      <c r="A76" s="13">
        <v>-55</v>
      </c>
      <c r="F76" s="3">
        <v>24</v>
      </c>
      <c r="G76" s="3">
        <f t="shared" si="2"/>
        <v>-54.52</v>
      </c>
      <c r="H76" s="3">
        <f t="shared" si="3"/>
        <v>0.49348195576646575</v>
      </c>
    </row>
    <row r="77" spans="1:8" x14ac:dyDescent="0.25">
      <c r="A77" s="13">
        <v>-56</v>
      </c>
      <c r="F77" s="3">
        <v>25</v>
      </c>
      <c r="G77" s="3">
        <f t="shared" si="2"/>
        <v>-54.5</v>
      </c>
      <c r="H77" s="3">
        <f t="shared" si="3"/>
        <v>0.4782767406112054</v>
      </c>
    </row>
    <row r="78" spans="1:8" x14ac:dyDescent="0.25">
      <c r="A78" s="13">
        <v>-55</v>
      </c>
      <c r="F78" s="3">
        <v>26</v>
      </c>
      <c r="G78" s="3">
        <f t="shared" si="2"/>
        <v>-54.48</v>
      </c>
      <c r="H78" s="3">
        <f t="shared" si="3"/>
        <v>0.46294827309446496</v>
      </c>
    </row>
    <row r="79" spans="1:8" x14ac:dyDescent="0.25">
      <c r="A79" s="13">
        <v>-56</v>
      </c>
      <c r="F79" s="3">
        <v>27</v>
      </c>
      <c r="G79" s="3">
        <f t="shared" si="2"/>
        <v>-54.46</v>
      </c>
      <c r="H79" s="3">
        <f t="shared" si="3"/>
        <v>0.44753901298220822</v>
      </c>
    </row>
    <row r="80" spans="1:8" x14ac:dyDescent="0.25">
      <c r="A80" s="13">
        <v>-56</v>
      </c>
      <c r="F80" s="3">
        <v>28</v>
      </c>
      <c r="G80" s="3">
        <f t="shared" si="2"/>
        <v>-54.44</v>
      </c>
      <c r="H80" s="3">
        <f t="shared" si="3"/>
        <v>0.43209033773305711</v>
      </c>
    </row>
    <row r="81" spans="1:8" x14ac:dyDescent="0.25">
      <c r="A81" s="13">
        <v>-55</v>
      </c>
      <c r="F81" s="3">
        <v>29</v>
      </c>
      <c r="G81" s="3">
        <f t="shared" si="2"/>
        <v>-54.42</v>
      </c>
      <c r="H81" s="3">
        <f t="shared" si="3"/>
        <v>0.41664237081848787</v>
      </c>
    </row>
    <row r="82" spans="1:8" x14ac:dyDescent="0.25">
      <c r="A82" s="13">
        <v>-55</v>
      </c>
      <c r="F82" s="3">
        <v>30</v>
      </c>
      <c r="G82" s="3">
        <f t="shared" si="2"/>
        <v>-54.4</v>
      </c>
      <c r="H82" s="3">
        <f t="shared" si="3"/>
        <v>0.40123382372389582</v>
      </c>
    </row>
    <row r="83" spans="1:8" x14ac:dyDescent="0.25">
      <c r="A83" s="13">
        <v>-54</v>
      </c>
      <c r="F83" s="3">
        <v>31</v>
      </c>
      <c r="G83" s="3">
        <f t="shared" si="2"/>
        <v>-54.38</v>
      </c>
      <c r="H83" s="3">
        <f t="shared" si="3"/>
        <v>0.38590185234706653</v>
      </c>
    </row>
    <row r="84" spans="1:8" x14ac:dyDescent="0.25">
      <c r="A84" s="13">
        <v>-54</v>
      </c>
      <c r="F84" s="3">
        <v>32</v>
      </c>
      <c r="G84" s="3">
        <f t="shared" si="2"/>
        <v>-54.36</v>
      </c>
      <c r="H84" s="3">
        <f t="shared" si="3"/>
        <v>0.37068192835883795</v>
      </c>
    </row>
    <row r="85" spans="1:8" x14ac:dyDescent="0.25">
      <c r="A85" s="13">
        <v>-54</v>
      </c>
      <c r="F85" s="3">
        <v>33</v>
      </c>
      <c r="G85" s="3">
        <f t="shared" si="2"/>
        <v>-54.34</v>
      </c>
      <c r="H85" s="3">
        <f t="shared" si="3"/>
        <v>0.35560772593941142</v>
      </c>
    </row>
    <row r="86" spans="1:8" x14ac:dyDescent="0.25">
      <c r="A86" s="13">
        <v>-55</v>
      </c>
      <c r="F86" s="3">
        <v>34</v>
      </c>
      <c r="G86" s="3">
        <f t="shared" si="2"/>
        <v>-54.32</v>
      </c>
      <c r="H86" s="3">
        <f t="shared" si="3"/>
        <v>0.34071102415322668</v>
      </c>
    </row>
    <row r="87" spans="1:8" x14ac:dyDescent="0.25">
      <c r="A87" s="13">
        <v>-54</v>
      </c>
      <c r="F87" s="3">
        <v>35</v>
      </c>
      <c r="G87" s="3">
        <f t="shared" si="2"/>
        <v>-54.3</v>
      </c>
      <c r="H87" s="3">
        <f t="shared" si="3"/>
        <v>0.32602162507855842</v>
      </c>
    </row>
    <row r="88" spans="1:8" x14ac:dyDescent="0.25">
      <c r="A88" s="13">
        <v>-55</v>
      </c>
      <c r="F88" s="3">
        <v>36</v>
      </c>
      <c r="G88" s="3">
        <f t="shared" si="2"/>
        <v>-54.28</v>
      </c>
      <c r="H88" s="3">
        <f t="shared" si="3"/>
        <v>0.3115672876652274</v>
      </c>
    </row>
    <row r="89" spans="1:8" x14ac:dyDescent="0.25">
      <c r="A89" s="13">
        <v>-54</v>
      </c>
      <c r="F89" s="3">
        <v>37</v>
      </c>
      <c r="G89" s="3">
        <f t="shared" si="2"/>
        <v>-54.26</v>
      </c>
      <c r="H89" s="3">
        <f t="shared" si="3"/>
        <v>0.29737367715760243</v>
      </c>
    </row>
    <row r="90" spans="1:8" x14ac:dyDescent="0.25">
      <c r="A90" s="13">
        <v>-55</v>
      </c>
      <c r="F90" s="3">
        <v>38</v>
      </c>
      <c r="G90" s="3">
        <f t="shared" si="2"/>
        <v>-54.24</v>
      </c>
      <c r="H90" s="3">
        <f t="shared" si="3"/>
        <v>0.28346432979099323</v>
      </c>
    </row>
    <row r="91" spans="1:8" x14ac:dyDescent="0.25">
      <c r="A91" s="13">
        <v>-55</v>
      </c>
      <c r="F91" s="3">
        <v>39</v>
      </c>
      <c r="G91" s="3">
        <f t="shared" si="2"/>
        <v>-54.22</v>
      </c>
      <c r="H91" s="3">
        <f t="shared" si="3"/>
        <v>0.26986063234875673</v>
      </c>
    </row>
    <row r="92" spans="1:8" x14ac:dyDescent="0.25">
      <c r="A92" s="13">
        <v>-54</v>
      </c>
      <c r="F92" s="3">
        <v>40</v>
      </c>
      <c r="G92" s="3">
        <f t="shared" si="2"/>
        <v>-54.2</v>
      </c>
      <c r="H92" s="3">
        <f t="shared" si="3"/>
        <v>0.25658181605658303</v>
      </c>
    </row>
    <row r="93" spans="1:8" x14ac:dyDescent="0.25">
      <c r="A93" s="13">
        <v>-55</v>
      </c>
      <c r="F93" s="3">
        <v>41</v>
      </c>
      <c r="G93" s="3">
        <f t="shared" si="2"/>
        <v>-54.18</v>
      </c>
      <c r="H93" s="3">
        <f t="shared" si="3"/>
        <v>0.24364496418925097</v>
      </c>
    </row>
    <row r="94" spans="1:8" x14ac:dyDescent="0.25">
      <c r="A94" s="13">
        <v>-55</v>
      </c>
      <c r="F94" s="3">
        <v>42</v>
      </c>
      <c r="G94" s="3">
        <f t="shared" si="2"/>
        <v>-54.16</v>
      </c>
      <c r="H94" s="3">
        <f t="shared" si="3"/>
        <v>0.23106503267552106</v>
      </c>
    </row>
    <row r="95" spans="1:8" x14ac:dyDescent="0.25">
      <c r="A95" s="13">
        <v>-54</v>
      </c>
      <c r="F95" s="3">
        <v>43</v>
      </c>
      <c r="G95" s="3">
        <f t="shared" si="2"/>
        <v>-54.14</v>
      </c>
      <c r="H95" s="3">
        <f t="shared" si="3"/>
        <v>0.21885488290806004</v>
      </c>
    </row>
    <row r="96" spans="1:8" x14ac:dyDescent="0.25">
      <c r="A96" s="13">
        <v>-55</v>
      </c>
      <c r="F96" s="3">
        <v>44</v>
      </c>
      <c r="G96" s="3">
        <f t="shared" si="2"/>
        <v>-54.12</v>
      </c>
      <c r="H96" s="3">
        <f t="shared" si="3"/>
        <v>0.20702532589871037</v>
      </c>
    </row>
    <row r="97" spans="1:8" x14ac:dyDescent="0.25">
      <c r="A97" s="13">
        <v>-54</v>
      </c>
      <c r="F97" s="3">
        <v>45</v>
      </c>
      <c r="G97" s="3">
        <f t="shared" si="2"/>
        <v>-54.1</v>
      </c>
      <c r="H97" s="3">
        <f t="shared" si="3"/>
        <v>0.19558517686455465</v>
      </c>
    </row>
    <row r="98" spans="1:8" x14ac:dyDescent="0.25">
      <c r="A98" s="13">
        <v>-55</v>
      </c>
      <c r="F98" s="3">
        <v>46</v>
      </c>
      <c r="G98" s="3">
        <f t="shared" si="2"/>
        <v>-54.08</v>
      </c>
      <c r="H98" s="3">
        <f t="shared" si="3"/>
        <v>0.1845413192871582</v>
      </c>
    </row>
    <row r="99" spans="1:8" x14ac:dyDescent="0.25">
      <c r="A99" s="13">
        <v>-55</v>
      </c>
      <c r="F99" s="3">
        <v>47</v>
      </c>
      <c r="G99" s="3">
        <f t="shared" si="2"/>
        <v>-54.06</v>
      </c>
      <c r="H99" s="3">
        <f t="shared" si="3"/>
        <v>0.17389877745644788</v>
      </c>
    </row>
    <row r="100" spans="1:8" x14ac:dyDescent="0.25">
      <c r="A100" s="13">
        <v>-54</v>
      </c>
      <c r="F100" s="3">
        <v>48</v>
      </c>
      <c r="G100" s="3">
        <f t="shared" si="2"/>
        <v>-54.04</v>
      </c>
      <c r="H100" s="3">
        <f t="shared" si="3"/>
        <v>0.16366079649076634</v>
      </c>
    </row>
    <row r="101" spans="1:8" x14ac:dyDescent="0.25">
      <c r="F101" s="3">
        <v>49</v>
      </c>
      <c r="G101" s="3">
        <f t="shared" si="2"/>
        <v>-54.02</v>
      </c>
      <c r="H101" s="3">
        <f t="shared" si="3"/>
        <v>0.15382892881631863</v>
      </c>
    </row>
    <row r="102" spans="1:8" x14ac:dyDescent="0.25">
      <c r="F102" s="3">
        <v>50</v>
      </c>
      <c r="G102" s="3">
        <f t="shared" si="2"/>
        <v>-54</v>
      </c>
      <c r="H102" s="3">
        <f t="shared" si="3"/>
        <v>0.14440312609096642</v>
      </c>
    </row>
  </sheetData>
  <mergeCells count="4">
    <mergeCell ref="B1:C1"/>
    <mergeCell ref="D1:E1"/>
    <mergeCell ref="F1:I1"/>
    <mergeCell ref="C27:D27"/>
  </mergeCells>
  <conditionalFormatting sqref="D29">
    <cfRule type="cellIs" dxfId="1" priority="1" operator="notEqual">
      <formula>$D$28</formula>
    </cfRule>
    <cfRule type="cellIs" dxfId="0" priority="2" operator="equal">
      <formula>$D$28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1.1.1</vt:lpstr>
      <vt:lpstr>1.1.2</vt:lpstr>
      <vt:lpstr>1.1.3</vt:lpstr>
      <vt:lpstr>1.1.4</vt:lpstr>
      <vt:lpstr>1.1.5</vt:lpstr>
      <vt:lpstr>1.1.6</vt:lpstr>
      <vt:lpstr>1.1.7</vt:lpstr>
      <vt:lpstr>1.1.8</vt:lpstr>
      <vt:lpstr>1.1.9</vt:lpstr>
      <vt:lpstr>1.1.10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</dc:creator>
  <cp:lastModifiedBy>FELIPE</cp:lastModifiedBy>
  <dcterms:created xsi:type="dcterms:W3CDTF">2022-04-22T11:06:33Z</dcterms:created>
  <dcterms:modified xsi:type="dcterms:W3CDTF">2022-04-26T21:51:28Z</dcterms:modified>
</cp:coreProperties>
</file>