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ps-studies\projeto1-rssi\2. BEACON1 - 1METRO\"/>
    </mc:Choice>
  </mc:AlternateContent>
  <xr:revisionPtr revIDLastSave="0" documentId="13_ncr:1_{91F4528C-1609-4A5F-B643-8A2FCD3A0C8F}" xr6:coauthVersionLast="46" xr6:coauthVersionMax="46" xr10:uidLastSave="{00000000-0000-0000-0000-000000000000}"/>
  <bookViews>
    <workbookView xWindow="-120" yWindow="-120" windowWidth="29040" windowHeight="15840" firstSheet="3" activeTab="9" xr2:uid="{D0A6EDCA-CDA8-4015-A2BA-CCBF1B8A1B3C}"/>
  </bookViews>
  <sheets>
    <sheet name="1.1.1" sheetId="1" r:id="rId1"/>
    <sheet name="1.1.2" sheetId="2" r:id="rId2"/>
    <sheet name="1.1.3" sheetId="3" r:id="rId3"/>
    <sheet name="1.1.4" sheetId="4" r:id="rId4"/>
    <sheet name="1.1.5" sheetId="5" r:id="rId5"/>
    <sheet name="1.1.6" sheetId="6" r:id="rId6"/>
    <sheet name="1.1.7" sheetId="7" r:id="rId7"/>
    <sheet name="1.1.8" sheetId="8" r:id="rId8"/>
    <sheet name="1.1.9" sheetId="9" r:id="rId9"/>
    <sheet name="1.1.10" sheetId="10" r:id="rId10"/>
  </sheets>
  <definedNames>
    <definedName name="_xlnm._FilterDatabase" localSheetId="0" hidden="1">'1.1.1'!$A$1:$A$100</definedName>
    <definedName name="_xlnm._FilterDatabase" localSheetId="9" hidden="1">'1.1.10'!$A$1:$A$100</definedName>
    <definedName name="_xlnm._FilterDatabase" localSheetId="1" hidden="1">'1.1.2'!$A$1:$A$50</definedName>
    <definedName name="_xlnm._FilterDatabase" localSheetId="2" hidden="1">'1.1.3'!$A$1:$A$50</definedName>
    <definedName name="_xlnm._FilterDatabase" localSheetId="3" hidden="1">'1.1.4'!$A$1:$A$100</definedName>
    <definedName name="_xlnm._FilterDatabase" localSheetId="4" hidden="1">'1.1.5'!$A$1:$A$100</definedName>
    <definedName name="_xlnm._FilterDatabase" localSheetId="5" hidden="1">'1.1.6'!$A$1:$A$100</definedName>
    <definedName name="_xlnm._FilterDatabase" localSheetId="6" hidden="1">'1.1.7'!$A$1:$A$100</definedName>
    <definedName name="_xlnm._FilterDatabase" localSheetId="7" hidden="1">'1.1.8'!$A$1:$A$100</definedName>
    <definedName name="_xlnm._FilterDatabase" localSheetId="8" hidden="1">'1.1.9'!$A$1:$A$100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0" l="1"/>
  <c r="L16" i="10"/>
  <c r="C9" i="9" l="1"/>
  <c r="C9" i="10"/>
  <c r="C6" i="10"/>
  <c r="C5" i="10"/>
  <c r="C4" i="10"/>
  <c r="C3" i="10"/>
  <c r="D29" i="10"/>
  <c r="D28" i="10"/>
  <c r="D29" i="9"/>
  <c r="D28" i="9"/>
  <c r="D29" i="8"/>
  <c r="D28" i="8"/>
  <c r="D29" i="7"/>
  <c r="D28" i="7"/>
  <c r="D29" i="6"/>
  <c r="D28" i="6"/>
  <c r="D29" i="5"/>
  <c r="D28" i="5"/>
  <c r="D29" i="4"/>
  <c r="D28" i="4"/>
  <c r="D29" i="3"/>
  <c r="D28" i="3"/>
  <c r="D29" i="2"/>
  <c r="D28" i="2"/>
  <c r="D28" i="1"/>
  <c r="E3" i="10" a="1"/>
  <c r="E11" i="10" s="1"/>
  <c r="C6" i="9"/>
  <c r="D30" i="9" s="1"/>
  <c r="C5" i="9"/>
  <c r="C4" i="9"/>
  <c r="E3" i="9" a="1"/>
  <c r="E11" i="9" s="1"/>
  <c r="C3" i="9"/>
  <c r="I3" i="9" s="1"/>
  <c r="E3" i="3" a="1"/>
  <c r="E3" i="3" s="1"/>
  <c r="D29" i="1"/>
  <c r="C9" i="3"/>
  <c r="C6" i="3"/>
  <c r="D30" i="3" s="1"/>
  <c r="C5" i="3"/>
  <c r="C4" i="3"/>
  <c r="C3" i="3"/>
  <c r="E3" i="2" a="1"/>
  <c r="E3" i="2" s="1"/>
  <c r="C9" i="2"/>
  <c r="C6" i="2"/>
  <c r="C4" i="2"/>
  <c r="C3" i="2"/>
  <c r="C5" i="2"/>
  <c r="I3" i="2" s="1"/>
  <c r="C9" i="8"/>
  <c r="C6" i="8"/>
  <c r="C5" i="8"/>
  <c r="C4" i="8"/>
  <c r="E3" i="8" a="1"/>
  <c r="E5" i="8" s="1"/>
  <c r="C3" i="8"/>
  <c r="C9" i="7"/>
  <c r="C6" i="7"/>
  <c r="C5" i="7"/>
  <c r="C4" i="7"/>
  <c r="E3" i="7" a="1"/>
  <c r="E8" i="7" s="1"/>
  <c r="C3" i="7"/>
  <c r="C9" i="6"/>
  <c r="C6" i="6"/>
  <c r="C11" i="6" s="1"/>
  <c r="C5" i="6"/>
  <c r="C4" i="6"/>
  <c r="E3" i="6" a="1"/>
  <c r="E8" i="6" s="1"/>
  <c r="C3" i="6"/>
  <c r="C9" i="5"/>
  <c r="C6" i="5"/>
  <c r="C5" i="5"/>
  <c r="C4" i="5"/>
  <c r="E3" i="5" a="1"/>
  <c r="E8" i="5" s="1"/>
  <c r="C3" i="5"/>
  <c r="C9" i="4"/>
  <c r="C6" i="4"/>
  <c r="C10" i="4" s="1"/>
  <c r="C5" i="4"/>
  <c r="C4" i="4"/>
  <c r="E3" i="4" a="1"/>
  <c r="E8" i="4" s="1"/>
  <c r="C3" i="4"/>
  <c r="I3" i="4" s="1"/>
  <c r="E3" i="1" a="1"/>
  <c r="E4" i="1" s="1"/>
  <c r="C6" i="1"/>
  <c r="C5" i="1"/>
  <c r="C4" i="1"/>
  <c r="C3" i="1"/>
  <c r="C9" i="1"/>
  <c r="G5" i="9" l="1"/>
  <c r="H5" i="9" s="1"/>
  <c r="G4" i="9"/>
  <c r="H4" i="9" s="1"/>
  <c r="G9" i="9"/>
  <c r="H9" i="9" s="1"/>
  <c r="G13" i="9"/>
  <c r="H13" i="9" s="1"/>
  <c r="G17" i="9"/>
  <c r="H17" i="9" s="1"/>
  <c r="G21" i="9"/>
  <c r="H21" i="9" s="1"/>
  <c r="G25" i="9"/>
  <c r="H25" i="9" s="1"/>
  <c r="G29" i="9"/>
  <c r="H29" i="9" s="1"/>
  <c r="G33" i="9"/>
  <c r="H33" i="9" s="1"/>
  <c r="G93" i="9"/>
  <c r="H93" i="9" s="1"/>
  <c r="G77" i="9"/>
  <c r="H77" i="9" s="1"/>
  <c r="G61" i="9"/>
  <c r="H61" i="9" s="1"/>
  <c r="G45" i="9"/>
  <c r="H45" i="9" s="1"/>
  <c r="G3" i="9"/>
  <c r="H3" i="9" s="1"/>
  <c r="G89" i="9"/>
  <c r="H89" i="9" s="1"/>
  <c r="G73" i="9"/>
  <c r="H73" i="9" s="1"/>
  <c r="G57" i="9"/>
  <c r="H57" i="9" s="1"/>
  <c r="G41" i="9"/>
  <c r="H41" i="9" s="1"/>
  <c r="G101" i="9"/>
  <c r="H101" i="9" s="1"/>
  <c r="G85" i="9"/>
  <c r="H85" i="9" s="1"/>
  <c r="G69" i="9"/>
  <c r="H69" i="9" s="1"/>
  <c r="G53" i="9"/>
  <c r="H53" i="9" s="1"/>
  <c r="G37" i="9"/>
  <c r="H37" i="9" s="1"/>
  <c r="G97" i="9"/>
  <c r="H97" i="9" s="1"/>
  <c r="G81" i="9"/>
  <c r="H81" i="9" s="1"/>
  <c r="G65" i="9"/>
  <c r="H65" i="9" s="1"/>
  <c r="G49" i="9"/>
  <c r="H49" i="9" s="1"/>
  <c r="G100" i="9"/>
  <c r="H100" i="9" s="1"/>
  <c r="G96" i="9"/>
  <c r="H96" i="9" s="1"/>
  <c r="G92" i="9"/>
  <c r="H92" i="9" s="1"/>
  <c r="G88" i="9"/>
  <c r="H88" i="9" s="1"/>
  <c r="G84" i="9"/>
  <c r="H84" i="9" s="1"/>
  <c r="G80" i="9"/>
  <c r="H80" i="9" s="1"/>
  <c r="G76" i="9"/>
  <c r="H76" i="9" s="1"/>
  <c r="G72" i="9"/>
  <c r="H72" i="9" s="1"/>
  <c r="G68" i="9"/>
  <c r="H68" i="9" s="1"/>
  <c r="G64" i="9"/>
  <c r="H64" i="9" s="1"/>
  <c r="G60" i="9"/>
  <c r="H60" i="9" s="1"/>
  <c r="G56" i="9"/>
  <c r="H56" i="9" s="1"/>
  <c r="G52" i="9"/>
  <c r="H52" i="9" s="1"/>
  <c r="G48" i="9"/>
  <c r="H48" i="9" s="1"/>
  <c r="G44" i="9"/>
  <c r="H44" i="9" s="1"/>
  <c r="G40" i="9"/>
  <c r="H40" i="9" s="1"/>
  <c r="G36" i="9"/>
  <c r="H36" i="9" s="1"/>
  <c r="G32" i="9"/>
  <c r="H32" i="9" s="1"/>
  <c r="G28" i="9"/>
  <c r="H28" i="9" s="1"/>
  <c r="G24" i="9"/>
  <c r="H24" i="9" s="1"/>
  <c r="G20" i="9"/>
  <c r="H20" i="9" s="1"/>
  <c r="G16" i="9"/>
  <c r="H16" i="9" s="1"/>
  <c r="G12" i="9"/>
  <c r="H12" i="9" s="1"/>
  <c r="G8" i="9"/>
  <c r="H8" i="9" s="1"/>
  <c r="G99" i="9"/>
  <c r="H99" i="9" s="1"/>
  <c r="G95" i="9"/>
  <c r="H95" i="9" s="1"/>
  <c r="G91" i="9"/>
  <c r="H91" i="9" s="1"/>
  <c r="G87" i="9"/>
  <c r="H87" i="9" s="1"/>
  <c r="G83" i="9"/>
  <c r="H83" i="9" s="1"/>
  <c r="G79" i="9"/>
  <c r="H79" i="9" s="1"/>
  <c r="G75" i="9"/>
  <c r="H75" i="9" s="1"/>
  <c r="G71" i="9"/>
  <c r="H71" i="9" s="1"/>
  <c r="G67" i="9"/>
  <c r="H67" i="9" s="1"/>
  <c r="G63" i="9"/>
  <c r="H63" i="9" s="1"/>
  <c r="G59" i="9"/>
  <c r="H59" i="9" s="1"/>
  <c r="G55" i="9"/>
  <c r="H55" i="9" s="1"/>
  <c r="G51" i="9"/>
  <c r="H51" i="9" s="1"/>
  <c r="G47" i="9"/>
  <c r="H47" i="9" s="1"/>
  <c r="G43" i="9"/>
  <c r="H43" i="9" s="1"/>
  <c r="G39" i="9"/>
  <c r="H39" i="9" s="1"/>
  <c r="G35" i="9"/>
  <c r="H35" i="9" s="1"/>
  <c r="G31" i="9"/>
  <c r="H31" i="9" s="1"/>
  <c r="G27" i="9"/>
  <c r="H27" i="9" s="1"/>
  <c r="G23" i="9"/>
  <c r="H23" i="9" s="1"/>
  <c r="G19" i="9"/>
  <c r="H19" i="9" s="1"/>
  <c r="G15" i="9"/>
  <c r="H15" i="9" s="1"/>
  <c r="G11" i="9"/>
  <c r="H11" i="9" s="1"/>
  <c r="G7" i="9"/>
  <c r="H7" i="9" s="1"/>
  <c r="G102" i="9"/>
  <c r="H102" i="9" s="1"/>
  <c r="G98" i="9"/>
  <c r="H98" i="9" s="1"/>
  <c r="G94" i="9"/>
  <c r="H94" i="9" s="1"/>
  <c r="G90" i="9"/>
  <c r="H90" i="9" s="1"/>
  <c r="G86" i="9"/>
  <c r="H86" i="9" s="1"/>
  <c r="G82" i="9"/>
  <c r="H82" i="9" s="1"/>
  <c r="G78" i="9"/>
  <c r="H78" i="9" s="1"/>
  <c r="G74" i="9"/>
  <c r="H74" i="9" s="1"/>
  <c r="G70" i="9"/>
  <c r="H70" i="9" s="1"/>
  <c r="G66" i="9"/>
  <c r="H66" i="9" s="1"/>
  <c r="G62" i="9"/>
  <c r="H62" i="9" s="1"/>
  <c r="G58" i="9"/>
  <c r="H58" i="9" s="1"/>
  <c r="G54" i="9"/>
  <c r="H54" i="9" s="1"/>
  <c r="G50" i="9"/>
  <c r="H50" i="9" s="1"/>
  <c r="G46" i="9"/>
  <c r="H46" i="9" s="1"/>
  <c r="G42" i="9"/>
  <c r="H42" i="9" s="1"/>
  <c r="G38" i="9"/>
  <c r="H38" i="9" s="1"/>
  <c r="G34" i="9"/>
  <c r="H34" i="9" s="1"/>
  <c r="G30" i="9"/>
  <c r="H30" i="9" s="1"/>
  <c r="G26" i="9"/>
  <c r="H26" i="9" s="1"/>
  <c r="G22" i="9"/>
  <c r="H22" i="9" s="1"/>
  <c r="G18" i="9"/>
  <c r="H18" i="9" s="1"/>
  <c r="G14" i="9"/>
  <c r="H14" i="9" s="1"/>
  <c r="G10" i="9"/>
  <c r="H10" i="9" s="1"/>
  <c r="G6" i="9"/>
  <c r="H6" i="9" s="1"/>
  <c r="G23" i="8"/>
  <c r="H23" i="8" s="1"/>
  <c r="I3" i="8"/>
  <c r="G4" i="8" s="1"/>
  <c r="H4" i="8" s="1"/>
  <c r="D30" i="8"/>
  <c r="G96" i="8"/>
  <c r="H96" i="8" s="1"/>
  <c r="G80" i="8"/>
  <c r="H80" i="8" s="1"/>
  <c r="G64" i="8"/>
  <c r="H64" i="8" s="1"/>
  <c r="G48" i="8"/>
  <c r="H48" i="8" s="1"/>
  <c r="G32" i="8"/>
  <c r="H32" i="8" s="1"/>
  <c r="G16" i="8"/>
  <c r="H16" i="8" s="1"/>
  <c r="G93" i="7"/>
  <c r="H93" i="7" s="1"/>
  <c r="G85" i="7"/>
  <c r="H85" i="7" s="1"/>
  <c r="G61" i="7"/>
  <c r="H61" i="7" s="1"/>
  <c r="G53" i="7"/>
  <c r="H53" i="7" s="1"/>
  <c r="G29" i="7"/>
  <c r="H29" i="7" s="1"/>
  <c r="G7" i="7"/>
  <c r="H7" i="7" s="1"/>
  <c r="G19" i="7"/>
  <c r="H19" i="7" s="1"/>
  <c r="G23" i="7"/>
  <c r="H23" i="7" s="1"/>
  <c r="G35" i="7"/>
  <c r="H35" i="7" s="1"/>
  <c r="G39" i="7"/>
  <c r="H39" i="7" s="1"/>
  <c r="G51" i="7"/>
  <c r="H51" i="7" s="1"/>
  <c r="G55" i="7"/>
  <c r="H55" i="7" s="1"/>
  <c r="G67" i="7"/>
  <c r="H67" i="7" s="1"/>
  <c r="G71" i="7"/>
  <c r="H71" i="7" s="1"/>
  <c r="G83" i="7"/>
  <c r="H83" i="7" s="1"/>
  <c r="G87" i="7"/>
  <c r="H87" i="7" s="1"/>
  <c r="G99" i="7"/>
  <c r="H99" i="7" s="1"/>
  <c r="G3" i="7"/>
  <c r="H3" i="7" s="1"/>
  <c r="G36" i="7"/>
  <c r="H36" i="7" s="1"/>
  <c r="G40" i="7"/>
  <c r="H40" i="7" s="1"/>
  <c r="G52" i="7"/>
  <c r="H52" i="7" s="1"/>
  <c r="G56" i="7"/>
  <c r="H56" i="7" s="1"/>
  <c r="G68" i="7"/>
  <c r="H68" i="7" s="1"/>
  <c r="G72" i="7"/>
  <c r="H72" i="7" s="1"/>
  <c r="G84" i="7"/>
  <c r="H84" i="7" s="1"/>
  <c r="G88" i="7"/>
  <c r="H88" i="7" s="1"/>
  <c r="G100" i="7"/>
  <c r="H100" i="7" s="1"/>
  <c r="G5" i="7"/>
  <c r="H5" i="7" s="1"/>
  <c r="G8" i="7"/>
  <c r="H8" i="7" s="1"/>
  <c r="G12" i="7"/>
  <c r="H12" i="7" s="1"/>
  <c r="G24" i="7"/>
  <c r="H24" i="7" s="1"/>
  <c r="G9" i="7"/>
  <c r="H9" i="7" s="1"/>
  <c r="G98" i="7"/>
  <c r="H98" i="7" s="1"/>
  <c r="G90" i="7"/>
  <c r="H90" i="7" s="1"/>
  <c r="G66" i="7"/>
  <c r="H66" i="7" s="1"/>
  <c r="G58" i="7"/>
  <c r="H58" i="7" s="1"/>
  <c r="G34" i="7"/>
  <c r="H34" i="7" s="1"/>
  <c r="G26" i="7"/>
  <c r="H26" i="7" s="1"/>
  <c r="I3" i="7"/>
  <c r="D30" i="7"/>
  <c r="I3" i="6"/>
  <c r="G100" i="6"/>
  <c r="H100" i="6" s="1"/>
  <c r="G96" i="6"/>
  <c r="H96" i="6" s="1"/>
  <c r="G88" i="6"/>
  <c r="H88" i="6" s="1"/>
  <c r="G84" i="6"/>
  <c r="H84" i="6" s="1"/>
  <c r="G80" i="6"/>
  <c r="H80" i="6" s="1"/>
  <c r="G72" i="6"/>
  <c r="H72" i="6" s="1"/>
  <c r="G68" i="6"/>
  <c r="H68" i="6" s="1"/>
  <c r="G64" i="6"/>
  <c r="H64" i="6" s="1"/>
  <c r="G56" i="6"/>
  <c r="H56" i="6" s="1"/>
  <c r="G52" i="6"/>
  <c r="H52" i="6" s="1"/>
  <c r="G48" i="6"/>
  <c r="H48" i="6" s="1"/>
  <c r="G40" i="6"/>
  <c r="H40" i="6" s="1"/>
  <c r="G36" i="6"/>
  <c r="H36" i="6" s="1"/>
  <c r="G32" i="6"/>
  <c r="H32" i="6" s="1"/>
  <c r="G24" i="6"/>
  <c r="H24" i="6" s="1"/>
  <c r="G20" i="6"/>
  <c r="H20" i="6" s="1"/>
  <c r="G16" i="6"/>
  <c r="H16" i="6" s="1"/>
  <c r="G8" i="6"/>
  <c r="H8" i="6" s="1"/>
  <c r="G4" i="6"/>
  <c r="H4" i="6" s="1"/>
  <c r="G3" i="6"/>
  <c r="H3" i="6" s="1"/>
  <c r="G95" i="6"/>
  <c r="H95" i="6" s="1"/>
  <c r="G91" i="6"/>
  <c r="H91" i="6" s="1"/>
  <c r="G87" i="6"/>
  <c r="H87" i="6" s="1"/>
  <c r="G79" i="6"/>
  <c r="H79" i="6" s="1"/>
  <c r="G75" i="6"/>
  <c r="H75" i="6" s="1"/>
  <c r="G71" i="6"/>
  <c r="H71" i="6" s="1"/>
  <c r="G63" i="6"/>
  <c r="H63" i="6" s="1"/>
  <c r="G59" i="6"/>
  <c r="H59" i="6" s="1"/>
  <c r="G55" i="6"/>
  <c r="H55" i="6" s="1"/>
  <c r="G47" i="6"/>
  <c r="H47" i="6" s="1"/>
  <c r="G43" i="6"/>
  <c r="H43" i="6" s="1"/>
  <c r="G39" i="6"/>
  <c r="H39" i="6" s="1"/>
  <c r="G31" i="6"/>
  <c r="H31" i="6" s="1"/>
  <c r="G27" i="6"/>
  <c r="H27" i="6" s="1"/>
  <c r="G23" i="6"/>
  <c r="H23" i="6" s="1"/>
  <c r="G15" i="6"/>
  <c r="H15" i="6" s="1"/>
  <c r="G11" i="6"/>
  <c r="H11" i="6" s="1"/>
  <c r="I3" i="5"/>
  <c r="G7" i="5" s="1"/>
  <c r="H7" i="5" s="1"/>
  <c r="G78" i="5"/>
  <c r="H78" i="5" s="1"/>
  <c r="G46" i="5"/>
  <c r="H46" i="5" s="1"/>
  <c r="G82" i="5"/>
  <c r="H82" i="5" s="1"/>
  <c r="G101" i="5"/>
  <c r="H101" i="5" s="1"/>
  <c r="G69" i="5"/>
  <c r="H69" i="5" s="1"/>
  <c r="G30" i="5"/>
  <c r="H30" i="5" s="1"/>
  <c r="D30" i="5"/>
  <c r="G11" i="4"/>
  <c r="H11" i="4" s="1"/>
  <c r="G87" i="4"/>
  <c r="H87" i="4" s="1"/>
  <c r="G55" i="4"/>
  <c r="H55" i="4" s="1"/>
  <c r="G39" i="4"/>
  <c r="H39" i="4" s="1"/>
  <c r="G7" i="4"/>
  <c r="H7" i="4" s="1"/>
  <c r="G99" i="4"/>
  <c r="H99" i="4" s="1"/>
  <c r="G83" i="4"/>
  <c r="H83" i="4" s="1"/>
  <c r="G67" i="4"/>
  <c r="H67" i="4" s="1"/>
  <c r="G51" i="4"/>
  <c r="H51" i="4" s="1"/>
  <c r="G35" i="4"/>
  <c r="H35" i="4" s="1"/>
  <c r="G19" i="4"/>
  <c r="H19" i="4" s="1"/>
  <c r="G4" i="4"/>
  <c r="H4" i="4" s="1"/>
  <c r="G95" i="4"/>
  <c r="H95" i="4" s="1"/>
  <c r="G79" i="4"/>
  <c r="H79" i="4" s="1"/>
  <c r="G63" i="4"/>
  <c r="H63" i="4" s="1"/>
  <c r="G47" i="4"/>
  <c r="H47" i="4" s="1"/>
  <c r="G31" i="4"/>
  <c r="H31" i="4" s="1"/>
  <c r="G15" i="4"/>
  <c r="H15" i="4" s="1"/>
  <c r="G3" i="4"/>
  <c r="H3" i="4" s="1"/>
  <c r="G71" i="4"/>
  <c r="H71" i="4" s="1"/>
  <c r="G23" i="4"/>
  <c r="H23" i="4" s="1"/>
  <c r="G91" i="4"/>
  <c r="H91" i="4" s="1"/>
  <c r="G75" i="4"/>
  <c r="H75" i="4" s="1"/>
  <c r="G59" i="4"/>
  <c r="H59" i="4" s="1"/>
  <c r="G43" i="4"/>
  <c r="H43" i="4" s="1"/>
  <c r="G27" i="4"/>
  <c r="H27" i="4" s="1"/>
  <c r="G93" i="3"/>
  <c r="H93" i="3" s="1"/>
  <c r="G77" i="3"/>
  <c r="H77" i="3" s="1"/>
  <c r="G61" i="3"/>
  <c r="H61" i="3" s="1"/>
  <c r="G45" i="3"/>
  <c r="H45" i="3" s="1"/>
  <c r="G29" i="3"/>
  <c r="H29" i="3" s="1"/>
  <c r="G13" i="3"/>
  <c r="H13" i="3" s="1"/>
  <c r="I3" i="3"/>
  <c r="G100" i="3"/>
  <c r="H100" i="3" s="1"/>
  <c r="G88" i="3"/>
  <c r="H88" i="3" s="1"/>
  <c r="G84" i="3"/>
  <c r="H84" i="3" s="1"/>
  <c r="G72" i="3"/>
  <c r="H72" i="3" s="1"/>
  <c r="G68" i="3"/>
  <c r="H68" i="3" s="1"/>
  <c r="G56" i="3"/>
  <c r="H56" i="3" s="1"/>
  <c r="G52" i="3"/>
  <c r="H52" i="3" s="1"/>
  <c r="G40" i="3"/>
  <c r="H40" i="3" s="1"/>
  <c r="G36" i="3"/>
  <c r="H36" i="3" s="1"/>
  <c r="G24" i="3"/>
  <c r="H24" i="3" s="1"/>
  <c r="G20" i="3"/>
  <c r="H20" i="3" s="1"/>
  <c r="G8" i="3"/>
  <c r="H8" i="3" s="1"/>
  <c r="G4" i="2"/>
  <c r="H4" i="2" s="1"/>
  <c r="G8" i="2"/>
  <c r="H8" i="2" s="1"/>
  <c r="G12" i="2"/>
  <c r="H12" i="2" s="1"/>
  <c r="G16" i="2"/>
  <c r="H16" i="2" s="1"/>
  <c r="G20" i="2"/>
  <c r="H20" i="2" s="1"/>
  <c r="G24" i="2"/>
  <c r="H24" i="2" s="1"/>
  <c r="G28" i="2"/>
  <c r="H28" i="2" s="1"/>
  <c r="G32" i="2"/>
  <c r="H32" i="2" s="1"/>
  <c r="G36" i="2"/>
  <c r="H36" i="2" s="1"/>
  <c r="G40" i="2"/>
  <c r="H40" i="2" s="1"/>
  <c r="G44" i="2"/>
  <c r="H44" i="2" s="1"/>
  <c r="G48" i="2"/>
  <c r="H48" i="2" s="1"/>
  <c r="G52" i="2"/>
  <c r="H52" i="2" s="1"/>
  <c r="G56" i="2"/>
  <c r="H56" i="2" s="1"/>
  <c r="G60" i="2"/>
  <c r="H60" i="2" s="1"/>
  <c r="G64" i="2"/>
  <c r="H64" i="2" s="1"/>
  <c r="G68" i="2"/>
  <c r="H68" i="2" s="1"/>
  <c r="G72" i="2"/>
  <c r="H72" i="2" s="1"/>
  <c r="G76" i="2"/>
  <c r="H76" i="2" s="1"/>
  <c r="G80" i="2"/>
  <c r="H80" i="2" s="1"/>
  <c r="G84" i="2"/>
  <c r="H84" i="2" s="1"/>
  <c r="G88" i="2"/>
  <c r="H88" i="2" s="1"/>
  <c r="G92" i="2"/>
  <c r="H92" i="2" s="1"/>
  <c r="G96" i="2"/>
  <c r="H96" i="2" s="1"/>
  <c r="G100" i="2"/>
  <c r="H100" i="2" s="1"/>
  <c r="G5" i="2"/>
  <c r="H5" i="2" s="1"/>
  <c r="G9" i="2"/>
  <c r="H9" i="2" s="1"/>
  <c r="G13" i="2"/>
  <c r="H13" i="2" s="1"/>
  <c r="G17" i="2"/>
  <c r="H17" i="2" s="1"/>
  <c r="G21" i="2"/>
  <c r="H21" i="2" s="1"/>
  <c r="G25" i="2"/>
  <c r="H25" i="2" s="1"/>
  <c r="G29" i="2"/>
  <c r="H29" i="2" s="1"/>
  <c r="G33" i="2"/>
  <c r="H33" i="2" s="1"/>
  <c r="G37" i="2"/>
  <c r="H37" i="2" s="1"/>
  <c r="G3" i="2"/>
  <c r="H3" i="2" s="1"/>
  <c r="G98" i="2"/>
  <c r="H98" i="2" s="1"/>
  <c r="G87" i="2"/>
  <c r="H87" i="2" s="1"/>
  <c r="G77" i="2"/>
  <c r="H77" i="2" s="1"/>
  <c r="G66" i="2"/>
  <c r="H66" i="2" s="1"/>
  <c r="G55" i="2"/>
  <c r="H55" i="2" s="1"/>
  <c r="G45" i="2"/>
  <c r="H45" i="2" s="1"/>
  <c r="G31" i="2"/>
  <c r="H31" i="2" s="1"/>
  <c r="G15" i="2"/>
  <c r="H15" i="2" s="1"/>
  <c r="G102" i="2"/>
  <c r="H102" i="2" s="1"/>
  <c r="G97" i="2"/>
  <c r="H97" i="2" s="1"/>
  <c r="G91" i="2"/>
  <c r="H91" i="2" s="1"/>
  <c r="G86" i="2"/>
  <c r="H86" i="2" s="1"/>
  <c r="G81" i="2"/>
  <c r="H81" i="2" s="1"/>
  <c r="G75" i="2"/>
  <c r="H75" i="2" s="1"/>
  <c r="G70" i="2"/>
  <c r="H70" i="2" s="1"/>
  <c r="G65" i="2"/>
  <c r="H65" i="2" s="1"/>
  <c r="G59" i="2"/>
  <c r="H59" i="2" s="1"/>
  <c r="G54" i="2"/>
  <c r="H54" i="2" s="1"/>
  <c r="G49" i="2"/>
  <c r="H49" i="2" s="1"/>
  <c r="G43" i="2"/>
  <c r="H43" i="2" s="1"/>
  <c r="G38" i="2"/>
  <c r="H38" i="2" s="1"/>
  <c r="G30" i="2"/>
  <c r="H30" i="2" s="1"/>
  <c r="G22" i="2"/>
  <c r="H22" i="2" s="1"/>
  <c r="G14" i="2"/>
  <c r="H14" i="2" s="1"/>
  <c r="G6" i="2"/>
  <c r="H6" i="2" s="1"/>
  <c r="G95" i="2"/>
  <c r="H95" i="2" s="1"/>
  <c r="G79" i="2"/>
  <c r="H79" i="2" s="1"/>
  <c r="G69" i="2"/>
  <c r="H69" i="2" s="1"/>
  <c r="G63" i="2"/>
  <c r="H63" i="2" s="1"/>
  <c r="G58" i="2"/>
  <c r="H58" i="2" s="1"/>
  <c r="G47" i="2"/>
  <c r="H47" i="2" s="1"/>
  <c r="G42" i="2"/>
  <c r="H42" i="2" s="1"/>
  <c r="G35" i="2"/>
  <c r="H35" i="2" s="1"/>
  <c r="G27" i="2"/>
  <c r="H27" i="2" s="1"/>
  <c r="G19" i="2"/>
  <c r="H19" i="2" s="1"/>
  <c r="G11" i="2"/>
  <c r="H11" i="2" s="1"/>
  <c r="G93" i="2"/>
  <c r="H93" i="2" s="1"/>
  <c r="G82" i="2"/>
  <c r="H82" i="2" s="1"/>
  <c r="G71" i="2"/>
  <c r="H71" i="2" s="1"/>
  <c r="G61" i="2"/>
  <c r="H61" i="2" s="1"/>
  <c r="G50" i="2"/>
  <c r="H50" i="2" s="1"/>
  <c r="G39" i="2"/>
  <c r="H39" i="2" s="1"/>
  <c r="G23" i="2"/>
  <c r="H23" i="2" s="1"/>
  <c r="G7" i="2"/>
  <c r="H7" i="2" s="1"/>
  <c r="G101" i="2"/>
  <c r="H101" i="2" s="1"/>
  <c r="G90" i="2"/>
  <c r="H90" i="2" s="1"/>
  <c r="G85" i="2"/>
  <c r="H85" i="2" s="1"/>
  <c r="G74" i="2"/>
  <c r="H74" i="2" s="1"/>
  <c r="G53" i="2"/>
  <c r="H53" i="2" s="1"/>
  <c r="G99" i="2"/>
  <c r="H99" i="2" s="1"/>
  <c r="G94" i="2"/>
  <c r="H94" i="2" s="1"/>
  <c r="G89" i="2"/>
  <c r="H89" i="2" s="1"/>
  <c r="G83" i="2"/>
  <c r="H83" i="2" s="1"/>
  <c r="G78" i="2"/>
  <c r="H78" i="2" s="1"/>
  <c r="G73" i="2"/>
  <c r="H73" i="2" s="1"/>
  <c r="G67" i="2"/>
  <c r="H67" i="2" s="1"/>
  <c r="G62" i="2"/>
  <c r="H62" i="2" s="1"/>
  <c r="G57" i="2"/>
  <c r="H57" i="2" s="1"/>
  <c r="G51" i="2"/>
  <c r="H51" i="2" s="1"/>
  <c r="G46" i="2"/>
  <c r="H46" i="2" s="1"/>
  <c r="G41" i="2"/>
  <c r="H41" i="2" s="1"/>
  <c r="G34" i="2"/>
  <c r="H34" i="2" s="1"/>
  <c r="G26" i="2"/>
  <c r="H26" i="2" s="1"/>
  <c r="G18" i="2"/>
  <c r="H18" i="2" s="1"/>
  <c r="G10" i="2"/>
  <c r="H10" i="2" s="1"/>
  <c r="D30" i="2"/>
  <c r="G77" i="1"/>
  <c r="H77" i="1" s="1"/>
  <c r="G61" i="1"/>
  <c r="H61" i="1" s="1"/>
  <c r="G45" i="1"/>
  <c r="H45" i="1" s="1"/>
  <c r="G29" i="1"/>
  <c r="H29" i="1" s="1"/>
  <c r="G13" i="1"/>
  <c r="H13" i="1" s="1"/>
  <c r="I3" i="1"/>
  <c r="G100" i="1"/>
  <c r="H100" i="1" s="1"/>
  <c r="G84" i="1"/>
  <c r="H84" i="1" s="1"/>
  <c r="G68" i="1"/>
  <c r="H68" i="1" s="1"/>
  <c r="G52" i="1"/>
  <c r="H52" i="1" s="1"/>
  <c r="G36" i="1"/>
  <c r="H36" i="1" s="1"/>
  <c r="G20" i="1"/>
  <c r="H20" i="1" s="1"/>
  <c r="G4" i="1"/>
  <c r="H4" i="1" s="1"/>
  <c r="G87" i="1"/>
  <c r="H87" i="1" s="1"/>
  <c r="G71" i="1"/>
  <c r="H71" i="1" s="1"/>
  <c r="G55" i="1"/>
  <c r="H55" i="1" s="1"/>
  <c r="G39" i="1"/>
  <c r="H39" i="1" s="1"/>
  <c r="G23" i="1"/>
  <c r="H23" i="1" s="1"/>
  <c r="G7" i="1"/>
  <c r="H7" i="1" s="1"/>
  <c r="G102" i="4"/>
  <c r="H102" i="4" s="1"/>
  <c r="G94" i="4"/>
  <c r="H94" i="4" s="1"/>
  <c r="G86" i="4"/>
  <c r="H86" i="4" s="1"/>
  <c r="G78" i="4"/>
  <c r="H78" i="4" s="1"/>
  <c r="G70" i="4"/>
  <c r="H70" i="4" s="1"/>
  <c r="G62" i="4"/>
  <c r="H62" i="4" s="1"/>
  <c r="G50" i="4"/>
  <c r="H50" i="4" s="1"/>
  <c r="G38" i="4"/>
  <c r="H38" i="4" s="1"/>
  <c r="G10" i="4"/>
  <c r="H10" i="4" s="1"/>
  <c r="G97" i="4"/>
  <c r="H97" i="4" s="1"/>
  <c r="G93" i="4"/>
  <c r="H93" i="4" s="1"/>
  <c r="G89" i="4"/>
  <c r="H89" i="4" s="1"/>
  <c r="G85" i="4"/>
  <c r="H85" i="4" s="1"/>
  <c r="G81" i="4"/>
  <c r="H81" i="4" s="1"/>
  <c r="G77" i="4"/>
  <c r="H77" i="4" s="1"/>
  <c r="G73" i="4"/>
  <c r="H73" i="4" s="1"/>
  <c r="G69" i="4"/>
  <c r="H69" i="4" s="1"/>
  <c r="G65" i="4"/>
  <c r="H65" i="4" s="1"/>
  <c r="G61" i="4"/>
  <c r="H61" i="4" s="1"/>
  <c r="G57" i="4"/>
  <c r="H57" i="4" s="1"/>
  <c r="G53" i="4"/>
  <c r="H53" i="4" s="1"/>
  <c r="G49" i="4"/>
  <c r="H49" i="4" s="1"/>
  <c r="G45" i="4"/>
  <c r="H45" i="4" s="1"/>
  <c r="G41" i="4"/>
  <c r="H41" i="4" s="1"/>
  <c r="G37" i="4"/>
  <c r="H37" i="4" s="1"/>
  <c r="G33" i="4"/>
  <c r="H33" i="4" s="1"/>
  <c r="G29" i="4"/>
  <c r="H29" i="4" s="1"/>
  <c r="G25" i="4"/>
  <c r="H25" i="4" s="1"/>
  <c r="G21" i="4"/>
  <c r="H21" i="4" s="1"/>
  <c r="G17" i="4"/>
  <c r="H17" i="4" s="1"/>
  <c r="G13" i="4"/>
  <c r="H13" i="4" s="1"/>
  <c r="G9" i="4"/>
  <c r="H9" i="4" s="1"/>
  <c r="G5" i="4"/>
  <c r="H5" i="4" s="1"/>
  <c r="G98" i="4"/>
  <c r="H98" i="4" s="1"/>
  <c r="G90" i="4"/>
  <c r="H90" i="4" s="1"/>
  <c r="G82" i="4"/>
  <c r="H82" i="4" s="1"/>
  <c r="G74" i="4"/>
  <c r="H74" i="4" s="1"/>
  <c r="G66" i="4"/>
  <c r="H66" i="4" s="1"/>
  <c r="G58" i="4"/>
  <c r="H58" i="4" s="1"/>
  <c r="G54" i="4"/>
  <c r="H54" i="4" s="1"/>
  <c r="G46" i="4"/>
  <c r="H46" i="4" s="1"/>
  <c r="G42" i="4"/>
  <c r="H42" i="4" s="1"/>
  <c r="G34" i="4"/>
  <c r="H34" i="4" s="1"/>
  <c r="G30" i="4"/>
  <c r="H30" i="4" s="1"/>
  <c r="G26" i="4"/>
  <c r="H26" i="4" s="1"/>
  <c r="G22" i="4"/>
  <c r="H22" i="4" s="1"/>
  <c r="G18" i="4"/>
  <c r="H18" i="4" s="1"/>
  <c r="G14" i="4"/>
  <c r="H14" i="4" s="1"/>
  <c r="G6" i="4"/>
  <c r="H6" i="4" s="1"/>
  <c r="G101" i="4"/>
  <c r="H101" i="4" s="1"/>
  <c r="G100" i="4"/>
  <c r="H100" i="4" s="1"/>
  <c r="G96" i="4"/>
  <c r="H96" i="4" s="1"/>
  <c r="G92" i="4"/>
  <c r="H92" i="4" s="1"/>
  <c r="G88" i="4"/>
  <c r="H88" i="4" s="1"/>
  <c r="G84" i="4"/>
  <c r="H84" i="4" s="1"/>
  <c r="G80" i="4"/>
  <c r="H80" i="4" s="1"/>
  <c r="G76" i="4"/>
  <c r="H76" i="4" s="1"/>
  <c r="G72" i="4"/>
  <c r="H72" i="4" s="1"/>
  <c r="G68" i="4"/>
  <c r="H68" i="4" s="1"/>
  <c r="G64" i="4"/>
  <c r="H64" i="4" s="1"/>
  <c r="G60" i="4"/>
  <c r="H60" i="4" s="1"/>
  <c r="G56" i="4"/>
  <c r="H56" i="4" s="1"/>
  <c r="G52" i="4"/>
  <c r="H52" i="4" s="1"/>
  <c r="G48" i="4"/>
  <c r="H48" i="4" s="1"/>
  <c r="G44" i="4"/>
  <c r="H44" i="4" s="1"/>
  <c r="G40" i="4"/>
  <c r="H40" i="4" s="1"/>
  <c r="G36" i="4"/>
  <c r="H36" i="4" s="1"/>
  <c r="G32" i="4"/>
  <c r="H32" i="4" s="1"/>
  <c r="G28" i="4"/>
  <c r="H28" i="4" s="1"/>
  <c r="G24" i="4"/>
  <c r="H24" i="4" s="1"/>
  <c r="G20" i="4"/>
  <c r="H20" i="4" s="1"/>
  <c r="G16" i="4"/>
  <c r="H16" i="4" s="1"/>
  <c r="G12" i="4"/>
  <c r="H12" i="4" s="1"/>
  <c r="G8" i="4"/>
  <c r="H8" i="4" s="1"/>
  <c r="D30" i="4"/>
  <c r="D30" i="6"/>
  <c r="D30" i="1"/>
  <c r="D30" i="10"/>
  <c r="I3" i="10"/>
  <c r="G4" i="10" s="1"/>
  <c r="H4" i="10" s="1"/>
  <c r="C10" i="10"/>
  <c r="E5" i="10"/>
  <c r="E4" i="10"/>
  <c r="E8" i="10"/>
  <c r="E9" i="10"/>
  <c r="C8" i="10"/>
  <c r="C11" i="10"/>
  <c r="C7" i="10"/>
  <c r="E6" i="10"/>
  <c r="E10" i="10"/>
  <c r="E3" i="10"/>
  <c r="E7" i="10"/>
  <c r="C10" i="5"/>
  <c r="C10" i="7"/>
  <c r="C8" i="9"/>
  <c r="C11" i="9"/>
  <c r="C7" i="9"/>
  <c r="E4" i="9"/>
  <c r="E5" i="7"/>
  <c r="E9" i="7"/>
  <c r="C11" i="7"/>
  <c r="E9" i="6"/>
  <c r="E11" i="6"/>
  <c r="E7" i="6"/>
  <c r="E3" i="6"/>
  <c r="E5" i="6"/>
  <c r="C10" i="9"/>
  <c r="E8" i="9"/>
  <c r="E5" i="9"/>
  <c r="E9" i="9"/>
  <c r="E6" i="9"/>
  <c r="E10" i="9"/>
  <c r="E3" i="9"/>
  <c r="E7" i="9"/>
  <c r="E5" i="5"/>
  <c r="E9" i="5"/>
  <c r="C11" i="4"/>
  <c r="E9" i="3"/>
  <c r="E5" i="3"/>
  <c r="E10" i="3"/>
  <c r="E6" i="3"/>
  <c r="E8" i="3"/>
  <c r="E4" i="3"/>
  <c r="E11" i="3"/>
  <c r="E7" i="3"/>
  <c r="C8" i="3"/>
  <c r="C10" i="3"/>
  <c r="E9" i="2"/>
  <c r="E5" i="2"/>
  <c r="E10" i="2"/>
  <c r="E6" i="2"/>
  <c r="E8" i="2"/>
  <c r="E4" i="2"/>
  <c r="E11" i="2"/>
  <c r="E7" i="2"/>
  <c r="C10" i="2"/>
  <c r="E9" i="8"/>
  <c r="C11" i="8"/>
  <c r="C7" i="8"/>
  <c r="C8" i="8"/>
  <c r="E10" i="8"/>
  <c r="C10" i="8"/>
  <c r="E8" i="8"/>
  <c r="E4" i="8"/>
  <c r="E11" i="8"/>
  <c r="E7" i="8"/>
  <c r="E3" i="8"/>
  <c r="E6" i="8"/>
  <c r="E6" i="7"/>
  <c r="E10" i="7"/>
  <c r="C8" i="7"/>
  <c r="E3" i="7"/>
  <c r="E7" i="7"/>
  <c r="E11" i="7"/>
  <c r="E4" i="7"/>
  <c r="C7" i="7"/>
  <c r="E6" i="6"/>
  <c r="E10" i="6"/>
  <c r="C10" i="6"/>
  <c r="C8" i="6"/>
  <c r="E4" i="6"/>
  <c r="C7" i="6"/>
  <c r="C11" i="5"/>
  <c r="C8" i="5"/>
  <c r="E6" i="5"/>
  <c r="E10" i="5"/>
  <c r="E3" i="5"/>
  <c r="E7" i="5"/>
  <c r="E11" i="5"/>
  <c r="E4" i="5"/>
  <c r="C7" i="5"/>
  <c r="E5" i="4"/>
  <c r="E9" i="4"/>
  <c r="C8" i="4"/>
  <c r="E6" i="4"/>
  <c r="E10" i="4"/>
  <c r="E3" i="4"/>
  <c r="E7" i="4"/>
  <c r="E11" i="4"/>
  <c r="E4" i="4"/>
  <c r="C7" i="4"/>
  <c r="C11" i="3"/>
  <c r="C7" i="3"/>
  <c r="C11" i="2"/>
  <c r="C8" i="2"/>
  <c r="C7" i="2"/>
  <c r="C7" i="1"/>
  <c r="E9" i="1"/>
  <c r="E5" i="1"/>
  <c r="E11" i="1"/>
  <c r="E7" i="1"/>
  <c r="E3" i="1"/>
  <c r="E10" i="1"/>
  <c r="E6" i="1"/>
  <c r="E8" i="1"/>
  <c r="C8" i="1"/>
  <c r="C10" i="1"/>
  <c r="C11" i="1"/>
  <c r="G20" i="8" l="1"/>
  <c r="H20" i="8" s="1"/>
  <c r="G36" i="8"/>
  <c r="H36" i="8" s="1"/>
  <c r="G52" i="8"/>
  <c r="H52" i="8" s="1"/>
  <c r="G68" i="8"/>
  <c r="H68" i="8" s="1"/>
  <c r="G84" i="8"/>
  <c r="H84" i="8" s="1"/>
  <c r="G100" i="8"/>
  <c r="H100" i="8" s="1"/>
  <c r="G17" i="8"/>
  <c r="H17" i="8" s="1"/>
  <c r="G33" i="8"/>
  <c r="H33" i="8" s="1"/>
  <c r="G49" i="8"/>
  <c r="H49" i="8" s="1"/>
  <c r="G65" i="8"/>
  <c r="H65" i="8" s="1"/>
  <c r="G81" i="8"/>
  <c r="H81" i="8" s="1"/>
  <c r="G97" i="8"/>
  <c r="H97" i="8" s="1"/>
  <c r="G11" i="8"/>
  <c r="H11" i="8" s="1"/>
  <c r="G43" i="8"/>
  <c r="H43" i="8" s="1"/>
  <c r="G75" i="8"/>
  <c r="H75" i="8" s="1"/>
  <c r="G6" i="8"/>
  <c r="H6" i="8" s="1"/>
  <c r="G22" i="8"/>
  <c r="H22" i="8" s="1"/>
  <c r="G38" i="8"/>
  <c r="H38" i="8" s="1"/>
  <c r="G54" i="8"/>
  <c r="H54" i="8" s="1"/>
  <c r="G70" i="8"/>
  <c r="H70" i="8" s="1"/>
  <c r="G86" i="8"/>
  <c r="H86" i="8" s="1"/>
  <c r="G102" i="8"/>
  <c r="H102" i="8" s="1"/>
  <c r="G31" i="8"/>
  <c r="H31" i="8" s="1"/>
  <c r="G63" i="8"/>
  <c r="H63" i="8" s="1"/>
  <c r="G95" i="8"/>
  <c r="H95" i="8" s="1"/>
  <c r="G67" i="8"/>
  <c r="H67" i="8" s="1"/>
  <c r="G18" i="8"/>
  <c r="H18" i="8" s="1"/>
  <c r="G66" i="8"/>
  <c r="H66" i="8" s="1"/>
  <c r="G98" i="8"/>
  <c r="H98" i="8" s="1"/>
  <c r="G55" i="8"/>
  <c r="H55" i="8" s="1"/>
  <c r="G8" i="8"/>
  <c r="H8" i="8" s="1"/>
  <c r="G24" i="8"/>
  <c r="H24" i="8" s="1"/>
  <c r="G40" i="8"/>
  <c r="H40" i="8" s="1"/>
  <c r="G56" i="8"/>
  <c r="H56" i="8" s="1"/>
  <c r="G72" i="8"/>
  <c r="H72" i="8" s="1"/>
  <c r="G88" i="8"/>
  <c r="H88" i="8" s="1"/>
  <c r="G5" i="8"/>
  <c r="H5" i="8" s="1"/>
  <c r="G21" i="8"/>
  <c r="H21" i="8" s="1"/>
  <c r="G37" i="8"/>
  <c r="H37" i="8" s="1"/>
  <c r="G53" i="8"/>
  <c r="H53" i="8" s="1"/>
  <c r="G69" i="8"/>
  <c r="H69" i="8" s="1"/>
  <c r="G85" i="8"/>
  <c r="H85" i="8" s="1"/>
  <c r="G101" i="8"/>
  <c r="H101" i="8" s="1"/>
  <c r="G19" i="8"/>
  <c r="H19" i="8" s="1"/>
  <c r="G51" i="8"/>
  <c r="H51" i="8" s="1"/>
  <c r="G83" i="8"/>
  <c r="H83" i="8" s="1"/>
  <c r="G10" i="8"/>
  <c r="H10" i="8" s="1"/>
  <c r="G26" i="8"/>
  <c r="H26" i="8" s="1"/>
  <c r="G42" i="8"/>
  <c r="H42" i="8" s="1"/>
  <c r="G58" i="8"/>
  <c r="H58" i="8" s="1"/>
  <c r="G74" i="8"/>
  <c r="H74" i="8" s="1"/>
  <c r="G90" i="8"/>
  <c r="H90" i="8" s="1"/>
  <c r="G7" i="8"/>
  <c r="H7" i="8" s="1"/>
  <c r="G39" i="8"/>
  <c r="H39" i="8" s="1"/>
  <c r="G71" i="8"/>
  <c r="H71" i="8" s="1"/>
  <c r="G3" i="8"/>
  <c r="H3" i="8" s="1"/>
  <c r="G13" i="8"/>
  <c r="H13" i="8" s="1"/>
  <c r="G29" i="8"/>
  <c r="H29" i="8" s="1"/>
  <c r="G45" i="8"/>
  <c r="H45" i="8" s="1"/>
  <c r="G61" i="8"/>
  <c r="H61" i="8" s="1"/>
  <c r="G77" i="8"/>
  <c r="H77" i="8" s="1"/>
  <c r="G93" i="8"/>
  <c r="H93" i="8" s="1"/>
  <c r="G35" i="8"/>
  <c r="H35" i="8" s="1"/>
  <c r="G99" i="8"/>
  <c r="H99" i="8" s="1"/>
  <c r="G34" i="8"/>
  <c r="H34" i="8" s="1"/>
  <c r="G50" i="8"/>
  <c r="H50" i="8" s="1"/>
  <c r="G82" i="8"/>
  <c r="H82" i="8" s="1"/>
  <c r="G87" i="8"/>
  <c r="H87" i="8" s="1"/>
  <c r="G12" i="8"/>
  <c r="H12" i="8" s="1"/>
  <c r="G28" i="8"/>
  <c r="H28" i="8" s="1"/>
  <c r="G44" i="8"/>
  <c r="H44" i="8" s="1"/>
  <c r="G60" i="8"/>
  <c r="H60" i="8" s="1"/>
  <c r="G76" i="8"/>
  <c r="H76" i="8" s="1"/>
  <c r="G92" i="8"/>
  <c r="H92" i="8" s="1"/>
  <c r="G9" i="8"/>
  <c r="H9" i="8" s="1"/>
  <c r="G25" i="8"/>
  <c r="H25" i="8" s="1"/>
  <c r="G41" i="8"/>
  <c r="H41" i="8" s="1"/>
  <c r="G57" i="8"/>
  <c r="H57" i="8" s="1"/>
  <c r="G73" i="8"/>
  <c r="H73" i="8" s="1"/>
  <c r="G89" i="8"/>
  <c r="H89" i="8" s="1"/>
  <c r="G27" i="8"/>
  <c r="H27" i="8" s="1"/>
  <c r="G59" i="8"/>
  <c r="H59" i="8" s="1"/>
  <c r="G91" i="8"/>
  <c r="H91" i="8" s="1"/>
  <c r="G14" i="8"/>
  <c r="H14" i="8" s="1"/>
  <c r="G30" i="8"/>
  <c r="H30" i="8" s="1"/>
  <c r="G46" i="8"/>
  <c r="H46" i="8" s="1"/>
  <c r="G62" i="8"/>
  <c r="H62" i="8" s="1"/>
  <c r="G78" i="8"/>
  <c r="H78" i="8" s="1"/>
  <c r="G94" i="8"/>
  <c r="H94" i="8" s="1"/>
  <c r="G15" i="8"/>
  <c r="H15" i="8" s="1"/>
  <c r="G47" i="8"/>
  <c r="H47" i="8" s="1"/>
  <c r="G79" i="8"/>
  <c r="H79" i="8" s="1"/>
  <c r="G6" i="7"/>
  <c r="H6" i="7" s="1"/>
  <c r="G22" i="7"/>
  <c r="H22" i="7" s="1"/>
  <c r="G30" i="7"/>
  <c r="H30" i="7" s="1"/>
  <c r="G46" i="7"/>
  <c r="H46" i="7" s="1"/>
  <c r="G54" i="7"/>
  <c r="H54" i="7" s="1"/>
  <c r="G62" i="7"/>
  <c r="H62" i="7" s="1"/>
  <c r="G70" i="7"/>
  <c r="H70" i="7" s="1"/>
  <c r="G78" i="7"/>
  <c r="H78" i="7" s="1"/>
  <c r="G94" i="7"/>
  <c r="H94" i="7" s="1"/>
  <c r="G102" i="7"/>
  <c r="H102" i="7" s="1"/>
  <c r="G38" i="7"/>
  <c r="H38" i="7" s="1"/>
  <c r="G86" i="7"/>
  <c r="H86" i="7" s="1"/>
  <c r="G10" i="7"/>
  <c r="H10" i="7" s="1"/>
  <c r="G25" i="7"/>
  <c r="H25" i="7" s="1"/>
  <c r="G33" i="7"/>
  <c r="H33" i="7" s="1"/>
  <c r="G41" i="7"/>
  <c r="H41" i="7" s="1"/>
  <c r="G49" i="7"/>
  <c r="H49" i="7" s="1"/>
  <c r="G57" i="7"/>
  <c r="H57" i="7" s="1"/>
  <c r="G65" i="7"/>
  <c r="H65" i="7" s="1"/>
  <c r="G73" i="7"/>
  <c r="H73" i="7" s="1"/>
  <c r="G81" i="7"/>
  <c r="H81" i="7" s="1"/>
  <c r="G89" i="7"/>
  <c r="H89" i="7" s="1"/>
  <c r="G97" i="7"/>
  <c r="H97" i="7" s="1"/>
  <c r="G42" i="7"/>
  <c r="H42" i="7" s="1"/>
  <c r="G74" i="7"/>
  <c r="H74" i="7" s="1"/>
  <c r="G21" i="7"/>
  <c r="H21" i="7" s="1"/>
  <c r="G20" i="7"/>
  <c r="H20" i="7" s="1"/>
  <c r="G4" i="7"/>
  <c r="H4" i="7" s="1"/>
  <c r="G96" i="7"/>
  <c r="H96" i="7" s="1"/>
  <c r="G80" i="7"/>
  <c r="H80" i="7" s="1"/>
  <c r="G64" i="7"/>
  <c r="H64" i="7" s="1"/>
  <c r="G48" i="7"/>
  <c r="H48" i="7" s="1"/>
  <c r="G32" i="7"/>
  <c r="H32" i="7" s="1"/>
  <c r="G95" i="7"/>
  <c r="H95" i="7" s="1"/>
  <c r="G79" i="7"/>
  <c r="H79" i="7" s="1"/>
  <c r="G63" i="7"/>
  <c r="H63" i="7" s="1"/>
  <c r="G47" i="7"/>
  <c r="H47" i="7" s="1"/>
  <c r="G31" i="7"/>
  <c r="H31" i="7" s="1"/>
  <c r="G15" i="7"/>
  <c r="H15" i="7" s="1"/>
  <c r="G37" i="7"/>
  <c r="H37" i="7" s="1"/>
  <c r="G69" i="7"/>
  <c r="H69" i="7" s="1"/>
  <c r="G101" i="7"/>
  <c r="H101" i="7" s="1"/>
  <c r="G14" i="7"/>
  <c r="H14" i="7" s="1"/>
  <c r="G50" i="7"/>
  <c r="H50" i="7" s="1"/>
  <c r="G82" i="7"/>
  <c r="H82" i="7" s="1"/>
  <c r="G17" i="7"/>
  <c r="H17" i="7" s="1"/>
  <c r="G16" i="7"/>
  <c r="H16" i="7" s="1"/>
  <c r="G13" i="7"/>
  <c r="H13" i="7" s="1"/>
  <c r="G92" i="7"/>
  <c r="H92" i="7" s="1"/>
  <c r="G76" i="7"/>
  <c r="H76" i="7" s="1"/>
  <c r="G60" i="7"/>
  <c r="H60" i="7" s="1"/>
  <c r="G44" i="7"/>
  <c r="H44" i="7" s="1"/>
  <c r="G28" i="7"/>
  <c r="H28" i="7" s="1"/>
  <c r="G91" i="7"/>
  <c r="H91" i="7" s="1"/>
  <c r="G75" i="7"/>
  <c r="H75" i="7" s="1"/>
  <c r="G59" i="7"/>
  <c r="H59" i="7" s="1"/>
  <c r="G43" i="7"/>
  <c r="H43" i="7" s="1"/>
  <c r="G27" i="7"/>
  <c r="H27" i="7" s="1"/>
  <c r="G11" i="7"/>
  <c r="H11" i="7" s="1"/>
  <c r="G45" i="7"/>
  <c r="H45" i="7" s="1"/>
  <c r="G77" i="7"/>
  <c r="H77" i="7" s="1"/>
  <c r="G18" i="7"/>
  <c r="H18" i="7" s="1"/>
  <c r="G9" i="6"/>
  <c r="H9" i="6" s="1"/>
  <c r="G17" i="6"/>
  <c r="H17" i="6" s="1"/>
  <c r="G25" i="6"/>
  <c r="H25" i="6" s="1"/>
  <c r="G37" i="6"/>
  <c r="H37" i="6" s="1"/>
  <c r="G49" i="6"/>
  <c r="H49" i="6" s="1"/>
  <c r="G61" i="6"/>
  <c r="H61" i="6" s="1"/>
  <c r="G69" i="6"/>
  <c r="H69" i="6" s="1"/>
  <c r="G81" i="6"/>
  <c r="H81" i="6" s="1"/>
  <c r="G89" i="6"/>
  <c r="H89" i="6" s="1"/>
  <c r="G97" i="6"/>
  <c r="H97" i="6" s="1"/>
  <c r="G5" i="6"/>
  <c r="H5" i="6" s="1"/>
  <c r="G13" i="6"/>
  <c r="H13" i="6" s="1"/>
  <c r="G21" i="6"/>
  <c r="H21" i="6" s="1"/>
  <c r="G29" i="6"/>
  <c r="H29" i="6" s="1"/>
  <c r="G33" i="6"/>
  <c r="H33" i="6" s="1"/>
  <c r="G41" i="6"/>
  <c r="H41" i="6" s="1"/>
  <c r="G45" i="6"/>
  <c r="H45" i="6" s="1"/>
  <c r="G53" i="6"/>
  <c r="H53" i="6" s="1"/>
  <c r="G57" i="6"/>
  <c r="H57" i="6" s="1"/>
  <c r="G65" i="6"/>
  <c r="H65" i="6" s="1"/>
  <c r="G73" i="6"/>
  <c r="H73" i="6" s="1"/>
  <c r="G77" i="6"/>
  <c r="H77" i="6" s="1"/>
  <c r="G85" i="6"/>
  <c r="H85" i="6" s="1"/>
  <c r="G93" i="6"/>
  <c r="H93" i="6" s="1"/>
  <c r="G101" i="6"/>
  <c r="H101" i="6" s="1"/>
  <c r="G10" i="6"/>
  <c r="H10" i="6" s="1"/>
  <c r="G26" i="6"/>
  <c r="H26" i="6" s="1"/>
  <c r="G42" i="6"/>
  <c r="H42" i="6" s="1"/>
  <c r="G58" i="6"/>
  <c r="H58" i="6" s="1"/>
  <c r="G74" i="6"/>
  <c r="H74" i="6" s="1"/>
  <c r="G90" i="6"/>
  <c r="H90" i="6" s="1"/>
  <c r="G14" i="6"/>
  <c r="H14" i="6" s="1"/>
  <c r="G30" i="6"/>
  <c r="H30" i="6" s="1"/>
  <c r="G46" i="6"/>
  <c r="H46" i="6" s="1"/>
  <c r="G62" i="6"/>
  <c r="H62" i="6" s="1"/>
  <c r="G78" i="6"/>
  <c r="H78" i="6" s="1"/>
  <c r="G94" i="6"/>
  <c r="H94" i="6" s="1"/>
  <c r="G18" i="6"/>
  <c r="H18" i="6" s="1"/>
  <c r="G34" i="6"/>
  <c r="H34" i="6" s="1"/>
  <c r="G50" i="6"/>
  <c r="H50" i="6" s="1"/>
  <c r="G66" i="6"/>
  <c r="H66" i="6" s="1"/>
  <c r="G82" i="6"/>
  <c r="H82" i="6" s="1"/>
  <c r="G98" i="6"/>
  <c r="H98" i="6" s="1"/>
  <c r="G6" i="6"/>
  <c r="H6" i="6" s="1"/>
  <c r="G22" i="6"/>
  <c r="H22" i="6" s="1"/>
  <c r="G38" i="6"/>
  <c r="H38" i="6" s="1"/>
  <c r="G54" i="6"/>
  <c r="H54" i="6" s="1"/>
  <c r="G70" i="6"/>
  <c r="H70" i="6" s="1"/>
  <c r="G86" i="6"/>
  <c r="H86" i="6" s="1"/>
  <c r="G102" i="6"/>
  <c r="H102" i="6" s="1"/>
  <c r="G19" i="6"/>
  <c r="H19" i="6" s="1"/>
  <c r="G35" i="6"/>
  <c r="H35" i="6" s="1"/>
  <c r="G51" i="6"/>
  <c r="H51" i="6" s="1"/>
  <c r="G67" i="6"/>
  <c r="H67" i="6" s="1"/>
  <c r="G83" i="6"/>
  <c r="H83" i="6" s="1"/>
  <c r="G99" i="6"/>
  <c r="H99" i="6" s="1"/>
  <c r="G12" i="6"/>
  <c r="H12" i="6" s="1"/>
  <c r="G28" i="6"/>
  <c r="H28" i="6" s="1"/>
  <c r="G44" i="6"/>
  <c r="H44" i="6" s="1"/>
  <c r="G60" i="6"/>
  <c r="H60" i="6" s="1"/>
  <c r="G76" i="6"/>
  <c r="H76" i="6" s="1"/>
  <c r="G92" i="6"/>
  <c r="H92" i="6" s="1"/>
  <c r="G7" i="6"/>
  <c r="H7" i="6" s="1"/>
  <c r="G53" i="5"/>
  <c r="H53" i="5" s="1"/>
  <c r="G85" i="5"/>
  <c r="H85" i="5" s="1"/>
  <c r="G50" i="5"/>
  <c r="H50" i="5" s="1"/>
  <c r="G18" i="5"/>
  <c r="H18" i="5" s="1"/>
  <c r="G62" i="5"/>
  <c r="H62" i="5" s="1"/>
  <c r="G94" i="5"/>
  <c r="H94" i="5" s="1"/>
  <c r="G22" i="5"/>
  <c r="H22" i="5" s="1"/>
  <c r="G65" i="5"/>
  <c r="H65" i="5" s="1"/>
  <c r="G97" i="5"/>
  <c r="H97" i="5" s="1"/>
  <c r="G74" i="5"/>
  <c r="H74" i="5" s="1"/>
  <c r="G33" i="5"/>
  <c r="H33" i="5" s="1"/>
  <c r="G17" i="5"/>
  <c r="H17" i="5" s="1"/>
  <c r="G100" i="5"/>
  <c r="H100" i="5" s="1"/>
  <c r="G84" i="5"/>
  <c r="H84" i="5" s="1"/>
  <c r="G68" i="5"/>
  <c r="H68" i="5" s="1"/>
  <c r="G52" i="5"/>
  <c r="H52" i="5" s="1"/>
  <c r="G36" i="5"/>
  <c r="H36" i="5" s="1"/>
  <c r="G20" i="5"/>
  <c r="H20" i="5" s="1"/>
  <c r="G4" i="5"/>
  <c r="H4" i="5" s="1"/>
  <c r="G91" i="5"/>
  <c r="H91" i="5" s="1"/>
  <c r="G75" i="5"/>
  <c r="H75" i="5" s="1"/>
  <c r="G59" i="5"/>
  <c r="H59" i="5" s="1"/>
  <c r="G43" i="5"/>
  <c r="H43" i="5" s="1"/>
  <c r="G27" i="5"/>
  <c r="H27" i="5" s="1"/>
  <c r="G11" i="5"/>
  <c r="H11" i="5" s="1"/>
  <c r="G49" i="5"/>
  <c r="H49" i="5" s="1"/>
  <c r="G81" i="5"/>
  <c r="H81" i="5" s="1"/>
  <c r="G42" i="5"/>
  <c r="H42" i="5" s="1"/>
  <c r="G41" i="5"/>
  <c r="H41" i="5" s="1"/>
  <c r="G25" i="5"/>
  <c r="H25" i="5" s="1"/>
  <c r="G9" i="5"/>
  <c r="H9" i="5" s="1"/>
  <c r="G92" i="5"/>
  <c r="H92" i="5" s="1"/>
  <c r="G76" i="5"/>
  <c r="H76" i="5" s="1"/>
  <c r="G60" i="5"/>
  <c r="H60" i="5" s="1"/>
  <c r="G44" i="5"/>
  <c r="H44" i="5" s="1"/>
  <c r="G28" i="5"/>
  <c r="H28" i="5" s="1"/>
  <c r="G12" i="5"/>
  <c r="H12" i="5" s="1"/>
  <c r="G99" i="5"/>
  <c r="H99" i="5" s="1"/>
  <c r="G83" i="5"/>
  <c r="H83" i="5" s="1"/>
  <c r="G67" i="5"/>
  <c r="H67" i="5" s="1"/>
  <c r="G51" i="5"/>
  <c r="H51" i="5" s="1"/>
  <c r="G35" i="5"/>
  <c r="H35" i="5" s="1"/>
  <c r="G19" i="5"/>
  <c r="H19" i="5" s="1"/>
  <c r="G45" i="5"/>
  <c r="H45" i="5" s="1"/>
  <c r="G77" i="5"/>
  <c r="H77" i="5" s="1"/>
  <c r="G26" i="5"/>
  <c r="H26" i="5" s="1"/>
  <c r="G98" i="5"/>
  <c r="H98" i="5" s="1"/>
  <c r="G54" i="5"/>
  <c r="H54" i="5" s="1"/>
  <c r="G86" i="5"/>
  <c r="H86" i="5" s="1"/>
  <c r="G6" i="5"/>
  <c r="H6" i="5" s="1"/>
  <c r="G57" i="5"/>
  <c r="H57" i="5" s="1"/>
  <c r="G89" i="5"/>
  <c r="H89" i="5" s="1"/>
  <c r="G58" i="5"/>
  <c r="H58" i="5" s="1"/>
  <c r="G37" i="5"/>
  <c r="H37" i="5" s="1"/>
  <c r="G21" i="5"/>
  <c r="H21" i="5" s="1"/>
  <c r="G5" i="5"/>
  <c r="H5" i="5" s="1"/>
  <c r="G88" i="5"/>
  <c r="H88" i="5" s="1"/>
  <c r="G72" i="5"/>
  <c r="H72" i="5" s="1"/>
  <c r="G56" i="5"/>
  <c r="H56" i="5" s="1"/>
  <c r="G40" i="5"/>
  <c r="H40" i="5" s="1"/>
  <c r="G24" i="5"/>
  <c r="H24" i="5" s="1"/>
  <c r="G8" i="5"/>
  <c r="H8" i="5" s="1"/>
  <c r="G95" i="5"/>
  <c r="H95" i="5" s="1"/>
  <c r="G79" i="5"/>
  <c r="H79" i="5" s="1"/>
  <c r="G63" i="5"/>
  <c r="H63" i="5" s="1"/>
  <c r="G47" i="5"/>
  <c r="H47" i="5" s="1"/>
  <c r="G31" i="5"/>
  <c r="H31" i="5" s="1"/>
  <c r="G15" i="5"/>
  <c r="H15" i="5" s="1"/>
  <c r="G14" i="5"/>
  <c r="H14" i="5" s="1"/>
  <c r="G61" i="5"/>
  <c r="H61" i="5" s="1"/>
  <c r="G93" i="5"/>
  <c r="H93" i="5" s="1"/>
  <c r="G66" i="5"/>
  <c r="H66" i="5" s="1"/>
  <c r="G34" i="5"/>
  <c r="H34" i="5" s="1"/>
  <c r="G70" i="5"/>
  <c r="H70" i="5" s="1"/>
  <c r="G102" i="5"/>
  <c r="H102" i="5" s="1"/>
  <c r="G38" i="5"/>
  <c r="H38" i="5" s="1"/>
  <c r="G73" i="5"/>
  <c r="H73" i="5" s="1"/>
  <c r="G10" i="5"/>
  <c r="H10" i="5" s="1"/>
  <c r="G90" i="5"/>
  <c r="H90" i="5" s="1"/>
  <c r="G29" i="5"/>
  <c r="H29" i="5" s="1"/>
  <c r="G13" i="5"/>
  <c r="H13" i="5" s="1"/>
  <c r="G96" i="5"/>
  <c r="H96" i="5" s="1"/>
  <c r="G80" i="5"/>
  <c r="H80" i="5" s="1"/>
  <c r="G64" i="5"/>
  <c r="H64" i="5" s="1"/>
  <c r="G48" i="5"/>
  <c r="H48" i="5" s="1"/>
  <c r="G32" i="5"/>
  <c r="H32" i="5" s="1"/>
  <c r="G16" i="5"/>
  <c r="H16" i="5" s="1"/>
  <c r="G3" i="5"/>
  <c r="H3" i="5" s="1"/>
  <c r="G87" i="5"/>
  <c r="H87" i="5" s="1"/>
  <c r="G71" i="5"/>
  <c r="H71" i="5" s="1"/>
  <c r="G55" i="5"/>
  <c r="H55" i="5" s="1"/>
  <c r="G39" i="5"/>
  <c r="H39" i="5" s="1"/>
  <c r="G23" i="5"/>
  <c r="H23" i="5" s="1"/>
  <c r="G6" i="3"/>
  <c r="H6" i="3" s="1"/>
  <c r="G10" i="3"/>
  <c r="H10" i="3" s="1"/>
  <c r="G14" i="3"/>
  <c r="H14" i="3" s="1"/>
  <c r="G18" i="3"/>
  <c r="H18" i="3" s="1"/>
  <c r="G22" i="3"/>
  <c r="H22" i="3" s="1"/>
  <c r="G26" i="3"/>
  <c r="H26" i="3" s="1"/>
  <c r="G30" i="3"/>
  <c r="H30" i="3" s="1"/>
  <c r="G38" i="3"/>
  <c r="H38" i="3" s="1"/>
  <c r="G42" i="3"/>
  <c r="H42" i="3" s="1"/>
  <c r="G46" i="3"/>
  <c r="H46" i="3" s="1"/>
  <c r="G34" i="3"/>
  <c r="H34" i="3" s="1"/>
  <c r="G19" i="3"/>
  <c r="H19" i="3" s="1"/>
  <c r="G35" i="3"/>
  <c r="H35" i="3" s="1"/>
  <c r="G50" i="3"/>
  <c r="H50" i="3" s="1"/>
  <c r="G58" i="3"/>
  <c r="H58" i="3" s="1"/>
  <c r="G66" i="3"/>
  <c r="H66" i="3" s="1"/>
  <c r="G74" i="3"/>
  <c r="H74" i="3" s="1"/>
  <c r="G82" i="3"/>
  <c r="H82" i="3" s="1"/>
  <c r="G90" i="3"/>
  <c r="H90" i="3" s="1"/>
  <c r="G98" i="3"/>
  <c r="H98" i="3" s="1"/>
  <c r="G15" i="3"/>
  <c r="H15" i="3" s="1"/>
  <c r="G63" i="3"/>
  <c r="H63" i="3" s="1"/>
  <c r="G79" i="3"/>
  <c r="H79" i="3" s="1"/>
  <c r="G95" i="3"/>
  <c r="H95" i="3" s="1"/>
  <c r="G7" i="3"/>
  <c r="H7" i="3" s="1"/>
  <c r="G23" i="3"/>
  <c r="H23" i="3" s="1"/>
  <c r="G39" i="3"/>
  <c r="H39" i="3" s="1"/>
  <c r="G51" i="3"/>
  <c r="H51" i="3" s="1"/>
  <c r="G59" i="3"/>
  <c r="H59" i="3" s="1"/>
  <c r="G67" i="3"/>
  <c r="H67" i="3" s="1"/>
  <c r="G75" i="3"/>
  <c r="H75" i="3" s="1"/>
  <c r="G83" i="3"/>
  <c r="H83" i="3" s="1"/>
  <c r="G91" i="3"/>
  <c r="H91" i="3" s="1"/>
  <c r="G99" i="3"/>
  <c r="H99" i="3" s="1"/>
  <c r="G31" i="3"/>
  <c r="H31" i="3" s="1"/>
  <c r="G55" i="3"/>
  <c r="H55" i="3" s="1"/>
  <c r="G71" i="3"/>
  <c r="H71" i="3" s="1"/>
  <c r="G87" i="3"/>
  <c r="H87" i="3" s="1"/>
  <c r="G3" i="3"/>
  <c r="H3" i="3" s="1"/>
  <c r="G11" i="3"/>
  <c r="H11" i="3" s="1"/>
  <c r="G27" i="3"/>
  <c r="H27" i="3" s="1"/>
  <c r="G43" i="3"/>
  <c r="H43" i="3" s="1"/>
  <c r="G54" i="3"/>
  <c r="H54" i="3" s="1"/>
  <c r="G62" i="3"/>
  <c r="H62" i="3" s="1"/>
  <c r="G70" i="3"/>
  <c r="H70" i="3" s="1"/>
  <c r="G78" i="3"/>
  <c r="H78" i="3" s="1"/>
  <c r="G86" i="3"/>
  <c r="H86" i="3" s="1"/>
  <c r="G94" i="3"/>
  <c r="H94" i="3" s="1"/>
  <c r="G102" i="3"/>
  <c r="H102" i="3" s="1"/>
  <c r="G47" i="3"/>
  <c r="H47" i="3" s="1"/>
  <c r="G17" i="3"/>
  <c r="H17" i="3" s="1"/>
  <c r="G33" i="3"/>
  <c r="H33" i="3" s="1"/>
  <c r="G49" i="3"/>
  <c r="H49" i="3" s="1"/>
  <c r="G65" i="3"/>
  <c r="H65" i="3" s="1"/>
  <c r="G81" i="3"/>
  <c r="H81" i="3" s="1"/>
  <c r="G97" i="3"/>
  <c r="H97" i="3" s="1"/>
  <c r="G12" i="3"/>
  <c r="H12" i="3" s="1"/>
  <c r="G28" i="3"/>
  <c r="H28" i="3" s="1"/>
  <c r="G44" i="3"/>
  <c r="H44" i="3" s="1"/>
  <c r="G60" i="3"/>
  <c r="H60" i="3" s="1"/>
  <c r="G76" i="3"/>
  <c r="H76" i="3" s="1"/>
  <c r="G92" i="3"/>
  <c r="H92" i="3" s="1"/>
  <c r="G5" i="3"/>
  <c r="H5" i="3" s="1"/>
  <c r="G21" i="3"/>
  <c r="H21" i="3" s="1"/>
  <c r="G37" i="3"/>
  <c r="H37" i="3" s="1"/>
  <c r="G53" i="3"/>
  <c r="H53" i="3" s="1"/>
  <c r="G69" i="3"/>
  <c r="H69" i="3" s="1"/>
  <c r="G85" i="3"/>
  <c r="H85" i="3" s="1"/>
  <c r="G101" i="3"/>
  <c r="H101" i="3" s="1"/>
  <c r="G16" i="3"/>
  <c r="H16" i="3" s="1"/>
  <c r="G32" i="3"/>
  <c r="H32" i="3" s="1"/>
  <c r="G48" i="3"/>
  <c r="H48" i="3" s="1"/>
  <c r="G64" i="3"/>
  <c r="H64" i="3" s="1"/>
  <c r="G80" i="3"/>
  <c r="H80" i="3" s="1"/>
  <c r="G96" i="3"/>
  <c r="H96" i="3" s="1"/>
  <c r="G9" i="3"/>
  <c r="H9" i="3" s="1"/>
  <c r="G25" i="3"/>
  <c r="H25" i="3" s="1"/>
  <c r="G41" i="3"/>
  <c r="H41" i="3" s="1"/>
  <c r="G57" i="3"/>
  <c r="H57" i="3" s="1"/>
  <c r="G73" i="3"/>
  <c r="H73" i="3" s="1"/>
  <c r="G89" i="3"/>
  <c r="H89" i="3" s="1"/>
  <c r="G4" i="3"/>
  <c r="H4" i="3" s="1"/>
  <c r="G10" i="1"/>
  <c r="H10" i="1" s="1"/>
  <c r="G14" i="1"/>
  <c r="H14" i="1" s="1"/>
  <c r="G22" i="1"/>
  <c r="H22" i="1" s="1"/>
  <c r="G30" i="1"/>
  <c r="H30" i="1" s="1"/>
  <c r="G38" i="1"/>
  <c r="H38" i="1" s="1"/>
  <c r="G46" i="1"/>
  <c r="H46" i="1" s="1"/>
  <c r="G54" i="1"/>
  <c r="H54" i="1" s="1"/>
  <c r="G62" i="1"/>
  <c r="H62" i="1" s="1"/>
  <c r="G70" i="1"/>
  <c r="H70" i="1" s="1"/>
  <c r="G78" i="1"/>
  <c r="H78" i="1" s="1"/>
  <c r="G6" i="1"/>
  <c r="H6" i="1" s="1"/>
  <c r="G18" i="1"/>
  <c r="H18" i="1" s="1"/>
  <c r="G26" i="1"/>
  <c r="H26" i="1" s="1"/>
  <c r="G34" i="1"/>
  <c r="H34" i="1" s="1"/>
  <c r="G42" i="1"/>
  <c r="H42" i="1" s="1"/>
  <c r="G50" i="1"/>
  <c r="H50" i="1" s="1"/>
  <c r="G58" i="1"/>
  <c r="H58" i="1" s="1"/>
  <c r="G66" i="1"/>
  <c r="H66" i="1" s="1"/>
  <c r="G74" i="1"/>
  <c r="H74" i="1" s="1"/>
  <c r="G82" i="1"/>
  <c r="H82" i="1" s="1"/>
  <c r="G98" i="1"/>
  <c r="H98" i="1" s="1"/>
  <c r="G90" i="1"/>
  <c r="H90" i="1" s="1"/>
  <c r="G94" i="1"/>
  <c r="H94" i="1" s="1"/>
  <c r="G86" i="1"/>
  <c r="H86" i="1" s="1"/>
  <c r="G102" i="1"/>
  <c r="H102" i="1" s="1"/>
  <c r="G17" i="1"/>
  <c r="H17" i="1" s="1"/>
  <c r="G49" i="1"/>
  <c r="H49" i="1" s="1"/>
  <c r="G65" i="1"/>
  <c r="H65" i="1" s="1"/>
  <c r="G81" i="1"/>
  <c r="H81" i="1" s="1"/>
  <c r="G97" i="1"/>
  <c r="H97" i="1" s="1"/>
  <c r="G27" i="1"/>
  <c r="H27" i="1" s="1"/>
  <c r="G59" i="1"/>
  <c r="H59" i="1" s="1"/>
  <c r="G75" i="1"/>
  <c r="H75" i="1" s="1"/>
  <c r="G91" i="1"/>
  <c r="H91" i="1" s="1"/>
  <c r="G8" i="1"/>
  <c r="H8" i="1" s="1"/>
  <c r="G40" i="1"/>
  <c r="H40" i="1" s="1"/>
  <c r="G56" i="1"/>
  <c r="H56" i="1" s="1"/>
  <c r="G72" i="1"/>
  <c r="H72" i="1" s="1"/>
  <c r="G88" i="1"/>
  <c r="H88" i="1" s="1"/>
  <c r="G33" i="1"/>
  <c r="H33" i="1" s="1"/>
  <c r="G15" i="1"/>
  <c r="H15" i="1" s="1"/>
  <c r="G31" i="1"/>
  <c r="H31" i="1" s="1"/>
  <c r="G47" i="1"/>
  <c r="H47" i="1" s="1"/>
  <c r="G63" i="1"/>
  <c r="H63" i="1" s="1"/>
  <c r="G79" i="1"/>
  <c r="H79" i="1" s="1"/>
  <c r="G95" i="1"/>
  <c r="H95" i="1" s="1"/>
  <c r="G12" i="1"/>
  <c r="H12" i="1" s="1"/>
  <c r="G28" i="1"/>
  <c r="H28" i="1" s="1"/>
  <c r="G44" i="1"/>
  <c r="H44" i="1" s="1"/>
  <c r="G60" i="1"/>
  <c r="H60" i="1" s="1"/>
  <c r="G76" i="1"/>
  <c r="H76" i="1" s="1"/>
  <c r="G92" i="1"/>
  <c r="H92" i="1" s="1"/>
  <c r="G5" i="1"/>
  <c r="H5" i="1" s="1"/>
  <c r="G21" i="1"/>
  <c r="H21" i="1" s="1"/>
  <c r="G37" i="1"/>
  <c r="H37" i="1" s="1"/>
  <c r="G53" i="1"/>
  <c r="H53" i="1" s="1"/>
  <c r="G69" i="1"/>
  <c r="H69" i="1" s="1"/>
  <c r="G85" i="1"/>
  <c r="H85" i="1" s="1"/>
  <c r="G101" i="1"/>
  <c r="H101" i="1" s="1"/>
  <c r="G93" i="1"/>
  <c r="H93" i="1" s="1"/>
  <c r="G11" i="1"/>
  <c r="H11" i="1" s="1"/>
  <c r="G43" i="1"/>
  <c r="H43" i="1" s="1"/>
  <c r="G24" i="1"/>
  <c r="H24" i="1" s="1"/>
  <c r="G19" i="1"/>
  <c r="H19" i="1" s="1"/>
  <c r="G35" i="1"/>
  <c r="H35" i="1" s="1"/>
  <c r="G51" i="1"/>
  <c r="H51" i="1" s="1"/>
  <c r="G67" i="1"/>
  <c r="H67" i="1" s="1"/>
  <c r="G83" i="1"/>
  <c r="H83" i="1" s="1"/>
  <c r="G99" i="1"/>
  <c r="H99" i="1" s="1"/>
  <c r="G16" i="1"/>
  <c r="H16" i="1" s="1"/>
  <c r="G32" i="1"/>
  <c r="H32" i="1" s="1"/>
  <c r="G48" i="1"/>
  <c r="H48" i="1" s="1"/>
  <c r="G64" i="1"/>
  <c r="H64" i="1" s="1"/>
  <c r="G80" i="1"/>
  <c r="H80" i="1" s="1"/>
  <c r="G96" i="1"/>
  <c r="H96" i="1" s="1"/>
  <c r="G9" i="1"/>
  <c r="H9" i="1" s="1"/>
  <c r="G25" i="1"/>
  <c r="H25" i="1" s="1"/>
  <c r="G41" i="1"/>
  <c r="H41" i="1" s="1"/>
  <c r="G57" i="1"/>
  <c r="H57" i="1" s="1"/>
  <c r="G73" i="1"/>
  <c r="H73" i="1" s="1"/>
  <c r="G89" i="1"/>
  <c r="H89" i="1" s="1"/>
  <c r="G3" i="1"/>
  <c r="H3" i="1" s="1"/>
  <c r="G8" i="10"/>
  <c r="H8" i="10" s="1"/>
  <c r="G24" i="10"/>
  <c r="H24" i="10" s="1"/>
  <c r="G40" i="10"/>
  <c r="H40" i="10" s="1"/>
  <c r="G56" i="10"/>
  <c r="H56" i="10" s="1"/>
  <c r="G72" i="10"/>
  <c r="H72" i="10" s="1"/>
  <c r="G88" i="10"/>
  <c r="H88" i="10" s="1"/>
  <c r="G5" i="10"/>
  <c r="H5" i="10" s="1"/>
  <c r="G21" i="10"/>
  <c r="H21" i="10" s="1"/>
  <c r="G37" i="10"/>
  <c r="H37" i="10" s="1"/>
  <c r="G53" i="10"/>
  <c r="H53" i="10" s="1"/>
  <c r="G69" i="10"/>
  <c r="H69" i="10" s="1"/>
  <c r="G85" i="10"/>
  <c r="H85" i="10" s="1"/>
  <c r="G101" i="10"/>
  <c r="H101" i="10" s="1"/>
  <c r="G18" i="10"/>
  <c r="H18" i="10" s="1"/>
  <c r="G34" i="10"/>
  <c r="H34" i="10" s="1"/>
  <c r="G50" i="10"/>
  <c r="H50" i="10" s="1"/>
  <c r="G66" i="10"/>
  <c r="H66" i="10" s="1"/>
  <c r="G82" i="10"/>
  <c r="H82" i="10" s="1"/>
  <c r="G98" i="10"/>
  <c r="H98" i="10" s="1"/>
  <c r="G15" i="10"/>
  <c r="H15" i="10" s="1"/>
  <c r="G31" i="10"/>
  <c r="H31" i="10" s="1"/>
  <c r="G47" i="10"/>
  <c r="H47" i="10" s="1"/>
  <c r="G63" i="10"/>
  <c r="H63" i="10" s="1"/>
  <c r="G79" i="10"/>
  <c r="H79" i="10" s="1"/>
  <c r="G95" i="10"/>
  <c r="H95" i="10" s="1"/>
  <c r="G12" i="10"/>
  <c r="H12" i="10" s="1"/>
  <c r="G28" i="10"/>
  <c r="H28" i="10" s="1"/>
  <c r="G44" i="10"/>
  <c r="H44" i="10" s="1"/>
  <c r="G60" i="10"/>
  <c r="H60" i="10" s="1"/>
  <c r="G76" i="10"/>
  <c r="H76" i="10" s="1"/>
  <c r="G92" i="10"/>
  <c r="H92" i="10" s="1"/>
  <c r="G9" i="10"/>
  <c r="H9" i="10" s="1"/>
  <c r="G25" i="10"/>
  <c r="H25" i="10" s="1"/>
  <c r="G41" i="10"/>
  <c r="H41" i="10" s="1"/>
  <c r="G57" i="10"/>
  <c r="H57" i="10" s="1"/>
  <c r="G73" i="10"/>
  <c r="H73" i="10" s="1"/>
  <c r="G89" i="10"/>
  <c r="H89" i="10" s="1"/>
  <c r="G6" i="10"/>
  <c r="H6" i="10" s="1"/>
  <c r="G22" i="10"/>
  <c r="H22" i="10" s="1"/>
  <c r="G38" i="10"/>
  <c r="H38" i="10" s="1"/>
  <c r="G54" i="10"/>
  <c r="H54" i="10" s="1"/>
  <c r="G70" i="10"/>
  <c r="H70" i="10" s="1"/>
  <c r="G86" i="10"/>
  <c r="H86" i="10" s="1"/>
  <c r="G102" i="10"/>
  <c r="H102" i="10" s="1"/>
  <c r="G19" i="10"/>
  <c r="H19" i="10" s="1"/>
  <c r="G35" i="10"/>
  <c r="H35" i="10" s="1"/>
  <c r="G51" i="10"/>
  <c r="H51" i="10" s="1"/>
  <c r="G67" i="10"/>
  <c r="H67" i="10" s="1"/>
  <c r="G83" i="10"/>
  <c r="H83" i="10" s="1"/>
  <c r="G99" i="10"/>
  <c r="H99" i="10" s="1"/>
  <c r="G16" i="10"/>
  <c r="H16" i="10" s="1"/>
  <c r="G32" i="10"/>
  <c r="H32" i="10" s="1"/>
  <c r="G48" i="10"/>
  <c r="H48" i="10" s="1"/>
  <c r="G64" i="10"/>
  <c r="H64" i="10" s="1"/>
  <c r="G80" i="10"/>
  <c r="H80" i="10" s="1"/>
  <c r="G96" i="10"/>
  <c r="H96" i="10" s="1"/>
  <c r="G13" i="10"/>
  <c r="H13" i="10" s="1"/>
  <c r="G29" i="10"/>
  <c r="H29" i="10" s="1"/>
  <c r="G45" i="10"/>
  <c r="H45" i="10" s="1"/>
  <c r="G61" i="10"/>
  <c r="H61" i="10" s="1"/>
  <c r="G77" i="10"/>
  <c r="H77" i="10" s="1"/>
  <c r="G93" i="10"/>
  <c r="H93" i="10" s="1"/>
  <c r="G10" i="10"/>
  <c r="H10" i="10" s="1"/>
  <c r="G26" i="10"/>
  <c r="H26" i="10" s="1"/>
  <c r="G42" i="10"/>
  <c r="H42" i="10" s="1"/>
  <c r="G58" i="10"/>
  <c r="H58" i="10" s="1"/>
  <c r="G74" i="10"/>
  <c r="H74" i="10" s="1"/>
  <c r="G90" i="10"/>
  <c r="H90" i="10" s="1"/>
  <c r="G7" i="10"/>
  <c r="H7" i="10" s="1"/>
  <c r="G23" i="10"/>
  <c r="H23" i="10" s="1"/>
  <c r="G39" i="10"/>
  <c r="H39" i="10" s="1"/>
  <c r="G55" i="10"/>
  <c r="H55" i="10" s="1"/>
  <c r="G71" i="10"/>
  <c r="H71" i="10" s="1"/>
  <c r="G87" i="10"/>
  <c r="H87" i="10" s="1"/>
  <c r="G3" i="10"/>
  <c r="H3" i="10" s="1"/>
  <c r="G20" i="10"/>
  <c r="H20" i="10" s="1"/>
  <c r="G36" i="10"/>
  <c r="H36" i="10" s="1"/>
  <c r="G52" i="10"/>
  <c r="H52" i="10" s="1"/>
  <c r="G68" i="10"/>
  <c r="H68" i="10" s="1"/>
  <c r="G84" i="10"/>
  <c r="H84" i="10" s="1"/>
  <c r="G100" i="10"/>
  <c r="H100" i="10" s="1"/>
  <c r="G17" i="10"/>
  <c r="H17" i="10" s="1"/>
  <c r="G33" i="10"/>
  <c r="H33" i="10" s="1"/>
  <c r="G49" i="10"/>
  <c r="H49" i="10" s="1"/>
  <c r="G65" i="10"/>
  <c r="H65" i="10" s="1"/>
  <c r="G81" i="10"/>
  <c r="H81" i="10" s="1"/>
  <c r="G97" i="10"/>
  <c r="H97" i="10" s="1"/>
  <c r="G14" i="10"/>
  <c r="H14" i="10" s="1"/>
  <c r="G30" i="10"/>
  <c r="H30" i="10" s="1"/>
  <c r="G46" i="10"/>
  <c r="H46" i="10" s="1"/>
  <c r="G62" i="10"/>
  <c r="H62" i="10" s="1"/>
  <c r="G78" i="10"/>
  <c r="H78" i="10" s="1"/>
  <c r="G94" i="10"/>
  <c r="H94" i="10" s="1"/>
  <c r="G11" i="10"/>
  <c r="H11" i="10" s="1"/>
  <c r="G27" i="10"/>
  <c r="H27" i="10" s="1"/>
  <c r="G43" i="10"/>
  <c r="H43" i="10" s="1"/>
  <c r="G59" i="10"/>
  <c r="H59" i="10" s="1"/>
  <c r="G75" i="10"/>
  <c r="H75" i="10" s="1"/>
  <c r="G91" i="10"/>
  <c r="H91" i="10" s="1"/>
</calcChain>
</file>

<file path=xl/sharedStrings.xml><?xml version="1.0" encoding="utf-8"?>
<sst xmlns="http://schemas.openxmlformats.org/spreadsheetml/2006/main" count="245" uniqueCount="37">
  <si>
    <t xml:space="preserve">ITAG 1 </t>
  </si>
  <si>
    <t>1 METRO</t>
  </si>
  <si>
    <t>DESVIO PADRÃO (𝜎)</t>
  </si>
  <si>
    <t>MÉDIA (μ)</t>
  </si>
  <si>
    <t>μ - 𝜎</t>
  </si>
  <si>
    <t>μ + 𝜎</t>
  </si>
  <si>
    <t>μ - 2𝜎</t>
  </si>
  <si>
    <t>μ + 2𝜎</t>
  </si>
  <si>
    <t>MÍNIMO</t>
  </si>
  <si>
    <t>MÁXIMO</t>
  </si>
  <si>
    <t>TAMANHO</t>
  </si>
  <si>
    <t>CORTE</t>
  </si>
  <si>
    <t>FREQUÊNCIA</t>
  </si>
  <si>
    <t>PONTOS</t>
  </si>
  <si>
    <t>VALOR</t>
  </si>
  <si>
    <t>FDM</t>
  </si>
  <si>
    <t>INCREMENTO</t>
  </si>
  <si>
    <t>HISTOGRAMA</t>
  </si>
  <si>
    <t>DISTRIBUIÇÃO NORMAL</t>
  </si>
  <si>
    <t>TESTE 1</t>
  </si>
  <si>
    <t>RESULTADO</t>
  </si>
  <si>
    <t>MODA 5 PRIMEIROS</t>
  </si>
  <si>
    <t>MODA</t>
  </si>
  <si>
    <t>TESTE 2</t>
  </si>
  <si>
    <t>TESTE 3</t>
  </si>
  <si>
    <t>TESTE 4</t>
  </si>
  <si>
    <t>TESTE 5</t>
  </si>
  <si>
    <t>TESTE 6</t>
  </si>
  <si>
    <t>TESTE 7</t>
  </si>
  <si>
    <t>ERRO DESVIO PADRÃO</t>
  </si>
  <si>
    <t>TESTE 9* - TESTE 2 DO SEGUNDO ARQUIVO</t>
  </si>
  <si>
    <t>TESTE 10* - TESTE 3 DO SEGUNDO ARQUIVO</t>
  </si>
  <si>
    <t>TESTE 8* - TESTE 1 DO SEGUNDO ARQUIVO</t>
  </si>
  <si>
    <t>erro d.p beacon</t>
  </si>
  <si>
    <t>média</t>
  </si>
  <si>
    <t>erro d.p. itag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</si>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</sst>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right"/>
    </xf>
    <xf numFmtId="0" fontId="1" fillId="3" borderId="1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1" fillId="6" borderId="1" xfId="5" applyBorder="1" applyAlignment="1">
      <alignment horizontal="right"/>
    </xf>
    <xf numFmtId="0" fontId="0" fillId="0" borderId="0" xfId="0" applyBorder="1"/>
    <xf numFmtId="0" fontId="5" fillId="0" borderId="0" xfId="0" applyFont="1" applyBorder="1" applyAlignment="1"/>
    <xf numFmtId="0" fontId="2" fillId="0" borderId="0" xfId="3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9" fontId="0" fillId="0" borderId="0" xfId="6" applyFont="1" applyFill="1" applyBorder="1"/>
    <xf numFmtId="10" fontId="0" fillId="0" borderId="1" xfId="6" applyNumberFormat="1" applyFont="1" applyBorder="1"/>
    <xf numFmtId="0" fontId="1" fillId="6" borderId="1" xfId="5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5" fillId="0" borderId="0" xfId="0" applyNumberFormat="1" applyFont="1" applyBorder="1" applyAlignment="1"/>
    <xf numFmtId="10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3" fillId="7" borderId="1" xfId="7" applyFont="1" applyBorder="1" applyAlignment="1">
      <alignment horizontal="center"/>
    </xf>
  </cellXfs>
  <cellStyles count="8">
    <cellStyle name="20% - Ênfase1" xfId="2" builtinId="30"/>
    <cellStyle name="20% - Ênfase6" xfId="5" builtinId="50"/>
    <cellStyle name="60% - Ênfase3" xfId="7" builtinId="40"/>
    <cellStyle name="Ênfase1" xfId="1" builtinId="29"/>
    <cellStyle name="Ênfase2" xfId="3" builtinId="33"/>
    <cellStyle name="Ênfase6" xfId="4" builtinId="49"/>
    <cellStyle name="Normal" xfId="0" builtinId="0"/>
    <cellStyle name="Porcentagem" xfId="6" builtinId="5"/>
  </cellStyles>
  <dxfs count="20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'1.1.1'!$E$3:$E$11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48</c:v>
                </c:pt>
                <c:pt idx="6">
                  <c:v>43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'1.1.1'!$G$3:$G$102</c:f>
              <c:numCache>
                <c:formatCode>General</c:formatCode>
                <c:ptCount val="100"/>
                <c:pt idx="0">
                  <c:v>-73.98</c:v>
                </c:pt>
                <c:pt idx="1">
                  <c:v>-73.959999999999994</c:v>
                </c:pt>
                <c:pt idx="2">
                  <c:v>-73.94</c:v>
                </c:pt>
                <c:pt idx="3">
                  <c:v>-73.92</c:v>
                </c:pt>
                <c:pt idx="4">
                  <c:v>-73.900000000000006</c:v>
                </c:pt>
                <c:pt idx="5">
                  <c:v>-73.88</c:v>
                </c:pt>
                <c:pt idx="6">
                  <c:v>-73.86</c:v>
                </c:pt>
                <c:pt idx="7">
                  <c:v>-73.84</c:v>
                </c:pt>
                <c:pt idx="8">
                  <c:v>-73.819999999999993</c:v>
                </c:pt>
                <c:pt idx="9">
                  <c:v>-73.8</c:v>
                </c:pt>
                <c:pt idx="10">
                  <c:v>-73.78</c:v>
                </c:pt>
                <c:pt idx="11">
                  <c:v>-73.760000000000005</c:v>
                </c:pt>
                <c:pt idx="12">
                  <c:v>-73.739999999999995</c:v>
                </c:pt>
                <c:pt idx="13">
                  <c:v>-73.72</c:v>
                </c:pt>
                <c:pt idx="14">
                  <c:v>-73.7</c:v>
                </c:pt>
                <c:pt idx="15">
                  <c:v>-73.680000000000007</c:v>
                </c:pt>
                <c:pt idx="16">
                  <c:v>-73.66</c:v>
                </c:pt>
                <c:pt idx="17">
                  <c:v>-73.64</c:v>
                </c:pt>
                <c:pt idx="18">
                  <c:v>-73.62</c:v>
                </c:pt>
                <c:pt idx="19">
                  <c:v>-73.599999999999994</c:v>
                </c:pt>
                <c:pt idx="20">
                  <c:v>-73.58</c:v>
                </c:pt>
                <c:pt idx="21">
                  <c:v>-73.56</c:v>
                </c:pt>
                <c:pt idx="22">
                  <c:v>-73.540000000000006</c:v>
                </c:pt>
                <c:pt idx="23">
                  <c:v>-73.52</c:v>
                </c:pt>
                <c:pt idx="24">
                  <c:v>-73.5</c:v>
                </c:pt>
                <c:pt idx="25">
                  <c:v>-73.48</c:v>
                </c:pt>
                <c:pt idx="26">
                  <c:v>-73.459999999999994</c:v>
                </c:pt>
                <c:pt idx="27">
                  <c:v>-73.44</c:v>
                </c:pt>
                <c:pt idx="28">
                  <c:v>-73.42</c:v>
                </c:pt>
                <c:pt idx="29">
                  <c:v>-73.400000000000006</c:v>
                </c:pt>
                <c:pt idx="30">
                  <c:v>-73.38</c:v>
                </c:pt>
                <c:pt idx="31">
                  <c:v>-73.36</c:v>
                </c:pt>
                <c:pt idx="32">
                  <c:v>-73.34</c:v>
                </c:pt>
                <c:pt idx="33">
                  <c:v>-73.319999999999993</c:v>
                </c:pt>
                <c:pt idx="34">
                  <c:v>-73.3</c:v>
                </c:pt>
                <c:pt idx="35">
                  <c:v>-73.28</c:v>
                </c:pt>
                <c:pt idx="36">
                  <c:v>-73.260000000000005</c:v>
                </c:pt>
                <c:pt idx="37">
                  <c:v>-73.239999999999995</c:v>
                </c:pt>
                <c:pt idx="38">
                  <c:v>-73.22</c:v>
                </c:pt>
                <c:pt idx="39">
                  <c:v>-73.2</c:v>
                </c:pt>
                <c:pt idx="40">
                  <c:v>-73.180000000000007</c:v>
                </c:pt>
                <c:pt idx="41">
                  <c:v>-73.16</c:v>
                </c:pt>
                <c:pt idx="42">
                  <c:v>-73.14</c:v>
                </c:pt>
                <c:pt idx="43">
                  <c:v>-73.12</c:v>
                </c:pt>
                <c:pt idx="44">
                  <c:v>-73.099999999999994</c:v>
                </c:pt>
                <c:pt idx="45">
                  <c:v>-73.08</c:v>
                </c:pt>
                <c:pt idx="46">
                  <c:v>-73.06</c:v>
                </c:pt>
                <c:pt idx="47">
                  <c:v>-73.040000000000006</c:v>
                </c:pt>
                <c:pt idx="48">
                  <c:v>-73.02</c:v>
                </c:pt>
                <c:pt idx="49">
                  <c:v>-73</c:v>
                </c:pt>
                <c:pt idx="50">
                  <c:v>-72.98</c:v>
                </c:pt>
                <c:pt idx="51">
                  <c:v>-72.959999999999994</c:v>
                </c:pt>
                <c:pt idx="52">
                  <c:v>-72.94</c:v>
                </c:pt>
                <c:pt idx="53">
                  <c:v>-72.92</c:v>
                </c:pt>
                <c:pt idx="54">
                  <c:v>-72.900000000000006</c:v>
                </c:pt>
                <c:pt idx="55">
                  <c:v>-72.88</c:v>
                </c:pt>
                <c:pt idx="56">
                  <c:v>-72.86</c:v>
                </c:pt>
                <c:pt idx="57">
                  <c:v>-72.84</c:v>
                </c:pt>
                <c:pt idx="58">
                  <c:v>-72.819999999999993</c:v>
                </c:pt>
                <c:pt idx="59">
                  <c:v>-72.8</c:v>
                </c:pt>
                <c:pt idx="60">
                  <c:v>-72.78</c:v>
                </c:pt>
                <c:pt idx="61">
                  <c:v>-72.760000000000005</c:v>
                </c:pt>
                <c:pt idx="62">
                  <c:v>-72.739999999999995</c:v>
                </c:pt>
                <c:pt idx="63">
                  <c:v>-72.72</c:v>
                </c:pt>
                <c:pt idx="64">
                  <c:v>-72.7</c:v>
                </c:pt>
                <c:pt idx="65">
                  <c:v>-72.680000000000007</c:v>
                </c:pt>
                <c:pt idx="66">
                  <c:v>-72.66</c:v>
                </c:pt>
                <c:pt idx="67">
                  <c:v>-72.64</c:v>
                </c:pt>
                <c:pt idx="68">
                  <c:v>-72.62</c:v>
                </c:pt>
                <c:pt idx="69">
                  <c:v>-72.599999999999994</c:v>
                </c:pt>
                <c:pt idx="70">
                  <c:v>-72.58</c:v>
                </c:pt>
                <c:pt idx="71">
                  <c:v>-72.56</c:v>
                </c:pt>
                <c:pt idx="72">
                  <c:v>-72.540000000000006</c:v>
                </c:pt>
                <c:pt idx="73">
                  <c:v>-72.52</c:v>
                </c:pt>
                <c:pt idx="74">
                  <c:v>-72.5</c:v>
                </c:pt>
                <c:pt idx="75">
                  <c:v>-72.48</c:v>
                </c:pt>
                <c:pt idx="76">
                  <c:v>-72.459999999999994</c:v>
                </c:pt>
                <c:pt idx="77">
                  <c:v>-72.44</c:v>
                </c:pt>
                <c:pt idx="78">
                  <c:v>-72.42</c:v>
                </c:pt>
                <c:pt idx="79">
                  <c:v>-72.400000000000006</c:v>
                </c:pt>
                <c:pt idx="80">
                  <c:v>-72.38</c:v>
                </c:pt>
                <c:pt idx="81">
                  <c:v>-72.36</c:v>
                </c:pt>
                <c:pt idx="82">
                  <c:v>-72.34</c:v>
                </c:pt>
                <c:pt idx="83">
                  <c:v>-72.319999999999993</c:v>
                </c:pt>
                <c:pt idx="84">
                  <c:v>-72.3</c:v>
                </c:pt>
                <c:pt idx="85">
                  <c:v>-72.28</c:v>
                </c:pt>
                <c:pt idx="86">
                  <c:v>-72.260000000000005</c:v>
                </c:pt>
                <c:pt idx="87">
                  <c:v>-72.239999999999995</c:v>
                </c:pt>
                <c:pt idx="88">
                  <c:v>-72.22</c:v>
                </c:pt>
                <c:pt idx="89">
                  <c:v>-72.2</c:v>
                </c:pt>
                <c:pt idx="90">
                  <c:v>-72.180000000000007</c:v>
                </c:pt>
                <c:pt idx="91">
                  <c:v>-72.16</c:v>
                </c:pt>
                <c:pt idx="92">
                  <c:v>-72.14</c:v>
                </c:pt>
                <c:pt idx="93">
                  <c:v>-72.12</c:v>
                </c:pt>
                <c:pt idx="94">
                  <c:v>-72.099999999999994</c:v>
                </c:pt>
                <c:pt idx="95">
                  <c:v>-72.08</c:v>
                </c:pt>
                <c:pt idx="96">
                  <c:v>-72.06</c:v>
                </c:pt>
                <c:pt idx="97">
                  <c:v>-72.040000000000006</c:v>
                </c:pt>
                <c:pt idx="98">
                  <c:v>-72.02</c:v>
                </c:pt>
                <c:pt idx="99">
                  <c:v>-72</c:v>
                </c:pt>
              </c:numCache>
            </c:numRef>
          </c:xVal>
          <c:yVal>
            <c:numRef>
              <c:f>'1.1.1'!$H$3:$H$102</c:f>
              <c:numCache>
                <c:formatCode>General</c:formatCode>
                <c:ptCount val="100"/>
                <c:pt idx="0">
                  <c:v>0.19265541440355149</c:v>
                </c:pt>
                <c:pt idx="1">
                  <c:v>0.20202586972594477</c:v>
                </c:pt>
                <c:pt idx="2">
                  <c:v>0.21164473914487378</c:v>
                </c:pt>
                <c:pt idx="3">
                  <c:v>0.22150457300574763</c:v>
                </c:pt>
                <c:pt idx="4">
                  <c:v>0.23159684686616208</c:v>
                </c:pt>
                <c:pt idx="5">
                  <c:v>0.2419119455778215</c:v>
                </c:pt>
                <c:pt idx="6">
                  <c:v>0.25243915209270923</c:v>
                </c:pt>
                <c:pt idx="7">
                  <c:v>0.26316664127594708</c:v>
                </c:pt>
                <c:pt idx="8">
                  <c:v>0.27408147898520085</c:v>
                </c:pt>
                <c:pt idx="9">
                  <c:v>0.28516962665128331</c:v>
                </c:pt>
                <c:pt idx="10">
                  <c:v>0.29641595156623685</c:v>
                </c:pt>
                <c:pt idx="11">
                  <c:v>0.3078042430537179</c:v>
                </c:pt>
                <c:pt idx="12">
                  <c:v>0.31931723466285239</c:v>
                </c:pt>
                <c:pt idx="13">
                  <c:v>0.33093663249008592</c:v>
                </c:pt>
                <c:pt idx="14">
                  <c:v>0.34264314969508441</c:v>
                </c:pt>
                <c:pt idx="15">
                  <c:v>0.35441654723574123</c:v>
                </c:pt>
                <c:pt idx="16">
                  <c:v>0.3662356808052124</c:v>
                </c:pt>
                <c:pt idx="17">
                  <c:v>0.37807855390983713</c:v>
                </c:pt>
                <c:pt idx="18">
                  <c:v>0.38992237698213883</c:v>
                </c:pt>
                <c:pt idx="19">
                  <c:v>0.40174363237720795</c:v>
                </c:pt>
                <c:pt idx="20">
                  <c:v>0.41351814505509515</c:v>
                </c:pt>
                <c:pt idx="21">
                  <c:v>0.42522115870601807</c:v>
                </c:pt>
                <c:pt idx="22">
                  <c:v>0.43682741702962052</c:v>
                </c:pt>
                <c:pt idx="23">
                  <c:v>0.44831124983541176</c:v>
                </c:pt>
                <c:pt idx="24">
                  <c:v>0.45964666358821166</c:v>
                </c:pt>
                <c:pt idx="25">
                  <c:v>0.4708074359813571</c:v>
                </c:pt>
                <c:pt idx="26">
                  <c:v>0.48176721408102235</c:v>
                </c:pt>
                <c:pt idx="27">
                  <c:v>0.49249961554870925</c:v>
                </c:pt>
                <c:pt idx="28">
                  <c:v>0.50297833241541012</c:v>
                </c:pt>
                <c:pt idx="29">
                  <c:v>0.51317723685053918</c:v>
                </c:pt>
                <c:pt idx="30">
                  <c:v>0.52307048834251746</c:v>
                </c:pt>
                <c:pt idx="31">
                  <c:v>0.53263264168521596</c:v>
                </c:pt>
                <c:pt idx="32">
                  <c:v>0.54183875514651592</c:v>
                </c:pt>
                <c:pt idx="33">
                  <c:v>0.55066449818140484</c:v>
                </c:pt>
                <c:pt idx="34">
                  <c:v>0.55908625804341472</c:v>
                </c:pt>
                <c:pt idx="35">
                  <c:v>0.56708124464431398</c:v>
                </c:pt>
                <c:pt idx="36">
                  <c:v>0.57462759301298194</c:v>
                </c:pt>
                <c:pt idx="37">
                  <c:v>0.58170446271093634</c:v>
                </c:pt>
                <c:pt idx="38">
                  <c:v>0.58829213357330445</c:v>
                </c:pt>
                <c:pt idx="39">
                  <c:v>0.59437209716079487</c:v>
                </c:pt>
                <c:pt idx="40">
                  <c:v>0.59992714332973629</c:v>
                </c:pt>
                <c:pt idx="41">
                  <c:v>0.6049414413540386</c:v>
                </c:pt>
                <c:pt idx="42">
                  <c:v>0.6094006150641762</c:v>
                </c:pt>
                <c:pt idx="43">
                  <c:v>0.61329181150430478</c:v>
                </c:pt>
                <c:pt idx="44">
                  <c:v>0.61660376264865058</c:v>
                </c:pt>
                <c:pt idx="45">
                  <c:v>0.61932683976252356</c:v>
                </c:pt>
                <c:pt idx="46">
                  <c:v>0.62145310004095344</c:v>
                </c:pt>
                <c:pt idx="47">
                  <c:v>0.62297632520875534</c:v>
                </c:pt>
                <c:pt idx="48">
                  <c:v>0.62389205181952989</c:v>
                </c:pt>
                <c:pt idx="49">
                  <c:v>0.62419759304696154</c:v>
                </c:pt>
                <c:pt idx="50">
                  <c:v>0.62389205181952989</c:v>
                </c:pt>
                <c:pt idx="51">
                  <c:v>0.62297632520875534</c:v>
                </c:pt>
                <c:pt idx="52">
                  <c:v>0.62145310004095344</c:v>
                </c:pt>
                <c:pt idx="53">
                  <c:v>0.61932683976252356</c:v>
                </c:pt>
                <c:pt idx="54">
                  <c:v>0.61660376264865058</c:v>
                </c:pt>
                <c:pt idx="55">
                  <c:v>0.61329181150430478</c:v>
                </c:pt>
                <c:pt idx="56">
                  <c:v>0.6094006150641762</c:v>
                </c:pt>
                <c:pt idx="57">
                  <c:v>0.6049414413540386</c:v>
                </c:pt>
                <c:pt idx="58">
                  <c:v>0.59992714332973629</c:v>
                </c:pt>
                <c:pt idx="59">
                  <c:v>0.59437209716079487</c:v>
                </c:pt>
                <c:pt idx="60">
                  <c:v>0.58829213357330445</c:v>
                </c:pt>
                <c:pt idx="61">
                  <c:v>0.58170446271093634</c:v>
                </c:pt>
                <c:pt idx="62">
                  <c:v>0.57462759301298194</c:v>
                </c:pt>
                <c:pt idx="63">
                  <c:v>0.56708124464431398</c:v>
                </c:pt>
                <c:pt idx="64">
                  <c:v>0.55908625804341472</c:v>
                </c:pt>
                <c:pt idx="65">
                  <c:v>0.55066449818140484</c:v>
                </c:pt>
                <c:pt idx="66">
                  <c:v>0.54183875514651592</c:v>
                </c:pt>
                <c:pt idx="67">
                  <c:v>0.53263264168521596</c:v>
                </c:pt>
                <c:pt idx="68">
                  <c:v>0.52307048834251746</c:v>
                </c:pt>
                <c:pt idx="69">
                  <c:v>0.51317723685053918</c:v>
                </c:pt>
                <c:pt idx="70">
                  <c:v>0.50297833241541012</c:v>
                </c:pt>
                <c:pt idx="71">
                  <c:v>0.49249961554870925</c:v>
                </c:pt>
                <c:pt idx="72">
                  <c:v>0.48176721408102235</c:v>
                </c:pt>
                <c:pt idx="73">
                  <c:v>0.4708074359813571</c:v>
                </c:pt>
                <c:pt idx="74">
                  <c:v>0.45964666358821166</c:v>
                </c:pt>
                <c:pt idx="75">
                  <c:v>0.44831124983541176</c:v>
                </c:pt>
                <c:pt idx="76">
                  <c:v>0.43682741702962052</c:v>
                </c:pt>
                <c:pt idx="77">
                  <c:v>0.42522115870601807</c:v>
                </c:pt>
                <c:pt idx="78">
                  <c:v>0.41351814505509515</c:v>
                </c:pt>
                <c:pt idx="79">
                  <c:v>0.40174363237720795</c:v>
                </c:pt>
                <c:pt idx="80">
                  <c:v>0.38992237698213883</c:v>
                </c:pt>
                <c:pt idx="81">
                  <c:v>0.37807855390983713</c:v>
                </c:pt>
                <c:pt idx="82">
                  <c:v>0.3662356808052124</c:v>
                </c:pt>
                <c:pt idx="83">
                  <c:v>0.35441654723574123</c:v>
                </c:pt>
                <c:pt idx="84">
                  <c:v>0.34264314969508441</c:v>
                </c:pt>
                <c:pt idx="85">
                  <c:v>0.33093663249008592</c:v>
                </c:pt>
                <c:pt idx="86">
                  <c:v>0.31931723466285239</c:v>
                </c:pt>
                <c:pt idx="87">
                  <c:v>0.3078042430537179</c:v>
                </c:pt>
                <c:pt idx="88">
                  <c:v>0.29641595156623685</c:v>
                </c:pt>
                <c:pt idx="89">
                  <c:v>0.28516962665128331</c:v>
                </c:pt>
                <c:pt idx="90">
                  <c:v>0.27408147898520085</c:v>
                </c:pt>
                <c:pt idx="91">
                  <c:v>0.26316664127594708</c:v>
                </c:pt>
                <c:pt idx="92">
                  <c:v>0.25243915209270923</c:v>
                </c:pt>
                <c:pt idx="93">
                  <c:v>0.2419119455778215</c:v>
                </c:pt>
                <c:pt idx="94">
                  <c:v>0.23159684686616208</c:v>
                </c:pt>
                <c:pt idx="95">
                  <c:v>0.22150457300574763</c:v>
                </c:pt>
                <c:pt idx="96">
                  <c:v>0.21164473914487378</c:v>
                </c:pt>
                <c:pt idx="97">
                  <c:v>0.20202586972594477</c:v>
                </c:pt>
                <c:pt idx="98">
                  <c:v>0.19265541440355149</c:v>
                </c:pt>
                <c:pt idx="99">
                  <c:v>0.18353976838535785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'1.1.2'!$E$2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'1.1.2'!$D$3:$D$11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'1.1.2'!$E$3:$E$11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52</c:v>
                </c:pt>
                <c:pt idx="5">
                  <c:v>46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'1.1.2'!$G$3:$G$102</c:f>
              <c:numCache>
                <c:formatCode>General</c:formatCode>
                <c:ptCount val="100"/>
                <c:pt idx="0">
                  <c:v>-74.98</c:v>
                </c:pt>
                <c:pt idx="1">
                  <c:v>-74.959999999999994</c:v>
                </c:pt>
                <c:pt idx="2">
                  <c:v>-74.94</c:v>
                </c:pt>
                <c:pt idx="3">
                  <c:v>-74.92</c:v>
                </c:pt>
                <c:pt idx="4">
                  <c:v>-74.900000000000006</c:v>
                </c:pt>
                <c:pt idx="5">
                  <c:v>-74.88</c:v>
                </c:pt>
                <c:pt idx="6">
                  <c:v>-74.86</c:v>
                </c:pt>
                <c:pt idx="7">
                  <c:v>-74.84</c:v>
                </c:pt>
                <c:pt idx="8">
                  <c:v>-74.819999999999993</c:v>
                </c:pt>
                <c:pt idx="9">
                  <c:v>-74.8</c:v>
                </c:pt>
                <c:pt idx="10">
                  <c:v>-74.78</c:v>
                </c:pt>
                <c:pt idx="11">
                  <c:v>-74.760000000000005</c:v>
                </c:pt>
                <c:pt idx="12">
                  <c:v>-74.739999999999995</c:v>
                </c:pt>
                <c:pt idx="13">
                  <c:v>-74.72</c:v>
                </c:pt>
                <c:pt idx="14">
                  <c:v>-74.7</c:v>
                </c:pt>
                <c:pt idx="15">
                  <c:v>-74.680000000000007</c:v>
                </c:pt>
                <c:pt idx="16">
                  <c:v>-74.66</c:v>
                </c:pt>
                <c:pt idx="17">
                  <c:v>-74.64</c:v>
                </c:pt>
                <c:pt idx="18">
                  <c:v>-74.62</c:v>
                </c:pt>
                <c:pt idx="19">
                  <c:v>-74.599999999999994</c:v>
                </c:pt>
                <c:pt idx="20">
                  <c:v>-74.58</c:v>
                </c:pt>
                <c:pt idx="21">
                  <c:v>-74.56</c:v>
                </c:pt>
                <c:pt idx="22">
                  <c:v>-74.540000000000006</c:v>
                </c:pt>
                <c:pt idx="23">
                  <c:v>-74.52</c:v>
                </c:pt>
                <c:pt idx="24">
                  <c:v>-74.5</c:v>
                </c:pt>
                <c:pt idx="25">
                  <c:v>-74.48</c:v>
                </c:pt>
                <c:pt idx="26">
                  <c:v>-74.459999999999994</c:v>
                </c:pt>
                <c:pt idx="27">
                  <c:v>-74.44</c:v>
                </c:pt>
                <c:pt idx="28">
                  <c:v>-74.42</c:v>
                </c:pt>
                <c:pt idx="29">
                  <c:v>-74.400000000000006</c:v>
                </c:pt>
                <c:pt idx="30">
                  <c:v>-74.38</c:v>
                </c:pt>
                <c:pt idx="31">
                  <c:v>-74.36</c:v>
                </c:pt>
                <c:pt idx="32">
                  <c:v>-74.34</c:v>
                </c:pt>
                <c:pt idx="33">
                  <c:v>-74.319999999999993</c:v>
                </c:pt>
                <c:pt idx="34">
                  <c:v>-74.3</c:v>
                </c:pt>
                <c:pt idx="35">
                  <c:v>-74.28</c:v>
                </c:pt>
                <c:pt idx="36">
                  <c:v>-74.260000000000005</c:v>
                </c:pt>
                <c:pt idx="37">
                  <c:v>-74.239999999999995</c:v>
                </c:pt>
                <c:pt idx="38">
                  <c:v>-74.22</c:v>
                </c:pt>
                <c:pt idx="39">
                  <c:v>-74.2</c:v>
                </c:pt>
                <c:pt idx="40">
                  <c:v>-74.180000000000007</c:v>
                </c:pt>
                <c:pt idx="41">
                  <c:v>-74.16</c:v>
                </c:pt>
                <c:pt idx="42">
                  <c:v>-74.14</c:v>
                </c:pt>
                <c:pt idx="43">
                  <c:v>-74.12</c:v>
                </c:pt>
                <c:pt idx="44">
                  <c:v>-74.099999999999994</c:v>
                </c:pt>
                <c:pt idx="45">
                  <c:v>-74.08</c:v>
                </c:pt>
                <c:pt idx="46">
                  <c:v>-74.06</c:v>
                </c:pt>
                <c:pt idx="47">
                  <c:v>-74.040000000000006</c:v>
                </c:pt>
                <c:pt idx="48">
                  <c:v>-74.02</c:v>
                </c:pt>
                <c:pt idx="49">
                  <c:v>-74</c:v>
                </c:pt>
                <c:pt idx="50">
                  <c:v>-73.98</c:v>
                </c:pt>
                <c:pt idx="51">
                  <c:v>-73.959999999999994</c:v>
                </c:pt>
                <c:pt idx="52">
                  <c:v>-73.94</c:v>
                </c:pt>
                <c:pt idx="53">
                  <c:v>-73.92</c:v>
                </c:pt>
                <c:pt idx="54">
                  <c:v>-73.900000000000006</c:v>
                </c:pt>
                <c:pt idx="55">
                  <c:v>-73.88</c:v>
                </c:pt>
                <c:pt idx="56">
                  <c:v>-73.86</c:v>
                </c:pt>
                <c:pt idx="57">
                  <c:v>-73.84</c:v>
                </c:pt>
                <c:pt idx="58">
                  <c:v>-73.819999999999993</c:v>
                </c:pt>
                <c:pt idx="59">
                  <c:v>-73.8</c:v>
                </c:pt>
                <c:pt idx="60">
                  <c:v>-73.78</c:v>
                </c:pt>
                <c:pt idx="61">
                  <c:v>-73.760000000000005</c:v>
                </c:pt>
                <c:pt idx="62">
                  <c:v>-73.739999999999995</c:v>
                </c:pt>
                <c:pt idx="63">
                  <c:v>-73.72</c:v>
                </c:pt>
                <c:pt idx="64">
                  <c:v>-73.7</c:v>
                </c:pt>
                <c:pt idx="65">
                  <c:v>-73.680000000000007</c:v>
                </c:pt>
                <c:pt idx="66">
                  <c:v>-73.66</c:v>
                </c:pt>
                <c:pt idx="67">
                  <c:v>-73.64</c:v>
                </c:pt>
                <c:pt idx="68">
                  <c:v>-73.62</c:v>
                </c:pt>
                <c:pt idx="69">
                  <c:v>-73.599999999999994</c:v>
                </c:pt>
                <c:pt idx="70">
                  <c:v>-73.58</c:v>
                </c:pt>
                <c:pt idx="71">
                  <c:v>-73.56</c:v>
                </c:pt>
                <c:pt idx="72">
                  <c:v>-73.540000000000006</c:v>
                </c:pt>
                <c:pt idx="73">
                  <c:v>-73.52</c:v>
                </c:pt>
                <c:pt idx="74">
                  <c:v>-73.5</c:v>
                </c:pt>
                <c:pt idx="75">
                  <c:v>-73.48</c:v>
                </c:pt>
                <c:pt idx="76">
                  <c:v>-73.459999999999994</c:v>
                </c:pt>
                <c:pt idx="77">
                  <c:v>-73.44</c:v>
                </c:pt>
                <c:pt idx="78">
                  <c:v>-73.42</c:v>
                </c:pt>
                <c:pt idx="79">
                  <c:v>-73.400000000000006</c:v>
                </c:pt>
                <c:pt idx="80">
                  <c:v>-73.38</c:v>
                </c:pt>
                <c:pt idx="81">
                  <c:v>-73.36</c:v>
                </c:pt>
                <c:pt idx="82">
                  <c:v>-73.34</c:v>
                </c:pt>
                <c:pt idx="83">
                  <c:v>-73.319999999999993</c:v>
                </c:pt>
                <c:pt idx="84">
                  <c:v>-73.3</c:v>
                </c:pt>
                <c:pt idx="85">
                  <c:v>-73.28</c:v>
                </c:pt>
                <c:pt idx="86">
                  <c:v>-73.260000000000005</c:v>
                </c:pt>
                <c:pt idx="87">
                  <c:v>-73.239999999999995</c:v>
                </c:pt>
                <c:pt idx="88">
                  <c:v>-73.22</c:v>
                </c:pt>
                <c:pt idx="89">
                  <c:v>-73.2</c:v>
                </c:pt>
                <c:pt idx="90">
                  <c:v>-73.180000000000007</c:v>
                </c:pt>
                <c:pt idx="91">
                  <c:v>-73.16</c:v>
                </c:pt>
                <c:pt idx="92">
                  <c:v>-73.14</c:v>
                </c:pt>
                <c:pt idx="93">
                  <c:v>-73.12</c:v>
                </c:pt>
                <c:pt idx="94">
                  <c:v>-73.099999999999994</c:v>
                </c:pt>
                <c:pt idx="95">
                  <c:v>-73.08</c:v>
                </c:pt>
                <c:pt idx="96">
                  <c:v>-73.06</c:v>
                </c:pt>
                <c:pt idx="97">
                  <c:v>-73.040000000000006</c:v>
                </c:pt>
                <c:pt idx="98">
                  <c:v>-73.02</c:v>
                </c:pt>
                <c:pt idx="99">
                  <c:v>-73</c:v>
                </c:pt>
              </c:numCache>
            </c:numRef>
          </c:xVal>
          <c:yVal>
            <c:numRef>
              <c:f>'1.1.2'!$H$3:$H$102</c:f>
              <c:numCache>
                <c:formatCode>General</c:formatCode>
                <c:ptCount val="100"/>
                <c:pt idx="0">
                  <c:v>0.14308306096962731</c:v>
                </c:pt>
                <c:pt idx="1">
                  <c:v>0.1528799379078862</c:v>
                </c:pt>
                <c:pt idx="2">
                  <c:v>0.16312470387474584</c:v>
                </c:pt>
                <c:pt idx="3">
                  <c:v>0.17381847620719917</c:v>
                </c:pt>
                <c:pt idx="4">
                  <c:v>0.18496054812439733</c:v>
                </c:pt>
                <c:pt idx="5">
                  <c:v>0.19654827318385118</c:v>
                </c:pt>
                <c:pt idx="6">
                  <c:v>0.20857695590208877</c:v>
                </c:pt>
                <c:pt idx="7">
                  <c:v>0.22103974985797087</c:v>
                </c:pt>
                <c:pt idx="8">
                  <c:v>0.23392756460640957</c:v>
                </c:pt>
                <c:pt idx="9">
                  <c:v>0.24722898272596894</c:v>
                </c:pt>
                <c:pt idx="10">
                  <c:v>0.26093018830422676</c:v>
                </c:pt>
                <c:pt idx="11">
                  <c:v>0.27501490812907631</c:v>
                </c:pt>
                <c:pt idx="12">
                  <c:v>0.28946436680274512</c:v>
                </c:pt>
                <c:pt idx="13">
                  <c:v>0.30425725692674577</c:v>
                </c:pt>
                <c:pt idx="14">
                  <c:v>0.31936972542130332</c:v>
                </c:pt>
                <c:pt idx="15">
                  <c:v>0.33477537694100573</c:v>
                </c:pt>
                <c:pt idx="16">
                  <c:v>0.35044529523127593</c:v>
                </c:pt>
                <c:pt idx="17">
                  <c:v>0.3663480831370145</c:v>
                </c:pt>
                <c:pt idx="18">
                  <c:v>0.3824499218275641</c:v>
                </c:pt>
                <c:pt idx="19">
                  <c:v>0.39871464964085046</c:v>
                </c:pt>
                <c:pt idx="20">
                  <c:v>0.41510386077693434</c:v>
                </c:pt>
                <c:pt idx="21">
                  <c:v>0.43157702388788527</c:v>
                </c:pt>
                <c:pt idx="22">
                  <c:v>0.44809162041865008</c:v>
                </c:pt>
                <c:pt idx="23">
                  <c:v>0.46460330235555619</c:v>
                </c:pt>
                <c:pt idx="24">
                  <c:v>0.48106606883598479</c:v>
                </c:pt>
                <c:pt idx="25">
                  <c:v>0.49743246086834597</c:v>
                </c:pt>
                <c:pt idx="26">
                  <c:v>0.51365377320685113</c:v>
                </c:pt>
                <c:pt idx="27">
                  <c:v>0.52968028222477759</c:v>
                </c:pt>
                <c:pt idx="28">
                  <c:v>0.54546148843449327</c:v>
                </c:pt>
                <c:pt idx="29">
                  <c:v>0.56094637211510712</c:v>
                </c:pt>
                <c:pt idx="30">
                  <c:v>0.57608366033289993</c:v>
                </c:pt>
                <c:pt idx="31">
                  <c:v>0.59082210347674025</c:v>
                </c:pt>
                <c:pt idx="32">
                  <c:v>0.60511075928431768</c:v>
                </c:pt>
                <c:pt idx="33">
                  <c:v>0.61889928220617618</c:v>
                </c:pt>
                <c:pt idx="34">
                  <c:v>0.6321382158467016</c:v>
                </c:pt>
                <c:pt idx="35">
                  <c:v>0.64477928613525248</c:v>
                </c:pt>
                <c:pt idx="36">
                  <c:v>0.656775692818237</c:v>
                </c:pt>
                <c:pt idx="37">
                  <c:v>0.66808239682630743</c:v>
                </c:pt>
                <c:pt idx="38">
                  <c:v>0.67865640105977032</c:v>
                </c:pt>
                <c:pt idx="39">
                  <c:v>0.68845702215157933</c:v>
                </c:pt>
                <c:pt idx="40">
                  <c:v>0.6974461508101647</c:v>
                </c:pt>
                <c:pt idx="41">
                  <c:v>0.70558849841493965</c:v>
                </c:pt>
                <c:pt idx="42">
                  <c:v>0.71285182763408939</c:v>
                </c:pt>
                <c:pt idx="43">
                  <c:v>0.71920716495729375</c:v>
                </c:pt>
                <c:pt idx="44">
                  <c:v>0.72462899318342955</c:v>
                </c:pt>
                <c:pt idx="45">
                  <c:v>0.72909542207429057</c:v>
                </c:pt>
                <c:pt idx="46">
                  <c:v>0.73258833557749348</c:v>
                </c:pt>
                <c:pt idx="47">
                  <c:v>0.73509351423302072</c:v>
                </c:pt>
                <c:pt idx="48">
                  <c:v>0.73660073160611805</c:v>
                </c:pt>
                <c:pt idx="49">
                  <c:v>0.73710382383136175</c:v>
                </c:pt>
                <c:pt idx="50">
                  <c:v>0.73660073160611805</c:v>
                </c:pt>
                <c:pt idx="51">
                  <c:v>0.73509351423302072</c:v>
                </c:pt>
                <c:pt idx="52">
                  <c:v>0.73258833557749348</c:v>
                </c:pt>
                <c:pt idx="53">
                  <c:v>0.72909542207429057</c:v>
                </c:pt>
                <c:pt idx="54">
                  <c:v>0.72462899318342955</c:v>
                </c:pt>
                <c:pt idx="55">
                  <c:v>0.71920716495729375</c:v>
                </c:pt>
                <c:pt idx="56">
                  <c:v>0.71285182763408939</c:v>
                </c:pt>
                <c:pt idx="57">
                  <c:v>0.70558849841493965</c:v>
                </c:pt>
                <c:pt idx="58">
                  <c:v>0.6974461508101647</c:v>
                </c:pt>
                <c:pt idx="59">
                  <c:v>0.68845702215157933</c:v>
                </c:pt>
                <c:pt idx="60">
                  <c:v>0.67865640105977032</c:v>
                </c:pt>
                <c:pt idx="61">
                  <c:v>0.66808239682630743</c:v>
                </c:pt>
                <c:pt idx="62">
                  <c:v>0.656775692818237</c:v>
                </c:pt>
                <c:pt idx="63">
                  <c:v>0.64477928613525248</c:v>
                </c:pt>
                <c:pt idx="64">
                  <c:v>0.6321382158467016</c:v>
                </c:pt>
                <c:pt idx="65">
                  <c:v>0.61889928220617618</c:v>
                </c:pt>
                <c:pt idx="66">
                  <c:v>0.60511075928431768</c:v>
                </c:pt>
                <c:pt idx="67">
                  <c:v>0.59082210347674025</c:v>
                </c:pt>
                <c:pt idx="68">
                  <c:v>0.57608366033289993</c:v>
                </c:pt>
                <c:pt idx="69">
                  <c:v>0.56094637211510712</c:v>
                </c:pt>
                <c:pt idx="70">
                  <c:v>0.54546148843449327</c:v>
                </c:pt>
                <c:pt idx="71">
                  <c:v>0.52968028222477759</c:v>
                </c:pt>
                <c:pt idx="72">
                  <c:v>0.51365377320685113</c:v>
                </c:pt>
                <c:pt idx="73">
                  <c:v>0.49743246086834597</c:v>
                </c:pt>
                <c:pt idx="74">
                  <c:v>0.48106606883598479</c:v>
                </c:pt>
                <c:pt idx="75">
                  <c:v>0.46460330235555619</c:v>
                </c:pt>
                <c:pt idx="76">
                  <c:v>0.44809162041865008</c:v>
                </c:pt>
                <c:pt idx="77">
                  <c:v>0.43157702388788527</c:v>
                </c:pt>
                <c:pt idx="78">
                  <c:v>0.41510386077693434</c:v>
                </c:pt>
                <c:pt idx="79">
                  <c:v>0.39871464964085046</c:v>
                </c:pt>
                <c:pt idx="80">
                  <c:v>0.3824499218275641</c:v>
                </c:pt>
                <c:pt idx="81">
                  <c:v>0.3663480831370145</c:v>
                </c:pt>
                <c:pt idx="82">
                  <c:v>0.35044529523127593</c:v>
                </c:pt>
                <c:pt idx="83">
                  <c:v>0.33477537694100573</c:v>
                </c:pt>
                <c:pt idx="84">
                  <c:v>0.31936972542130332</c:v>
                </c:pt>
                <c:pt idx="85">
                  <c:v>0.30425725692674577</c:v>
                </c:pt>
                <c:pt idx="86">
                  <c:v>0.28946436680274512</c:v>
                </c:pt>
                <c:pt idx="87">
                  <c:v>0.27501490812907631</c:v>
                </c:pt>
                <c:pt idx="88">
                  <c:v>0.26093018830422676</c:v>
                </c:pt>
                <c:pt idx="89">
                  <c:v>0.24722898272596894</c:v>
                </c:pt>
                <c:pt idx="90">
                  <c:v>0.23392756460640957</c:v>
                </c:pt>
                <c:pt idx="91">
                  <c:v>0.22103974985797087</c:v>
                </c:pt>
                <c:pt idx="92">
                  <c:v>0.20857695590208877</c:v>
                </c:pt>
                <c:pt idx="93">
                  <c:v>0.19654827318385118</c:v>
                </c:pt>
                <c:pt idx="94">
                  <c:v>0.18496054812439733</c:v>
                </c:pt>
                <c:pt idx="95">
                  <c:v>0.17381847620719917</c:v>
                </c:pt>
                <c:pt idx="96">
                  <c:v>0.16312470387474584</c:v>
                </c:pt>
                <c:pt idx="97">
                  <c:v>0.1528799379078862</c:v>
                </c:pt>
                <c:pt idx="98">
                  <c:v>0.14308306096962731</c:v>
                </c:pt>
                <c:pt idx="99">
                  <c:v>0.13373125201857436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'1.1.3'!$E$2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'1.1.3'!$D$3:$D$11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'1.1.3'!$E$3:$E$11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68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'1.1.3'!$G$3:$G$102</c:f>
              <c:numCache>
                <c:formatCode>General</c:formatCode>
                <c:ptCount val="100"/>
                <c:pt idx="0">
                  <c:v>-74.489999999999995</c:v>
                </c:pt>
                <c:pt idx="1">
                  <c:v>-74.48</c:v>
                </c:pt>
                <c:pt idx="2">
                  <c:v>-74.47</c:v>
                </c:pt>
                <c:pt idx="3">
                  <c:v>-74.459999999999994</c:v>
                </c:pt>
                <c:pt idx="4">
                  <c:v>-74.45</c:v>
                </c:pt>
                <c:pt idx="5">
                  <c:v>-74.44</c:v>
                </c:pt>
                <c:pt idx="6">
                  <c:v>-74.430000000000007</c:v>
                </c:pt>
                <c:pt idx="7">
                  <c:v>-74.42</c:v>
                </c:pt>
                <c:pt idx="8">
                  <c:v>-74.41</c:v>
                </c:pt>
                <c:pt idx="9">
                  <c:v>-74.400000000000006</c:v>
                </c:pt>
                <c:pt idx="10">
                  <c:v>-74.39</c:v>
                </c:pt>
                <c:pt idx="11">
                  <c:v>-74.38</c:v>
                </c:pt>
                <c:pt idx="12">
                  <c:v>-74.37</c:v>
                </c:pt>
                <c:pt idx="13">
                  <c:v>-74.36</c:v>
                </c:pt>
                <c:pt idx="14">
                  <c:v>-74.349999999999994</c:v>
                </c:pt>
                <c:pt idx="15">
                  <c:v>-74.34</c:v>
                </c:pt>
                <c:pt idx="16">
                  <c:v>-74.33</c:v>
                </c:pt>
                <c:pt idx="17">
                  <c:v>-74.319999999999993</c:v>
                </c:pt>
                <c:pt idx="18">
                  <c:v>-74.31</c:v>
                </c:pt>
                <c:pt idx="19">
                  <c:v>-74.3</c:v>
                </c:pt>
                <c:pt idx="20">
                  <c:v>-74.290000000000006</c:v>
                </c:pt>
                <c:pt idx="21">
                  <c:v>-74.28</c:v>
                </c:pt>
                <c:pt idx="22">
                  <c:v>-74.27</c:v>
                </c:pt>
                <c:pt idx="23">
                  <c:v>-74.260000000000005</c:v>
                </c:pt>
                <c:pt idx="24">
                  <c:v>-74.25</c:v>
                </c:pt>
                <c:pt idx="25">
                  <c:v>-74.239999999999995</c:v>
                </c:pt>
                <c:pt idx="26">
                  <c:v>-74.23</c:v>
                </c:pt>
                <c:pt idx="27">
                  <c:v>-74.22</c:v>
                </c:pt>
                <c:pt idx="28">
                  <c:v>-74.209999999999994</c:v>
                </c:pt>
                <c:pt idx="29">
                  <c:v>-74.2</c:v>
                </c:pt>
                <c:pt idx="30">
                  <c:v>-74.19</c:v>
                </c:pt>
                <c:pt idx="31">
                  <c:v>-74.180000000000007</c:v>
                </c:pt>
                <c:pt idx="32">
                  <c:v>-74.17</c:v>
                </c:pt>
                <c:pt idx="33">
                  <c:v>-74.16</c:v>
                </c:pt>
                <c:pt idx="34">
                  <c:v>-74.150000000000006</c:v>
                </c:pt>
                <c:pt idx="35">
                  <c:v>-74.14</c:v>
                </c:pt>
                <c:pt idx="36">
                  <c:v>-74.13</c:v>
                </c:pt>
                <c:pt idx="37">
                  <c:v>-74.12</c:v>
                </c:pt>
                <c:pt idx="38">
                  <c:v>-74.11</c:v>
                </c:pt>
                <c:pt idx="39">
                  <c:v>-74.099999999999994</c:v>
                </c:pt>
                <c:pt idx="40">
                  <c:v>-74.09</c:v>
                </c:pt>
                <c:pt idx="41">
                  <c:v>-74.08</c:v>
                </c:pt>
                <c:pt idx="42">
                  <c:v>-74.069999999999993</c:v>
                </c:pt>
                <c:pt idx="43">
                  <c:v>-74.06</c:v>
                </c:pt>
                <c:pt idx="44">
                  <c:v>-74.05</c:v>
                </c:pt>
                <c:pt idx="45">
                  <c:v>-74.040000000000006</c:v>
                </c:pt>
                <c:pt idx="46">
                  <c:v>-74.03</c:v>
                </c:pt>
                <c:pt idx="47">
                  <c:v>-74.02</c:v>
                </c:pt>
                <c:pt idx="48">
                  <c:v>-74.010000000000005</c:v>
                </c:pt>
                <c:pt idx="49">
                  <c:v>-74</c:v>
                </c:pt>
                <c:pt idx="50">
                  <c:v>-73.989999999999995</c:v>
                </c:pt>
                <c:pt idx="51">
                  <c:v>-73.98</c:v>
                </c:pt>
                <c:pt idx="52">
                  <c:v>-73.97</c:v>
                </c:pt>
                <c:pt idx="53">
                  <c:v>-73.959999999999994</c:v>
                </c:pt>
                <c:pt idx="54">
                  <c:v>-73.95</c:v>
                </c:pt>
                <c:pt idx="55">
                  <c:v>-73.94</c:v>
                </c:pt>
                <c:pt idx="56">
                  <c:v>-73.930000000000007</c:v>
                </c:pt>
                <c:pt idx="57">
                  <c:v>-73.92</c:v>
                </c:pt>
                <c:pt idx="58">
                  <c:v>-73.91</c:v>
                </c:pt>
                <c:pt idx="59">
                  <c:v>-73.900000000000006</c:v>
                </c:pt>
                <c:pt idx="60">
                  <c:v>-73.89</c:v>
                </c:pt>
                <c:pt idx="61">
                  <c:v>-73.88</c:v>
                </c:pt>
                <c:pt idx="62">
                  <c:v>-73.87</c:v>
                </c:pt>
                <c:pt idx="63">
                  <c:v>-73.86</c:v>
                </c:pt>
                <c:pt idx="64">
                  <c:v>-73.849999999999994</c:v>
                </c:pt>
                <c:pt idx="65">
                  <c:v>-73.84</c:v>
                </c:pt>
                <c:pt idx="66">
                  <c:v>-73.83</c:v>
                </c:pt>
                <c:pt idx="67">
                  <c:v>-73.819999999999993</c:v>
                </c:pt>
                <c:pt idx="68">
                  <c:v>-73.81</c:v>
                </c:pt>
                <c:pt idx="69">
                  <c:v>-73.8</c:v>
                </c:pt>
                <c:pt idx="70">
                  <c:v>-73.790000000000006</c:v>
                </c:pt>
                <c:pt idx="71">
                  <c:v>-73.78</c:v>
                </c:pt>
                <c:pt idx="72">
                  <c:v>-73.77</c:v>
                </c:pt>
                <c:pt idx="73">
                  <c:v>-73.760000000000005</c:v>
                </c:pt>
                <c:pt idx="74">
                  <c:v>-73.75</c:v>
                </c:pt>
                <c:pt idx="75">
                  <c:v>-73.739999999999995</c:v>
                </c:pt>
                <c:pt idx="76">
                  <c:v>-73.73</c:v>
                </c:pt>
                <c:pt idx="77">
                  <c:v>-73.72</c:v>
                </c:pt>
                <c:pt idx="78">
                  <c:v>-73.709999999999994</c:v>
                </c:pt>
                <c:pt idx="79">
                  <c:v>-73.7</c:v>
                </c:pt>
                <c:pt idx="80">
                  <c:v>-73.69</c:v>
                </c:pt>
                <c:pt idx="81">
                  <c:v>-73.680000000000007</c:v>
                </c:pt>
                <c:pt idx="82">
                  <c:v>-73.67</c:v>
                </c:pt>
                <c:pt idx="83">
                  <c:v>-73.66</c:v>
                </c:pt>
                <c:pt idx="84">
                  <c:v>-73.650000000000006</c:v>
                </c:pt>
                <c:pt idx="85">
                  <c:v>-73.64</c:v>
                </c:pt>
                <c:pt idx="86">
                  <c:v>-73.63</c:v>
                </c:pt>
                <c:pt idx="87">
                  <c:v>-73.62</c:v>
                </c:pt>
                <c:pt idx="88">
                  <c:v>-73.61</c:v>
                </c:pt>
                <c:pt idx="89">
                  <c:v>-73.599999999999994</c:v>
                </c:pt>
                <c:pt idx="90">
                  <c:v>-73.59</c:v>
                </c:pt>
                <c:pt idx="91">
                  <c:v>-73.58</c:v>
                </c:pt>
                <c:pt idx="92">
                  <c:v>-73.569999999999993</c:v>
                </c:pt>
                <c:pt idx="93">
                  <c:v>-73.56</c:v>
                </c:pt>
                <c:pt idx="94">
                  <c:v>-73.55</c:v>
                </c:pt>
                <c:pt idx="95">
                  <c:v>-73.540000000000006</c:v>
                </c:pt>
                <c:pt idx="96">
                  <c:v>-73.53</c:v>
                </c:pt>
                <c:pt idx="97">
                  <c:v>-73.52</c:v>
                </c:pt>
                <c:pt idx="98">
                  <c:v>-73.510000000000005</c:v>
                </c:pt>
                <c:pt idx="99">
                  <c:v>-73.5</c:v>
                </c:pt>
              </c:numCache>
            </c:numRef>
          </c:xVal>
          <c:yVal>
            <c:numRef>
              <c:f>'1.1.3'!$H$3:$H$102</c:f>
              <c:numCache>
                <c:formatCode>General</c:formatCode>
                <c:ptCount val="100"/>
                <c:pt idx="0">
                  <c:v>0.49282620960509688</c:v>
                </c:pt>
                <c:pt idx="1">
                  <c:v>0.50382163810715541</c:v>
                </c:pt>
                <c:pt idx="2">
                  <c:v>0.51482810408343682</c:v>
                </c:pt>
                <c:pt idx="3">
                  <c:v>0.5258357264917094</c:v>
                </c:pt>
                <c:pt idx="4">
                  <c:v>0.53683440915509206</c:v>
                </c:pt>
                <c:pt idx="5">
                  <c:v>0.54781385472590027</c:v>
                </c:pt>
                <c:pt idx="6">
                  <c:v>0.55876357940685506</c:v>
                </c:pt>
                <c:pt idx="7">
                  <c:v>0.56967292840529826</c:v>
                </c:pt>
                <c:pt idx="8">
                  <c:v>0.580531092092335</c:v>
                </c:pt>
                <c:pt idx="9">
                  <c:v>0.59132712283685829</c:v>
                </c:pt>
                <c:pt idx="10">
                  <c:v>0.60204995248108795</c:v>
                </c:pt>
                <c:pt idx="11">
                  <c:v>0.61268841042158284</c:v>
                </c:pt>
                <c:pt idx="12">
                  <c:v>0.62323124225746729</c:v>
                </c:pt>
                <c:pt idx="13">
                  <c:v>0.63366712896467681</c:v>
                </c:pt>
                <c:pt idx="14">
                  <c:v>0.64398470655260354</c:v>
                </c:pt>
                <c:pt idx="15">
                  <c:v>0.65417258615762131</c:v>
                </c:pt>
                <c:pt idx="16">
                  <c:v>0.66421937452538404</c:v>
                </c:pt>
                <c:pt idx="17">
                  <c:v>0.6741136948317582</c:v>
                </c:pt>
                <c:pt idx="18">
                  <c:v>0.68384420779075428</c:v>
                </c:pt>
                <c:pt idx="19">
                  <c:v>0.69339963299569218</c:v>
                </c:pt>
                <c:pt idx="20">
                  <c:v>0.70276877043828145</c:v>
                </c:pt>
                <c:pt idx="21">
                  <c:v>0.71194052214939352</c:v>
                </c:pt>
                <c:pt idx="22">
                  <c:v>0.72090391390335373</c:v>
                </c:pt>
                <c:pt idx="23">
                  <c:v>0.72964811692733955</c:v>
                </c:pt>
                <c:pt idx="24">
                  <c:v>0.73816246955618714</c:v>
                </c:pt>
                <c:pt idx="25">
                  <c:v>0.74643649877236051</c:v>
                </c:pt>
                <c:pt idx="26">
                  <c:v>0.75445994157079166</c:v>
                </c:pt>
                <c:pt idx="27">
                  <c:v>0.7622227660877906</c:v>
                </c:pt>
                <c:pt idx="28">
                  <c:v>0.76971519243332198</c:v>
                </c:pt>
                <c:pt idx="29">
                  <c:v>0.7769277131665181</c:v>
                </c:pt>
                <c:pt idx="30">
                  <c:v>0.78385111335449298</c:v>
                </c:pt>
                <c:pt idx="31">
                  <c:v>0.79047649015527555</c:v>
                </c:pt>
                <c:pt idx="32">
                  <c:v>0.79679527186696919</c:v>
                </c:pt>
                <c:pt idx="33">
                  <c:v>0.80279923638588235</c:v>
                </c:pt>
                <c:pt idx="34">
                  <c:v>0.80848052901830625</c:v>
                </c:pt>
                <c:pt idx="35">
                  <c:v>0.81383167959187264</c:v>
                </c:pt>
                <c:pt idx="36">
                  <c:v>0.81884561881429452</c:v>
                </c:pt>
                <c:pt idx="37">
                  <c:v>0.82351569382951395</c:v>
                </c:pt>
                <c:pt idx="38">
                  <c:v>0.82783568292328347</c:v>
                </c:pt>
                <c:pt idx="39">
                  <c:v>0.83179980933264108</c:v>
                </c:pt>
                <c:pt idx="40">
                  <c:v>0.83540275411650711</c:v>
                </c:pt>
                <c:pt idx="41">
                  <c:v>0.83863966804719881</c:v>
                </c:pt>
                <c:pt idx="42">
                  <c:v>0.84150618248561593</c:v>
                </c:pt>
                <c:pt idx="43">
                  <c:v>0.84399841920605323</c:v>
                </c:pt>
                <c:pt idx="44">
                  <c:v>0.8461129991396551</c:v>
                </c:pt>
                <c:pt idx="45">
                  <c:v>0.84784705000889682</c:v>
                </c:pt>
                <c:pt idx="46">
                  <c:v>0.84919821282902896</c:v>
                </c:pt>
                <c:pt idx="47">
                  <c:v>0.85016464725579344</c:v>
                </c:pt>
                <c:pt idx="48">
                  <c:v>0.85074503576251448</c:v>
                </c:pt>
                <c:pt idx="49">
                  <c:v>0.85093858663325295</c:v>
                </c:pt>
                <c:pt idx="50">
                  <c:v>0.85074503576251448</c:v>
                </c:pt>
                <c:pt idx="51">
                  <c:v>0.85016464725579344</c:v>
                </c:pt>
                <c:pt idx="52">
                  <c:v>0.84919821282902896</c:v>
                </c:pt>
                <c:pt idx="53">
                  <c:v>0.84784705000889682</c:v>
                </c:pt>
                <c:pt idx="54">
                  <c:v>0.8461129991396551</c:v>
                </c:pt>
                <c:pt idx="55">
                  <c:v>0.84399841920605323</c:v>
                </c:pt>
                <c:pt idx="56">
                  <c:v>0.84150618248561593</c:v>
                </c:pt>
                <c:pt idx="57">
                  <c:v>0.83863966804719881</c:v>
                </c:pt>
                <c:pt idx="58">
                  <c:v>0.83540275411650711</c:v>
                </c:pt>
                <c:pt idx="59">
                  <c:v>0.83179980933264108</c:v>
                </c:pt>
                <c:pt idx="60">
                  <c:v>0.82783568292328347</c:v>
                </c:pt>
                <c:pt idx="61">
                  <c:v>0.82351569382951395</c:v>
                </c:pt>
                <c:pt idx="62">
                  <c:v>0.81884561881429452</c:v>
                </c:pt>
                <c:pt idx="63">
                  <c:v>0.81383167959187264</c:v>
                </c:pt>
                <c:pt idx="64">
                  <c:v>0.80848052901830625</c:v>
                </c:pt>
                <c:pt idx="65">
                  <c:v>0.80279923638588235</c:v>
                </c:pt>
                <c:pt idx="66">
                  <c:v>0.79679527186696919</c:v>
                </c:pt>
                <c:pt idx="67">
                  <c:v>0.79047649015527555</c:v>
                </c:pt>
                <c:pt idx="68">
                  <c:v>0.78385111335449298</c:v>
                </c:pt>
                <c:pt idx="69">
                  <c:v>0.7769277131665181</c:v>
                </c:pt>
                <c:pt idx="70">
                  <c:v>0.76971519243332198</c:v>
                </c:pt>
                <c:pt idx="71">
                  <c:v>0.7622227660877906</c:v>
                </c:pt>
                <c:pt idx="72">
                  <c:v>0.75445994157079166</c:v>
                </c:pt>
                <c:pt idx="73">
                  <c:v>0.74643649877236051</c:v>
                </c:pt>
                <c:pt idx="74">
                  <c:v>0.73816246955618714</c:v>
                </c:pt>
                <c:pt idx="75">
                  <c:v>0.72964811692733955</c:v>
                </c:pt>
                <c:pt idx="76">
                  <c:v>0.72090391390335373</c:v>
                </c:pt>
                <c:pt idx="77">
                  <c:v>0.71194052214939352</c:v>
                </c:pt>
                <c:pt idx="78">
                  <c:v>0.70276877043828145</c:v>
                </c:pt>
                <c:pt idx="79">
                  <c:v>0.69339963299569218</c:v>
                </c:pt>
                <c:pt idx="80">
                  <c:v>0.68384420779075428</c:v>
                </c:pt>
                <c:pt idx="81">
                  <c:v>0.6741136948317582</c:v>
                </c:pt>
                <c:pt idx="82">
                  <c:v>0.66421937452538404</c:v>
                </c:pt>
                <c:pt idx="83">
                  <c:v>0.65417258615762131</c:v>
                </c:pt>
                <c:pt idx="84">
                  <c:v>0.64398470655260354</c:v>
                </c:pt>
                <c:pt idx="85">
                  <c:v>0.63366712896467681</c:v>
                </c:pt>
                <c:pt idx="86">
                  <c:v>0.62323124225746729</c:v>
                </c:pt>
                <c:pt idx="87">
                  <c:v>0.61268841042158284</c:v>
                </c:pt>
                <c:pt idx="88">
                  <c:v>0.60204995248108795</c:v>
                </c:pt>
                <c:pt idx="89">
                  <c:v>0.59132712283685829</c:v>
                </c:pt>
                <c:pt idx="90">
                  <c:v>0.580531092092335</c:v>
                </c:pt>
                <c:pt idx="91">
                  <c:v>0.56967292840529826</c:v>
                </c:pt>
                <c:pt idx="92">
                  <c:v>0.55876357940685506</c:v>
                </c:pt>
                <c:pt idx="93">
                  <c:v>0.54781385472590027</c:v>
                </c:pt>
                <c:pt idx="94">
                  <c:v>0.53683440915509206</c:v>
                </c:pt>
                <c:pt idx="95">
                  <c:v>0.5258357264917094</c:v>
                </c:pt>
                <c:pt idx="96">
                  <c:v>0.51482810408343682</c:v>
                </c:pt>
                <c:pt idx="97">
                  <c:v>0.50382163810715541</c:v>
                </c:pt>
                <c:pt idx="98">
                  <c:v>0.49282620960509688</c:v>
                </c:pt>
                <c:pt idx="99">
                  <c:v>0.48185147130035638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'1.1.4'!$E$2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'1.1.4'!$D$3:$D$11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'1.1.4'!$E$3:$E$11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73</c:v>
                </c:pt>
                <c:pt idx="5">
                  <c:v>27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'1.1.4'!$G$3:$G$102</c:f>
              <c:numCache>
                <c:formatCode>General</c:formatCode>
                <c:ptCount val="100"/>
                <c:pt idx="0">
                  <c:v>-74.489999999999995</c:v>
                </c:pt>
                <c:pt idx="1">
                  <c:v>-74.48</c:v>
                </c:pt>
                <c:pt idx="2">
                  <c:v>-74.47</c:v>
                </c:pt>
                <c:pt idx="3">
                  <c:v>-74.459999999999994</c:v>
                </c:pt>
                <c:pt idx="4">
                  <c:v>-74.45</c:v>
                </c:pt>
                <c:pt idx="5">
                  <c:v>-74.44</c:v>
                </c:pt>
                <c:pt idx="6">
                  <c:v>-74.430000000000007</c:v>
                </c:pt>
                <c:pt idx="7">
                  <c:v>-74.42</c:v>
                </c:pt>
                <c:pt idx="8">
                  <c:v>-74.41</c:v>
                </c:pt>
                <c:pt idx="9">
                  <c:v>-74.400000000000006</c:v>
                </c:pt>
                <c:pt idx="10">
                  <c:v>-74.39</c:v>
                </c:pt>
                <c:pt idx="11">
                  <c:v>-74.38</c:v>
                </c:pt>
                <c:pt idx="12">
                  <c:v>-74.37</c:v>
                </c:pt>
                <c:pt idx="13">
                  <c:v>-74.36</c:v>
                </c:pt>
                <c:pt idx="14">
                  <c:v>-74.349999999999994</c:v>
                </c:pt>
                <c:pt idx="15">
                  <c:v>-74.34</c:v>
                </c:pt>
                <c:pt idx="16">
                  <c:v>-74.33</c:v>
                </c:pt>
                <c:pt idx="17">
                  <c:v>-74.319999999999993</c:v>
                </c:pt>
                <c:pt idx="18">
                  <c:v>-74.31</c:v>
                </c:pt>
                <c:pt idx="19">
                  <c:v>-74.3</c:v>
                </c:pt>
                <c:pt idx="20">
                  <c:v>-74.290000000000006</c:v>
                </c:pt>
                <c:pt idx="21">
                  <c:v>-74.28</c:v>
                </c:pt>
                <c:pt idx="22">
                  <c:v>-74.27</c:v>
                </c:pt>
                <c:pt idx="23">
                  <c:v>-74.260000000000005</c:v>
                </c:pt>
                <c:pt idx="24">
                  <c:v>-74.25</c:v>
                </c:pt>
                <c:pt idx="25">
                  <c:v>-74.239999999999995</c:v>
                </c:pt>
                <c:pt idx="26">
                  <c:v>-74.23</c:v>
                </c:pt>
                <c:pt idx="27">
                  <c:v>-74.22</c:v>
                </c:pt>
                <c:pt idx="28">
                  <c:v>-74.209999999999994</c:v>
                </c:pt>
                <c:pt idx="29">
                  <c:v>-74.2</c:v>
                </c:pt>
                <c:pt idx="30">
                  <c:v>-74.19</c:v>
                </c:pt>
                <c:pt idx="31">
                  <c:v>-74.180000000000007</c:v>
                </c:pt>
                <c:pt idx="32">
                  <c:v>-74.17</c:v>
                </c:pt>
                <c:pt idx="33">
                  <c:v>-74.16</c:v>
                </c:pt>
                <c:pt idx="34">
                  <c:v>-74.150000000000006</c:v>
                </c:pt>
                <c:pt idx="35">
                  <c:v>-74.14</c:v>
                </c:pt>
                <c:pt idx="36">
                  <c:v>-74.13</c:v>
                </c:pt>
                <c:pt idx="37">
                  <c:v>-74.12</c:v>
                </c:pt>
                <c:pt idx="38">
                  <c:v>-74.11</c:v>
                </c:pt>
                <c:pt idx="39">
                  <c:v>-74.099999999999994</c:v>
                </c:pt>
                <c:pt idx="40">
                  <c:v>-74.09</c:v>
                </c:pt>
                <c:pt idx="41">
                  <c:v>-74.08</c:v>
                </c:pt>
                <c:pt idx="42">
                  <c:v>-74.069999999999993</c:v>
                </c:pt>
                <c:pt idx="43">
                  <c:v>-74.06</c:v>
                </c:pt>
                <c:pt idx="44">
                  <c:v>-74.05</c:v>
                </c:pt>
                <c:pt idx="45">
                  <c:v>-74.040000000000006</c:v>
                </c:pt>
                <c:pt idx="46">
                  <c:v>-74.03</c:v>
                </c:pt>
                <c:pt idx="47">
                  <c:v>-74.02</c:v>
                </c:pt>
                <c:pt idx="48">
                  <c:v>-74.010000000000005</c:v>
                </c:pt>
                <c:pt idx="49">
                  <c:v>-74</c:v>
                </c:pt>
                <c:pt idx="50">
                  <c:v>-73.989999999999995</c:v>
                </c:pt>
                <c:pt idx="51">
                  <c:v>-73.98</c:v>
                </c:pt>
                <c:pt idx="52">
                  <c:v>-73.97</c:v>
                </c:pt>
                <c:pt idx="53">
                  <c:v>-73.959999999999994</c:v>
                </c:pt>
                <c:pt idx="54">
                  <c:v>-73.95</c:v>
                </c:pt>
                <c:pt idx="55">
                  <c:v>-73.94</c:v>
                </c:pt>
                <c:pt idx="56">
                  <c:v>-73.930000000000007</c:v>
                </c:pt>
                <c:pt idx="57">
                  <c:v>-73.92</c:v>
                </c:pt>
                <c:pt idx="58">
                  <c:v>-73.91</c:v>
                </c:pt>
                <c:pt idx="59">
                  <c:v>-73.900000000000006</c:v>
                </c:pt>
                <c:pt idx="60">
                  <c:v>-73.89</c:v>
                </c:pt>
                <c:pt idx="61">
                  <c:v>-73.88</c:v>
                </c:pt>
                <c:pt idx="62">
                  <c:v>-73.87</c:v>
                </c:pt>
                <c:pt idx="63">
                  <c:v>-73.86</c:v>
                </c:pt>
                <c:pt idx="64">
                  <c:v>-73.849999999999994</c:v>
                </c:pt>
                <c:pt idx="65">
                  <c:v>-73.84</c:v>
                </c:pt>
                <c:pt idx="66">
                  <c:v>-73.83</c:v>
                </c:pt>
                <c:pt idx="67">
                  <c:v>-73.819999999999993</c:v>
                </c:pt>
                <c:pt idx="68">
                  <c:v>-73.81</c:v>
                </c:pt>
                <c:pt idx="69">
                  <c:v>-73.8</c:v>
                </c:pt>
                <c:pt idx="70">
                  <c:v>-73.790000000000006</c:v>
                </c:pt>
                <c:pt idx="71">
                  <c:v>-73.78</c:v>
                </c:pt>
                <c:pt idx="72">
                  <c:v>-73.77</c:v>
                </c:pt>
                <c:pt idx="73">
                  <c:v>-73.760000000000005</c:v>
                </c:pt>
                <c:pt idx="74">
                  <c:v>-73.75</c:v>
                </c:pt>
                <c:pt idx="75">
                  <c:v>-73.739999999999995</c:v>
                </c:pt>
                <c:pt idx="76">
                  <c:v>-73.73</c:v>
                </c:pt>
                <c:pt idx="77">
                  <c:v>-73.72</c:v>
                </c:pt>
                <c:pt idx="78">
                  <c:v>-73.709999999999994</c:v>
                </c:pt>
                <c:pt idx="79">
                  <c:v>-73.7</c:v>
                </c:pt>
                <c:pt idx="80">
                  <c:v>-73.69</c:v>
                </c:pt>
                <c:pt idx="81">
                  <c:v>-73.680000000000007</c:v>
                </c:pt>
                <c:pt idx="82">
                  <c:v>-73.67</c:v>
                </c:pt>
                <c:pt idx="83">
                  <c:v>-73.66</c:v>
                </c:pt>
                <c:pt idx="84">
                  <c:v>-73.650000000000006</c:v>
                </c:pt>
                <c:pt idx="85">
                  <c:v>-73.64</c:v>
                </c:pt>
                <c:pt idx="86">
                  <c:v>-73.63</c:v>
                </c:pt>
                <c:pt idx="87">
                  <c:v>-73.62</c:v>
                </c:pt>
                <c:pt idx="88">
                  <c:v>-73.61</c:v>
                </c:pt>
                <c:pt idx="89">
                  <c:v>-73.599999999999994</c:v>
                </c:pt>
                <c:pt idx="90">
                  <c:v>-73.59</c:v>
                </c:pt>
                <c:pt idx="91">
                  <c:v>-73.58</c:v>
                </c:pt>
                <c:pt idx="92">
                  <c:v>-73.569999999999993</c:v>
                </c:pt>
                <c:pt idx="93">
                  <c:v>-73.56</c:v>
                </c:pt>
                <c:pt idx="94">
                  <c:v>-73.55</c:v>
                </c:pt>
                <c:pt idx="95">
                  <c:v>-73.540000000000006</c:v>
                </c:pt>
                <c:pt idx="96">
                  <c:v>-73.53</c:v>
                </c:pt>
                <c:pt idx="97">
                  <c:v>-73.52</c:v>
                </c:pt>
                <c:pt idx="98">
                  <c:v>-73.510000000000005</c:v>
                </c:pt>
                <c:pt idx="99">
                  <c:v>-73.5</c:v>
                </c:pt>
              </c:numCache>
            </c:numRef>
          </c:xVal>
          <c:yVal>
            <c:numRef>
              <c:f>'1.1.4'!$H$3:$H$102</c:f>
              <c:numCache>
                <c:formatCode>General</c:formatCode>
                <c:ptCount val="100"/>
                <c:pt idx="0">
                  <c:v>0.48922511561967302</c:v>
                </c:pt>
                <c:pt idx="1">
                  <c:v>0.50128934699024064</c:v>
                </c:pt>
                <c:pt idx="2">
                  <c:v>0.5133931473507698</c:v>
                </c:pt>
                <c:pt idx="3">
                  <c:v>0.52552516933658289</c:v>
                </c:pt>
                <c:pt idx="4">
                  <c:v>0.53767375153073271</c:v>
                </c:pt>
                <c:pt idx="5">
                  <c:v>0.5498269347400343</c:v>
                </c:pt>
                <c:pt idx="6">
                  <c:v>0.56197247940747441</c:v>
                </c:pt>
                <c:pt idx="7">
                  <c:v>0.57409788413464624</c:v>
                </c:pt>
                <c:pt idx="8">
                  <c:v>0.58619040528235178</c:v>
                </c:pt>
                <c:pt idx="9">
                  <c:v>0.59823707761392997</c:v>
                </c:pt>
                <c:pt idx="10">
                  <c:v>0.61022473594078142</c:v>
                </c:pt>
                <c:pt idx="11">
                  <c:v>0.62214003772515725</c:v>
                </c:pt>
                <c:pt idx="12">
                  <c:v>0.63396948659141505</c:v>
                </c:pt>
                <c:pt idx="13">
                  <c:v>0.64569945669225493</c:v>
                </c:pt>
                <c:pt idx="14">
                  <c:v>0.65731621787237382</c:v>
                </c:pt>
                <c:pt idx="15">
                  <c:v>0.66880596156848693</c:v>
                </c:pt>
                <c:pt idx="16">
                  <c:v>0.68015482738044875</c:v>
                </c:pt>
                <c:pt idx="17">
                  <c:v>0.69134893024465005</c:v>
                </c:pt>
                <c:pt idx="18">
                  <c:v>0.70237438813795128</c:v>
                </c:pt>
                <c:pt idx="19">
                  <c:v>0.71321735023684618</c:v>
                </c:pt>
                <c:pt idx="20">
                  <c:v>0.72386402545368334</c:v>
                </c:pt>
                <c:pt idx="21">
                  <c:v>0.73430071126970731</c:v>
                </c:pt>
                <c:pt idx="22">
                  <c:v>0.74451382278152622</c:v>
                </c:pt>
                <c:pt idx="23">
                  <c:v>0.7544899218764286</c:v>
                </c:pt>
                <c:pt idx="24">
                  <c:v>0.76421574644974144</c:v>
                </c:pt>
                <c:pt idx="25">
                  <c:v>0.77367823957607718</c:v>
                </c:pt>
                <c:pt idx="26">
                  <c:v>0.78286457854565605</c:v>
                </c:pt>
                <c:pt idx="27">
                  <c:v>0.79176220367580563</c:v>
                </c:pt>
                <c:pt idx="28">
                  <c:v>0.80035884680742786</c:v>
                </c:pt>
                <c:pt idx="29">
                  <c:v>0.80864255939658969</c:v>
                </c:pt>
                <c:pt idx="30">
                  <c:v>0.81660174011141318</c:v>
                </c:pt>
                <c:pt idx="31">
                  <c:v>0.82422516184521744</c:v>
                </c:pt>
                <c:pt idx="32">
                  <c:v>0.83150199805837133</c:v>
                </c:pt>
                <c:pt idx="33">
                  <c:v>0.83842184836217903</c:v>
                </c:pt>
                <c:pt idx="34">
                  <c:v>0.84497476326058552</c:v>
                </c:pt>
                <c:pt idx="35">
                  <c:v>0.85115126796729468</c:v>
                </c:pt>
                <c:pt idx="36">
                  <c:v>0.85694238521849853</c:v>
                </c:pt>
                <c:pt idx="37">
                  <c:v>0.86233965700455639</c:v>
                </c:pt>
                <c:pt idx="38">
                  <c:v>0.86733516514693143</c:v>
                </c:pt>
                <c:pt idx="39">
                  <c:v>0.87192155065028343</c:v>
                </c:pt>
                <c:pt idx="40">
                  <c:v>0.87609203176367045</c:v>
                </c:pt>
                <c:pt idx="41">
                  <c:v>0.8798404206887438</c:v>
                </c:pt>
                <c:pt idx="42">
                  <c:v>0.88316113887728098</c:v>
                </c:pt>
                <c:pt idx="43">
                  <c:v>0.88604923086523424</c:v>
                </c:pt>
                <c:pt idx="44">
                  <c:v>0.88850037659520753</c:v>
                </c:pt>
                <c:pt idx="45">
                  <c:v>0.89051090218444773</c:v>
                </c:pt>
                <c:pt idx="46">
                  <c:v>0.89207778910087132</c:v>
                </c:pt>
                <c:pt idx="47">
                  <c:v>0.89319868171494354</c:v>
                </c:pt>
                <c:pt idx="48">
                  <c:v>0.89387189320104499</c:v>
                </c:pt>
                <c:pt idx="49">
                  <c:v>0.89409640976758964</c:v>
                </c:pt>
                <c:pt idx="50">
                  <c:v>0.89387189320104499</c:v>
                </c:pt>
                <c:pt idx="51">
                  <c:v>0.89319868171494354</c:v>
                </c:pt>
                <c:pt idx="52">
                  <c:v>0.89207778910087132</c:v>
                </c:pt>
                <c:pt idx="53">
                  <c:v>0.89051090218444773</c:v>
                </c:pt>
                <c:pt idx="54">
                  <c:v>0.88850037659520753</c:v>
                </c:pt>
                <c:pt idx="55">
                  <c:v>0.88604923086523424</c:v>
                </c:pt>
                <c:pt idx="56">
                  <c:v>0.88316113887728098</c:v>
                </c:pt>
                <c:pt idx="57">
                  <c:v>0.8798404206887438</c:v>
                </c:pt>
                <c:pt idx="58">
                  <c:v>0.87609203176367045</c:v>
                </c:pt>
                <c:pt idx="59">
                  <c:v>0.87192155065028343</c:v>
                </c:pt>
                <c:pt idx="60">
                  <c:v>0.86733516514693143</c:v>
                </c:pt>
                <c:pt idx="61">
                  <c:v>0.86233965700455639</c:v>
                </c:pt>
                <c:pt idx="62">
                  <c:v>0.85694238521849853</c:v>
                </c:pt>
                <c:pt idx="63">
                  <c:v>0.85115126796729468</c:v>
                </c:pt>
                <c:pt idx="64">
                  <c:v>0.84497476326058552</c:v>
                </c:pt>
                <c:pt idx="65">
                  <c:v>0.83842184836217903</c:v>
                </c:pt>
                <c:pt idx="66">
                  <c:v>0.83150199805837133</c:v>
                </c:pt>
                <c:pt idx="67">
                  <c:v>0.82422516184521744</c:v>
                </c:pt>
                <c:pt idx="68">
                  <c:v>0.81660174011141318</c:v>
                </c:pt>
                <c:pt idx="69">
                  <c:v>0.80864255939658969</c:v>
                </c:pt>
                <c:pt idx="70">
                  <c:v>0.80035884680742786</c:v>
                </c:pt>
                <c:pt idx="71">
                  <c:v>0.79176220367580563</c:v>
                </c:pt>
                <c:pt idx="72">
                  <c:v>0.78286457854565605</c:v>
                </c:pt>
                <c:pt idx="73">
                  <c:v>0.77367823957607718</c:v>
                </c:pt>
                <c:pt idx="74">
                  <c:v>0.76421574644974144</c:v>
                </c:pt>
                <c:pt idx="75">
                  <c:v>0.7544899218764286</c:v>
                </c:pt>
                <c:pt idx="76">
                  <c:v>0.74451382278152622</c:v>
                </c:pt>
                <c:pt idx="77">
                  <c:v>0.73430071126970731</c:v>
                </c:pt>
                <c:pt idx="78">
                  <c:v>0.72386402545368334</c:v>
                </c:pt>
                <c:pt idx="79">
                  <c:v>0.71321735023684618</c:v>
                </c:pt>
                <c:pt idx="80">
                  <c:v>0.70237438813795128</c:v>
                </c:pt>
                <c:pt idx="81">
                  <c:v>0.69134893024465005</c:v>
                </c:pt>
                <c:pt idx="82">
                  <c:v>0.68015482738044875</c:v>
                </c:pt>
                <c:pt idx="83">
                  <c:v>0.66880596156848693</c:v>
                </c:pt>
                <c:pt idx="84">
                  <c:v>0.65731621787237382</c:v>
                </c:pt>
                <c:pt idx="85">
                  <c:v>0.64569945669225493</c:v>
                </c:pt>
                <c:pt idx="86">
                  <c:v>0.63396948659141505</c:v>
                </c:pt>
                <c:pt idx="87">
                  <c:v>0.62214003772515725</c:v>
                </c:pt>
                <c:pt idx="88">
                  <c:v>0.61022473594078142</c:v>
                </c:pt>
                <c:pt idx="89">
                  <c:v>0.59823707761392997</c:v>
                </c:pt>
                <c:pt idx="90">
                  <c:v>0.58619040528235178</c:v>
                </c:pt>
                <c:pt idx="91">
                  <c:v>0.57409788413464624</c:v>
                </c:pt>
                <c:pt idx="92">
                  <c:v>0.56197247940747441</c:v>
                </c:pt>
                <c:pt idx="93">
                  <c:v>0.5498269347400343</c:v>
                </c:pt>
                <c:pt idx="94">
                  <c:v>0.53767375153073271</c:v>
                </c:pt>
                <c:pt idx="95">
                  <c:v>0.52552516933658289</c:v>
                </c:pt>
                <c:pt idx="96">
                  <c:v>0.5133931473507698</c:v>
                </c:pt>
                <c:pt idx="97">
                  <c:v>0.50128934699024064</c:v>
                </c:pt>
                <c:pt idx="98">
                  <c:v>0.48922511561967302</c:v>
                </c:pt>
                <c:pt idx="99">
                  <c:v>0.4772114714342201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'1.1.5'!$E$2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'1.1.5'!$D$3:$D$11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'1.1.5'!$E$3:$E$11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73</c:v>
                </c:pt>
                <c:pt idx="5">
                  <c:v>27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'1.1.5'!$G$3:$G$102</c:f>
              <c:numCache>
                <c:formatCode>General</c:formatCode>
                <c:ptCount val="100"/>
                <c:pt idx="0">
                  <c:v>-74.489999999999995</c:v>
                </c:pt>
                <c:pt idx="1">
                  <c:v>-74.48</c:v>
                </c:pt>
                <c:pt idx="2">
                  <c:v>-74.47</c:v>
                </c:pt>
                <c:pt idx="3">
                  <c:v>-74.459999999999994</c:v>
                </c:pt>
                <c:pt idx="4">
                  <c:v>-74.45</c:v>
                </c:pt>
                <c:pt idx="5">
                  <c:v>-74.44</c:v>
                </c:pt>
                <c:pt idx="6">
                  <c:v>-74.430000000000007</c:v>
                </c:pt>
                <c:pt idx="7">
                  <c:v>-74.42</c:v>
                </c:pt>
                <c:pt idx="8">
                  <c:v>-74.41</c:v>
                </c:pt>
                <c:pt idx="9">
                  <c:v>-74.400000000000006</c:v>
                </c:pt>
                <c:pt idx="10">
                  <c:v>-74.39</c:v>
                </c:pt>
                <c:pt idx="11">
                  <c:v>-74.38</c:v>
                </c:pt>
                <c:pt idx="12">
                  <c:v>-74.37</c:v>
                </c:pt>
                <c:pt idx="13">
                  <c:v>-74.36</c:v>
                </c:pt>
                <c:pt idx="14">
                  <c:v>-74.349999999999994</c:v>
                </c:pt>
                <c:pt idx="15">
                  <c:v>-74.34</c:v>
                </c:pt>
                <c:pt idx="16">
                  <c:v>-74.33</c:v>
                </c:pt>
                <c:pt idx="17">
                  <c:v>-74.319999999999993</c:v>
                </c:pt>
                <c:pt idx="18">
                  <c:v>-74.31</c:v>
                </c:pt>
                <c:pt idx="19">
                  <c:v>-74.3</c:v>
                </c:pt>
                <c:pt idx="20">
                  <c:v>-74.290000000000006</c:v>
                </c:pt>
                <c:pt idx="21">
                  <c:v>-74.28</c:v>
                </c:pt>
                <c:pt idx="22">
                  <c:v>-74.27</c:v>
                </c:pt>
                <c:pt idx="23">
                  <c:v>-74.260000000000005</c:v>
                </c:pt>
                <c:pt idx="24">
                  <c:v>-74.25</c:v>
                </c:pt>
                <c:pt idx="25">
                  <c:v>-74.239999999999995</c:v>
                </c:pt>
                <c:pt idx="26">
                  <c:v>-74.23</c:v>
                </c:pt>
                <c:pt idx="27">
                  <c:v>-74.22</c:v>
                </c:pt>
                <c:pt idx="28">
                  <c:v>-74.209999999999994</c:v>
                </c:pt>
                <c:pt idx="29">
                  <c:v>-74.2</c:v>
                </c:pt>
                <c:pt idx="30">
                  <c:v>-74.19</c:v>
                </c:pt>
                <c:pt idx="31">
                  <c:v>-74.180000000000007</c:v>
                </c:pt>
                <c:pt idx="32">
                  <c:v>-74.17</c:v>
                </c:pt>
                <c:pt idx="33">
                  <c:v>-74.16</c:v>
                </c:pt>
                <c:pt idx="34">
                  <c:v>-74.150000000000006</c:v>
                </c:pt>
                <c:pt idx="35">
                  <c:v>-74.14</c:v>
                </c:pt>
                <c:pt idx="36">
                  <c:v>-74.13</c:v>
                </c:pt>
                <c:pt idx="37">
                  <c:v>-74.12</c:v>
                </c:pt>
                <c:pt idx="38">
                  <c:v>-74.11</c:v>
                </c:pt>
                <c:pt idx="39">
                  <c:v>-74.099999999999994</c:v>
                </c:pt>
                <c:pt idx="40">
                  <c:v>-74.09</c:v>
                </c:pt>
                <c:pt idx="41">
                  <c:v>-74.08</c:v>
                </c:pt>
                <c:pt idx="42">
                  <c:v>-74.069999999999993</c:v>
                </c:pt>
                <c:pt idx="43">
                  <c:v>-74.06</c:v>
                </c:pt>
                <c:pt idx="44">
                  <c:v>-74.05</c:v>
                </c:pt>
                <c:pt idx="45">
                  <c:v>-74.040000000000006</c:v>
                </c:pt>
                <c:pt idx="46">
                  <c:v>-74.03</c:v>
                </c:pt>
                <c:pt idx="47">
                  <c:v>-74.02</c:v>
                </c:pt>
                <c:pt idx="48">
                  <c:v>-74.010000000000005</c:v>
                </c:pt>
                <c:pt idx="49">
                  <c:v>-74</c:v>
                </c:pt>
                <c:pt idx="50">
                  <c:v>-73.989999999999995</c:v>
                </c:pt>
                <c:pt idx="51">
                  <c:v>-73.98</c:v>
                </c:pt>
                <c:pt idx="52">
                  <c:v>-73.97</c:v>
                </c:pt>
                <c:pt idx="53">
                  <c:v>-73.959999999999994</c:v>
                </c:pt>
                <c:pt idx="54">
                  <c:v>-73.95</c:v>
                </c:pt>
                <c:pt idx="55">
                  <c:v>-73.94</c:v>
                </c:pt>
                <c:pt idx="56">
                  <c:v>-73.930000000000007</c:v>
                </c:pt>
                <c:pt idx="57">
                  <c:v>-73.92</c:v>
                </c:pt>
                <c:pt idx="58">
                  <c:v>-73.91</c:v>
                </c:pt>
                <c:pt idx="59">
                  <c:v>-73.900000000000006</c:v>
                </c:pt>
                <c:pt idx="60">
                  <c:v>-73.89</c:v>
                </c:pt>
                <c:pt idx="61">
                  <c:v>-73.88</c:v>
                </c:pt>
                <c:pt idx="62">
                  <c:v>-73.87</c:v>
                </c:pt>
                <c:pt idx="63">
                  <c:v>-73.86</c:v>
                </c:pt>
                <c:pt idx="64">
                  <c:v>-73.849999999999994</c:v>
                </c:pt>
                <c:pt idx="65">
                  <c:v>-73.84</c:v>
                </c:pt>
                <c:pt idx="66">
                  <c:v>-73.83</c:v>
                </c:pt>
                <c:pt idx="67">
                  <c:v>-73.819999999999993</c:v>
                </c:pt>
                <c:pt idx="68">
                  <c:v>-73.81</c:v>
                </c:pt>
                <c:pt idx="69">
                  <c:v>-73.8</c:v>
                </c:pt>
                <c:pt idx="70">
                  <c:v>-73.790000000000006</c:v>
                </c:pt>
                <c:pt idx="71">
                  <c:v>-73.78</c:v>
                </c:pt>
                <c:pt idx="72">
                  <c:v>-73.77</c:v>
                </c:pt>
                <c:pt idx="73">
                  <c:v>-73.760000000000005</c:v>
                </c:pt>
                <c:pt idx="74">
                  <c:v>-73.75</c:v>
                </c:pt>
                <c:pt idx="75">
                  <c:v>-73.739999999999995</c:v>
                </c:pt>
                <c:pt idx="76">
                  <c:v>-73.73</c:v>
                </c:pt>
                <c:pt idx="77">
                  <c:v>-73.72</c:v>
                </c:pt>
                <c:pt idx="78">
                  <c:v>-73.709999999999994</c:v>
                </c:pt>
                <c:pt idx="79">
                  <c:v>-73.7</c:v>
                </c:pt>
                <c:pt idx="80">
                  <c:v>-73.69</c:v>
                </c:pt>
                <c:pt idx="81">
                  <c:v>-73.680000000000007</c:v>
                </c:pt>
                <c:pt idx="82">
                  <c:v>-73.67</c:v>
                </c:pt>
                <c:pt idx="83">
                  <c:v>-73.66</c:v>
                </c:pt>
                <c:pt idx="84">
                  <c:v>-73.650000000000006</c:v>
                </c:pt>
                <c:pt idx="85">
                  <c:v>-73.64</c:v>
                </c:pt>
                <c:pt idx="86">
                  <c:v>-73.63</c:v>
                </c:pt>
                <c:pt idx="87">
                  <c:v>-73.62</c:v>
                </c:pt>
                <c:pt idx="88">
                  <c:v>-73.61</c:v>
                </c:pt>
                <c:pt idx="89">
                  <c:v>-73.599999999999994</c:v>
                </c:pt>
                <c:pt idx="90">
                  <c:v>-73.59</c:v>
                </c:pt>
                <c:pt idx="91">
                  <c:v>-73.58</c:v>
                </c:pt>
                <c:pt idx="92">
                  <c:v>-73.569999999999993</c:v>
                </c:pt>
                <c:pt idx="93">
                  <c:v>-73.56</c:v>
                </c:pt>
                <c:pt idx="94">
                  <c:v>-73.55</c:v>
                </c:pt>
                <c:pt idx="95">
                  <c:v>-73.540000000000006</c:v>
                </c:pt>
                <c:pt idx="96">
                  <c:v>-73.53</c:v>
                </c:pt>
                <c:pt idx="97">
                  <c:v>-73.52</c:v>
                </c:pt>
                <c:pt idx="98">
                  <c:v>-73.510000000000005</c:v>
                </c:pt>
                <c:pt idx="99">
                  <c:v>-73.5</c:v>
                </c:pt>
              </c:numCache>
            </c:numRef>
          </c:xVal>
          <c:yVal>
            <c:numRef>
              <c:f>'1.1.5'!$H$3:$H$102</c:f>
              <c:numCache>
                <c:formatCode>General</c:formatCode>
                <c:ptCount val="100"/>
                <c:pt idx="0">
                  <c:v>0.48922511561967302</c:v>
                </c:pt>
                <c:pt idx="1">
                  <c:v>0.50128934699024064</c:v>
                </c:pt>
                <c:pt idx="2">
                  <c:v>0.5133931473507698</c:v>
                </c:pt>
                <c:pt idx="3">
                  <c:v>0.52552516933658289</c:v>
                </c:pt>
                <c:pt idx="4">
                  <c:v>0.53767375153073271</c:v>
                </c:pt>
                <c:pt idx="5">
                  <c:v>0.5498269347400343</c:v>
                </c:pt>
                <c:pt idx="6">
                  <c:v>0.56197247940747441</c:v>
                </c:pt>
                <c:pt idx="7">
                  <c:v>0.57409788413464624</c:v>
                </c:pt>
                <c:pt idx="8">
                  <c:v>0.58619040528235178</c:v>
                </c:pt>
                <c:pt idx="9">
                  <c:v>0.59823707761392997</c:v>
                </c:pt>
                <c:pt idx="10">
                  <c:v>0.61022473594078142</c:v>
                </c:pt>
                <c:pt idx="11">
                  <c:v>0.62214003772515725</c:v>
                </c:pt>
                <c:pt idx="12">
                  <c:v>0.63396948659141505</c:v>
                </c:pt>
                <c:pt idx="13">
                  <c:v>0.64569945669225493</c:v>
                </c:pt>
                <c:pt idx="14">
                  <c:v>0.65731621787237382</c:v>
                </c:pt>
                <c:pt idx="15">
                  <c:v>0.66880596156848693</c:v>
                </c:pt>
                <c:pt idx="16">
                  <c:v>0.68015482738044875</c:v>
                </c:pt>
                <c:pt idx="17">
                  <c:v>0.69134893024465005</c:v>
                </c:pt>
                <c:pt idx="18">
                  <c:v>0.70237438813795128</c:v>
                </c:pt>
                <c:pt idx="19">
                  <c:v>0.71321735023684618</c:v>
                </c:pt>
                <c:pt idx="20">
                  <c:v>0.72386402545368334</c:v>
                </c:pt>
                <c:pt idx="21">
                  <c:v>0.73430071126970731</c:v>
                </c:pt>
                <c:pt idx="22">
                  <c:v>0.74451382278152622</c:v>
                </c:pt>
                <c:pt idx="23">
                  <c:v>0.7544899218764286</c:v>
                </c:pt>
                <c:pt idx="24">
                  <c:v>0.76421574644974144</c:v>
                </c:pt>
                <c:pt idx="25">
                  <c:v>0.77367823957607718</c:v>
                </c:pt>
                <c:pt idx="26">
                  <c:v>0.78286457854565605</c:v>
                </c:pt>
                <c:pt idx="27">
                  <c:v>0.79176220367580563</c:v>
                </c:pt>
                <c:pt idx="28">
                  <c:v>0.80035884680742786</c:v>
                </c:pt>
                <c:pt idx="29">
                  <c:v>0.80864255939658969</c:v>
                </c:pt>
                <c:pt idx="30">
                  <c:v>0.81660174011141318</c:v>
                </c:pt>
                <c:pt idx="31">
                  <c:v>0.82422516184521744</c:v>
                </c:pt>
                <c:pt idx="32">
                  <c:v>0.83150199805837133</c:v>
                </c:pt>
                <c:pt idx="33">
                  <c:v>0.83842184836217903</c:v>
                </c:pt>
                <c:pt idx="34">
                  <c:v>0.84497476326058552</c:v>
                </c:pt>
                <c:pt idx="35">
                  <c:v>0.85115126796729468</c:v>
                </c:pt>
                <c:pt idx="36">
                  <c:v>0.85694238521849853</c:v>
                </c:pt>
                <c:pt idx="37">
                  <c:v>0.86233965700455639</c:v>
                </c:pt>
                <c:pt idx="38">
                  <c:v>0.86733516514693143</c:v>
                </c:pt>
                <c:pt idx="39">
                  <c:v>0.87192155065028343</c:v>
                </c:pt>
                <c:pt idx="40">
                  <c:v>0.87609203176367045</c:v>
                </c:pt>
                <c:pt idx="41">
                  <c:v>0.8798404206887438</c:v>
                </c:pt>
                <c:pt idx="42">
                  <c:v>0.88316113887728098</c:v>
                </c:pt>
                <c:pt idx="43">
                  <c:v>0.88604923086523424</c:v>
                </c:pt>
                <c:pt idx="44">
                  <c:v>0.88850037659520753</c:v>
                </c:pt>
                <c:pt idx="45">
                  <c:v>0.89051090218444773</c:v>
                </c:pt>
                <c:pt idx="46">
                  <c:v>0.89207778910087132</c:v>
                </c:pt>
                <c:pt idx="47">
                  <c:v>0.89319868171494354</c:v>
                </c:pt>
                <c:pt idx="48">
                  <c:v>0.89387189320104499</c:v>
                </c:pt>
                <c:pt idx="49">
                  <c:v>0.89409640976758964</c:v>
                </c:pt>
                <c:pt idx="50">
                  <c:v>0.89387189320104499</c:v>
                </c:pt>
                <c:pt idx="51">
                  <c:v>0.89319868171494354</c:v>
                </c:pt>
                <c:pt idx="52">
                  <c:v>0.89207778910087132</c:v>
                </c:pt>
                <c:pt idx="53">
                  <c:v>0.89051090218444773</c:v>
                </c:pt>
                <c:pt idx="54">
                  <c:v>0.88850037659520753</c:v>
                </c:pt>
                <c:pt idx="55">
                  <c:v>0.88604923086523424</c:v>
                </c:pt>
                <c:pt idx="56">
                  <c:v>0.88316113887728098</c:v>
                </c:pt>
                <c:pt idx="57">
                  <c:v>0.8798404206887438</c:v>
                </c:pt>
                <c:pt idx="58">
                  <c:v>0.87609203176367045</c:v>
                </c:pt>
                <c:pt idx="59">
                  <c:v>0.87192155065028343</c:v>
                </c:pt>
                <c:pt idx="60">
                  <c:v>0.86733516514693143</c:v>
                </c:pt>
                <c:pt idx="61">
                  <c:v>0.86233965700455639</c:v>
                </c:pt>
                <c:pt idx="62">
                  <c:v>0.85694238521849853</c:v>
                </c:pt>
                <c:pt idx="63">
                  <c:v>0.85115126796729468</c:v>
                </c:pt>
                <c:pt idx="64">
                  <c:v>0.84497476326058552</c:v>
                </c:pt>
                <c:pt idx="65">
                  <c:v>0.83842184836217903</c:v>
                </c:pt>
                <c:pt idx="66">
                  <c:v>0.83150199805837133</c:v>
                </c:pt>
                <c:pt idx="67">
                  <c:v>0.82422516184521744</c:v>
                </c:pt>
                <c:pt idx="68">
                  <c:v>0.81660174011141318</c:v>
                </c:pt>
                <c:pt idx="69">
                  <c:v>0.80864255939658969</c:v>
                </c:pt>
                <c:pt idx="70">
                  <c:v>0.80035884680742786</c:v>
                </c:pt>
                <c:pt idx="71">
                  <c:v>0.79176220367580563</c:v>
                </c:pt>
                <c:pt idx="72">
                  <c:v>0.78286457854565605</c:v>
                </c:pt>
                <c:pt idx="73">
                  <c:v>0.77367823957607718</c:v>
                </c:pt>
                <c:pt idx="74">
                  <c:v>0.76421574644974144</c:v>
                </c:pt>
                <c:pt idx="75">
                  <c:v>0.7544899218764286</c:v>
                </c:pt>
                <c:pt idx="76">
                  <c:v>0.74451382278152622</c:v>
                </c:pt>
                <c:pt idx="77">
                  <c:v>0.73430071126970731</c:v>
                </c:pt>
                <c:pt idx="78">
                  <c:v>0.72386402545368334</c:v>
                </c:pt>
                <c:pt idx="79">
                  <c:v>0.71321735023684618</c:v>
                </c:pt>
                <c:pt idx="80">
                  <c:v>0.70237438813795128</c:v>
                </c:pt>
                <c:pt idx="81">
                  <c:v>0.69134893024465005</c:v>
                </c:pt>
                <c:pt idx="82">
                  <c:v>0.68015482738044875</c:v>
                </c:pt>
                <c:pt idx="83">
                  <c:v>0.66880596156848693</c:v>
                </c:pt>
                <c:pt idx="84">
                  <c:v>0.65731621787237382</c:v>
                </c:pt>
                <c:pt idx="85">
                  <c:v>0.64569945669225493</c:v>
                </c:pt>
                <c:pt idx="86">
                  <c:v>0.63396948659141505</c:v>
                </c:pt>
                <c:pt idx="87">
                  <c:v>0.62214003772515725</c:v>
                </c:pt>
                <c:pt idx="88">
                  <c:v>0.61022473594078142</c:v>
                </c:pt>
                <c:pt idx="89">
                  <c:v>0.59823707761392997</c:v>
                </c:pt>
                <c:pt idx="90">
                  <c:v>0.58619040528235178</c:v>
                </c:pt>
                <c:pt idx="91">
                  <c:v>0.57409788413464624</c:v>
                </c:pt>
                <c:pt idx="92">
                  <c:v>0.56197247940747441</c:v>
                </c:pt>
                <c:pt idx="93">
                  <c:v>0.5498269347400343</c:v>
                </c:pt>
                <c:pt idx="94">
                  <c:v>0.53767375153073271</c:v>
                </c:pt>
                <c:pt idx="95">
                  <c:v>0.52552516933658289</c:v>
                </c:pt>
                <c:pt idx="96">
                  <c:v>0.5133931473507698</c:v>
                </c:pt>
                <c:pt idx="97">
                  <c:v>0.50128934699024064</c:v>
                </c:pt>
                <c:pt idx="98">
                  <c:v>0.48922511561967302</c:v>
                </c:pt>
                <c:pt idx="99">
                  <c:v>0.4772114714342201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'1.1.6'!$E$2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'1.1.6'!$D$3:$D$11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'1.1.6'!$E$3:$E$11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71</c:v>
                </c:pt>
                <c:pt idx="5">
                  <c:v>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'1.1.6'!$G$3:$G$102</c:f>
              <c:numCache>
                <c:formatCode>General</c:formatCode>
                <c:ptCount val="100"/>
                <c:pt idx="0">
                  <c:v>-74.489999999999995</c:v>
                </c:pt>
                <c:pt idx="1">
                  <c:v>-74.48</c:v>
                </c:pt>
                <c:pt idx="2">
                  <c:v>-74.47</c:v>
                </c:pt>
                <c:pt idx="3">
                  <c:v>-74.459999999999994</c:v>
                </c:pt>
                <c:pt idx="4">
                  <c:v>-74.45</c:v>
                </c:pt>
                <c:pt idx="5">
                  <c:v>-74.44</c:v>
                </c:pt>
                <c:pt idx="6">
                  <c:v>-74.430000000000007</c:v>
                </c:pt>
                <c:pt idx="7">
                  <c:v>-74.42</c:v>
                </c:pt>
                <c:pt idx="8">
                  <c:v>-74.41</c:v>
                </c:pt>
                <c:pt idx="9">
                  <c:v>-74.400000000000006</c:v>
                </c:pt>
                <c:pt idx="10">
                  <c:v>-74.39</c:v>
                </c:pt>
                <c:pt idx="11">
                  <c:v>-74.38</c:v>
                </c:pt>
                <c:pt idx="12">
                  <c:v>-74.37</c:v>
                </c:pt>
                <c:pt idx="13">
                  <c:v>-74.36</c:v>
                </c:pt>
                <c:pt idx="14">
                  <c:v>-74.349999999999994</c:v>
                </c:pt>
                <c:pt idx="15">
                  <c:v>-74.34</c:v>
                </c:pt>
                <c:pt idx="16">
                  <c:v>-74.33</c:v>
                </c:pt>
                <c:pt idx="17">
                  <c:v>-74.319999999999993</c:v>
                </c:pt>
                <c:pt idx="18">
                  <c:v>-74.31</c:v>
                </c:pt>
                <c:pt idx="19">
                  <c:v>-74.3</c:v>
                </c:pt>
                <c:pt idx="20">
                  <c:v>-74.290000000000006</c:v>
                </c:pt>
                <c:pt idx="21">
                  <c:v>-74.28</c:v>
                </c:pt>
                <c:pt idx="22">
                  <c:v>-74.27</c:v>
                </c:pt>
                <c:pt idx="23">
                  <c:v>-74.260000000000005</c:v>
                </c:pt>
                <c:pt idx="24">
                  <c:v>-74.25</c:v>
                </c:pt>
                <c:pt idx="25">
                  <c:v>-74.239999999999995</c:v>
                </c:pt>
                <c:pt idx="26">
                  <c:v>-74.23</c:v>
                </c:pt>
                <c:pt idx="27">
                  <c:v>-74.22</c:v>
                </c:pt>
                <c:pt idx="28">
                  <c:v>-74.209999999999994</c:v>
                </c:pt>
                <c:pt idx="29">
                  <c:v>-74.2</c:v>
                </c:pt>
                <c:pt idx="30">
                  <c:v>-74.19</c:v>
                </c:pt>
                <c:pt idx="31">
                  <c:v>-74.180000000000007</c:v>
                </c:pt>
                <c:pt idx="32">
                  <c:v>-74.17</c:v>
                </c:pt>
                <c:pt idx="33">
                  <c:v>-74.16</c:v>
                </c:pt>
                <c:pt idx="34">
                  <c:v>-74.150000000000006</c:v>
                </c:pt>
                <c:pt idx="35">
                  <c:v>-74.14</c:v>
                </c:pt>
                <c:pt idx="36">
                  <c:v>-74.13</c:v>
                </c:pt>
                <c:pt idx="37">
                  <c:v>-74.12</c:v>
                </c:pt>
                <c:pt idx="38">
                  <c:v>-74.11</c:v>
                </c:pt>
                <c:pt idx="39">
                  <c:v>-74.099999999999994</c:v>
                </c:pt>
                <c:pt idx="40">
                  <c:v>-74.09</c:v>
                </c:pt>
                <c:pt idx="41">
                  <c:v>-74.08</c:v>
                </c:pt>
                <c:pt idx="42">
                  <c:v>-74.069999999999993</c:v>
                </c:pt>
                <c:pt idx="43">
                  <c:v>-74.06</c:v>
                </c:pt>
                <c:pt idx="44">
                  <c:v>-74.05</c:v>
                </c:pt>
                <c:pt idx="45">
                  <c:v>-74.040000000000006</c:v>
                </c:pt>
                <c:pt idx="46">
                  <c:v>-74.03</c:v>
                </c:pt>
                <c:pt idx="47">
                  <c:v>-74.02</c:v>
                </c:pt>
                <c:pt idx="48">
                  <c:v>-74.010000000000005</c:v>
                </c:pt>
                <c:pt idx="49">
                  <c:v>-74</c:v>
                </c:pt>
                <c:pt idx="50">
                  <c:v>-73.989999999999995</c:v>
                </c:pt>
                <c:pt idx="51">
                  <c:v>-73.98</c:v>
                </c:pt>
                <c:pt idx="52">
                  <c:v>-73.97</c:v>
                </c:pt>
                <c:pt idx="53">
                  <c:v>-73.959999999999994</c:v>
                </c:pt>
                <c:pt idx="54">
                  <c:v>-73.95</c:v>
                </c:pt>
                <c:pt idx="55">
                  <c:v>-73.94</c:v>
                </c:pt>
                <c:pt idx="56">
                  <c:v>-73.930000000000007</c:v>
                </c:pt>
                <c:pt idx="57">
                  <c:v>-73.92</c:v>
                </c:pt>
                <c:pt idx="58">
                  <c:v>-73.91</c:v>
                </c:pt>
                <c:pt idx="59">
                  <c:v>-73.900000000000006</c:v>
                </c:pt>
                <c:pt idx="60">
                  <c:v>-73.89</c:v>
                </c:pt>
                <c:pt idx="61">
                  <c:v>-73.88</c:v>
                </c:pt>
                <c:pt idx="62">
                  <c:v>-73.87</c:v>
                </c:pt>
                <c:pt idx="63">
                  <c:v>-73.86</c:v>
                </c:pt>
                <c:pt idx="64">
                  <c:v>-73.849999999999994</c:v>
                </c:pt>
                <c:pt idx="65">
                  <c:v>-73.84</c:v>
                </c:pt>
                <c:pt idx="66">
                  <c:v>-73.83</c:v>
                </c:pt>
                <c:pt idx="67">
                  <c:v>-73.819999999999993</c:v>
                </c:pt>
                <c:pt idx="68">
                  <c:v>-73.81</c:v>
                </c:pt>
                <c:pt idx="69">
                  <c:v>-73.8</c:v>
                </c:pt>
                <c:pt idx="70">
                  <c:v>-73.790000000000006</c:v>
                </c:pt>
                <c:pt idx="71">
                  <c:v>-73.78</c:v>
                </c:pt>
                <c:pt idx="72">
                  <c:v>-73.77</c:v>
                </c:pt>
                <c:pt idx="73">
                  <c:v>-73.760000000000005</c:v>
                </c:pt>
                <c:pt idx="74">
                  <c:v>-73.75</c:v>
                </c:pt>
                <c:pt idx="75">
                  <c:v>-73.739999999999995</c:v>
                </c:pt>
                <c:pt idx="76">
                  <c:v>-73.73</c:v>
                </c:pt>
                <c:pt idx="77">
                  <c:v>-73.72</c:v>
                </c:pt>
                <c:pt idx="78">
                  <c:v>-73.709999999999994</c:v>
                </c:pt>
                <c:pt idx="79">
                  <c:v>-73.7</c:v>
                </c:pt>
                <c:pt idx="80">
                  <c:v>-73.69</c:v>
                </c:pt>
                <c:pt idx="81">
                  <c:v>-73.680000000000007</c:v>
                </c:pt>
                <c:pt idx="82">
                  <c:v>-73.67</c:v>
                </c:pt>
                <c:pt idx="83">
                  <c:v>-73.66</c:v>
                </c:pt>
                <c:pt idx="84">
                  <c:v>-73.650000000000006</c:v>
                </c:pt>
                <c:pt idx="85">
                  <c:v>-73.64</c:v>
                </c:pt>
                <c:pt idx="86">
                  <c:v>-73.63</c:v>
                </c:pt>
                <c:pt idx="87">
                  <c:v>-73.62</c:v>
                </c:pt>
                <c:pt idx="88">
                  <c:v>-73.61</c:v>
                </c:pt>
                <c:pt idx="89">
                  <c:v>-73.599999999999994</c:v>
                </c:pt>
                <c:pt idx="90">
                  <c:v>-73.59</c:v>
                </c:pt>
                <c:pt idx="91">
                  <c:v>-73.58</c:v>
                </c:pt>
                <c:pt idx="92">
                  <c:v>-73.569999999999993</c:v>
                </c:pt>
                <c:pt idx="93">
                  <c:v>-73.56</c:v>
                </c:pt>
                <c:pt idx="94">
                  <c:v>-73.55</c:v>
                </c:pt>
                <c:pt idx="95">
                  <c:v>-73.540000000000006</c:v>
                </c:pt>
                <c:pt idx="96">
                  <c:v>-73.53</c:v>
                </c:pt>
                <c:pt idx="97">
                  <c:v>-73.52</c:v>
                </c:pt>
                <c:pt idx="98">
                  <c:v>-73.510000000000005</c:v>
                </c:pt>
                <c:pt idx="99">
                  <c:v>-73.5</c:v>
                </c:pt>
              </c:numCache>
            </c:numRef>
          </c:xVal>
          <c:yVal>
            <c:numRef>
              <c:f>'1.1.6'!$H$3:$H$102</c:f>
              <c:numCache>
                <c:formatCode>General</c:formatCode>
                <c:ptCount val="100"/>
                <c:pt idx="0">
                  <c:v>0.49115236055275141</c:v>
                </c:pt>
                <c:pt idx="1">
                  <c:v>0.50274041276927439</c:v>
                </c:pt>
                <c:pt idx="2">
                  <c:v>0.51435449954995172</c:v>
                </c:pt>
                <c:pt idx="3">
                  <c:v>0.52598392756885748</c:v>
                </c:pt>
                <c:pt idx="4">
                  <c:v>0.53761773675255875</c:v>
                </c:pt>
                <c:pt idx="5">
                  <c:v>0.54924471555884535</c:v>
                </c:pt>
                <c:pt idx="6">
                  <c:v>0.56085341720793147</c:v>
                </c:pt>
                <c:pt idx="7">
                  <c:v>0.57243217684029035</c:v>
                </c:pt>
                <c:pt idx="8">
                  <c:v>0.58396912957065517</c:v>
                </c:pt>
                <c:pt idx="9">
                  <c:v>0.5954522294049297</c:v>
                </c:pt>
                <c:pt idx="10">
                  <c:v>0.60686926898254889</c:v>
                </c:pt>
                <c:pt idx="11">
                  <c:v>0.61820790010327675</c:v>
                </c:pt>
                <c:pt idx="12">
                  <c:v>0.62945565499439338</c:v>
                </c:pt>
                <c:pt idx="13">
                  <c:v>0.64059996827040433</c:v>
                </c:pt>
                <c:pt idx="14">
                  <c:v>0.65162819953415962</c:v>
                </c:pt>
                <c:pt idx="15">
                  <c:v>0.66252765656557899</c:v>
                </c:pt>
                <c:pt idx="16">
                  <c:v>0.67328561904078321</c:v>
                </c:pt>
                <c:pt idx="17">
                  <c:v>0.6838893627216478</c:v>
                </c:pt>
                <c:pt idx="18">
                  <c:v>0.69432618405359425</c:v>
                </c:pt>
                <c:pt idx="19">
                  <c:v>0.70458342510660277</c:v>
                </c:pt>
                <c:pt idx="20">
                  <c:v>0.7146484987922278</c:v>
                </c:pt>
                <c:pt idx="21">
                  <c:v>0.72450891428793207</c:v>
                </c:pt>
                <c:pt idx="22">
                  <c:v>0.73415230259751185</c:v>
                </c:pt>
                <c:pt idx="23">
                  <c:v>0.74356644217569834</c:v>
                </c:pt>
                <c:pt idx="24">
                  <c:v>0.75273928454327188</c:v>
                </c:pt>
                <c:pt idx="25">
                  <c:v>0.76165897981810182</c:v>
                </c:pt>
                <c:pt idx="26">
                  <c:v>0.77031390208718831</c:v>
                </c:pt>
                <c:pt idx="27">
                  <c:v>0.77869267454401014</c:v>
                </c:pt>
                <c:pt idx="28">
                  <c:v>0.78678419431538182</c:v>
                </c:pt>
                <c:pt idx="29">
                  <c:v>0.79457765690252924</c:v>
                </c:pt>
                <c:pt idx="30">
                  <c:v>0.80206258016120791</c:v>
                </c:pt>
                <c:pt idx="31">
                  <c:v>0.80922882774647331</c:v>
                </c:pt>
                <c:pt idx="32">
                  <c:v>0.81606663194913831</c:v>
                </c:pt>
                <c:pt idx="33">
                  <c:v>0.82256661585171076</c:v>
                </c:pt>
                <c:pt idx="34">
                  <c:v>0.82871981473382861</c:v>
                </c:pt>
                <c:pt idx="35">
                  <c:v>0.83451769665875541</c:v>
                </c:pt>
                <c:pt idx="36">
                  <c:v>0.83995218217475454</c:v>
                </c:pt>
                <c:pt idx="37">
                  <c:v>0.84501566306785958</c:v>
                </c:pt>
                <c:pt idx="38">
                  <c:v>0.84970102010505522</c:v>
                </c:pt>
                <c:pt idx="39">
                  <c:v>0.85400163970991616</c:v>
                </c:pt>
                <c:pt idx="40">
                  <c:v>0.85791142951617305</c:v>
                </c:pt>
                <c:pt idx="41">
                  <c:v>0.8614248327479348</c:v>
                </c:pt>
                <c:pt idx="42">
                  <c:v>0.86453684137902675</c:v>
                </c:pt>
                <c:pt idx="43">
                  <c:v>0.86724300802792353</c:v>
                </c:pt>
                <c:pt idx="44">
                  <c:v>0.86953945654867182</c:v>
                </c:pt>
                <c:pt idx="45">
                  <c:v>0.87142289128247308</c:v>
                </c:pt>
                <c:pt idx="46">
                  <c:v>0.8728906049391062</c:v>
                </c:pt>
                <c:pt idx="47">
                  <c:v>0.87394048508170696</c:v>
                </c:pt>
                <c:pt idx="48">
                  <c:v>0.87457101919324021</c:v>
                </c:pt>
                <c:pt idx="49">
                  <c:v>0.87478129830761442</c:v>
                </c:pt>
                <c:pt idx="50">
                  <c:v>0.87457101919324021</c:v>
                </c:pt>
                <c:pt idx="51">
                  <c:v>0.87394048508170696</c:v>
                </c:pt>
                <c:pt idx="52">
                  <c:v>0.8728906049391062</c:v>
                </c:pt>
                <c:pt idx="53">
                  <c:v>0.87142289128247308</c:v>
                </c:pt>
                <c:pt idx="54">
                  <c:v>0.86953945654867182</c:v>
                </c:pt>
                <c:pt idx="55">
                  <c:v>0.86724300802792353</c:v>
                </c:pt>
                <c:pt idx="56">
                  <c:v>0.86453684137902675</c:v>
                </c:pt>
                <c:pt idx="57">
                  <c:v>0.8614248327479348</c:v>
                </c:pt>
                <c:pt idx="58">
                  <c:v>0.85791142951617305</c:v>
                </c:pt>
                <c:pt idx="59">
                  <c:v>0.85400163970991616</c:v>
                </c:pt>
                <c:pt idx="60">
                  <c:v>0.84970102010505522</c:v>
                </c:pt>
                <c:pt idx="61">
                  <c:v>0.84501566306785958</c:v>
                </c:pt>
                <c:pt idx="62">
                  <c:v>0.83995218217475454</c:v>
                </c:pt>
                <c:pt idx="63">
                  <c:v>0.83451769665875541</c:v>
                </c:pt>
                <c:pt idx="64">
                  <c:v>0.82871981473382861</c:v>
                </c:pt>
                <c:pt idx="65">
                  <c:v>0.82256661585171076</c:v>
                </c:pt>
                <c:pt idx="66">
                  <c:v>0.81606663194913831</c:v>
                </c:pt>
                <c:pt idx="67">
                  <c:v>0.80922882774647331</c:v>
                </c:pt>
                <c:pt idx="68">
                  <c:v>0.80206258016120791</c:v>
                </c:pt>
                <c:pt idx="69">
                  <c:v>0.79457765690252924</c:v>
                </c:pt>
                <c:pt idx="70">
                  <c:v>0.78678419431538182</c:v>
                </c:pt>
                <c:pt idx="71">
                  <c:v>0.77869267454401014</c:v>
                </c:pt>
                <c:pt idx="72">
                  <c:v>0.77031390208718831</c:v>
                </c:pt>
                <c:pt idx="73">
                  <c:v>0.76165897981810182</c:v>
                </c:pt>
                <c:pt idx="74">
                  <c:v>0.75273928454327188</c:v>
                </c:pt>
                <c:pt idx="75">
                  <c:v>0.74356644217569834</c:v>
                </c:pt>
                <c:pt idx="76">
                  <c:v>0.73415230259751185</c:v>
                </c:pt>
                <c:pt idx="77">
                  <c:v>0.72450891428793207</c:v>
                </c:pt>
                <c:pt idx="78">
                  <c:v>0.7146484987922278</c:v>
                </c:pt>
                <c:pt idx="79">
                  <c:v>0.70458342510660277</c:v>
                </c:pt>
                <c:pt idx="80">
                  <c:v>0.69432618405359425</c:v>
                </c:pt>
                <c:pt idx="81">
                  <c:v>0.6838893627216478</c:v>
                </c:pt>
                <c:pt idx="82">
                  <c:v>0.67328561904078321</c:v>
                </c:pt>
                <c:pt idx="83">
                  <c:v>0.66252765656557899</c:v>
                </c:pt>
                <c:pt idx="84">
                  <c:v>0.65162819953415962</c:v>
                </c:pt>
                <c:pt idx="85">
                  <c:v>0.64059996827040433</c:v>
                </c:pt>
                <c:pt idx="86">
                  <c:v>0.62945565499439338</c:v>
                </c:pt>
                <c:pt idx="87">
                  <c:v>0.61820790010327675</c:v>
                </c:pt>
                <c:pt idx="88">
                  <c:v>0.60686926898254889</c:v>
                </c:pt>
                <c:pt idx="89">
                  <c:v>0.5954522294049297</c:v>
                </c:pt>
                <c:pt idx="90">
                  <c:v>0.58396912957065517</c:v>
                </c:pt>
                <c:pt idx="91">
                  <c:v>0.57243217684029035</c:v>
                </c:pt>
                <c:pt idx="92">
                  <c:v>0.56085341720793147</c:v>
                </c:pt>
                <c:pt idx="93">
                  <c:v>0.54924471555884535</c:v>
                </c:pt>
                <c:pt idx="94">
                  <c:v>0.53761773675255875</c:v>
                </c:pt>
                <c:pt idx="95">
                  <c:v>0.52598392756885748</c:v>
                </c:pt>
                <c:pt idx="96">
                  <c:v>0.51435449954995172</c:v>
                </c:pt>
                <c:pt idx="97">
                  <c:v>0.50274041276927439</c:v>
                </c:pt>
                <c:pt idx="98">
                  <c:v>0.49115236055275141</c:v>
                </c:pt>
                <c:pt idx="99">
                  <c:v>0.47960075517521938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'1.1.7'!$E$2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'1.1.7'!$D$3:$D$11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'1.1.7'!$E$3:$E$11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72</c:v>
                </c:pt>
                <c:pt idx="5">
                  <c:v>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'1.1.7'!$G$3:$G$102</c:f>
              <c:numCache>
                <c:formatCode>General</c:formatCode>
                <c:ptCount val="100"/>
                <c:pt idx="0">
                  <c:v>-75.47</c:v>
                </c:pt>
                <c:pt idx="1">
                  <c:v>-75.44</c:v>
                </c:pt>
                <c:pt idx="2">
                  <c:v>-75.41</c:v>
                </c:pt>
                <c:pt idx="3">
                  <c:v>-75.38</c:v>
                </c:pt>
                <c:pt idx="4">
                  <c:v>-75.349999999999994</c:v>
                </c:pt>
                <c:pt idx="5">
                  <c:v>-75.319999999999993</c:v>
                </c:pt>
                <c:pt idx="6">
                  <c:v>-75.290000000000006</c:v>
                </c:pt>
                <c:pt idx="7">
                  <c:v>-75.260000000000005</c:v>
                </c:pt>
                <c:pt idx="8">
                  <c:v>-75.23</c:v>
                </c:pt>
                <c:pt idx="9">
                  <c:v>-75.2</c:v>
                </c:pt>
                <c:pt idx="10">
                  <c:v>-75.17</c:v>
                </c:pt>
                <c:pt idx="11">
                  <c:v>-75.14</c:v>
                </c:pt>
                <c:pt idx="12">
                  <c:v>-75.11</c:v>
                </c:pt>
                <c:pt idx="13">
                  <c:v>-75.08</c:v>
                </c:pt>
                <c:pt idx="14">
                  <c:v>-75.05</c:v>
                </c:pt>
                <c:pt idx="15">
                  <c:v>-75.02</c:v>
                </c:pt>
                <c:pt idx="16">
                  <c:v>-74.989999999999995</c:v>
                </c:pt>
                <c:pt idx="17">
                  <c:v>-74.959999999999994</c:v>
                </c:pt>
                <c:pt idx="18">
                  <c:v>-74.930000000000007</c:v>
                </c:pt>
                <c:pt idx="19">
                  <c:v>-74.900000000000006</c:v>
                </c:pt>
                <c:pt idx="20">
                  <c:v>-74.87</c:v>
                </c:pt>
                <c:pt idx="21">
                  <c:v>-74.84</c:v>
                </c:pt>
                <c:pt idx="22">
                  <c:v>-74.81</c:v>
                </c:pt>
                <c:pt idx="23">
                  <c:v>-74.78</c:v>
                </c:pt>
                <c:pt idx="24">
                  <c:v>-74.75</c:v>
                </c:pt>
                <c:pt idx="25">
                  <c:v>-74.72</c:v>
                </c:pt>
                <c:pt idx="26">
                  <c:v>-74.69</c:v>
                </c:pt>
                <c:pt idx="27">
                  <c:v>-74.66</c:v>
                </c:pt>
                <c:pt idx="28">
                  <c:v>-74.63</c:v>
                </c:pt>
                <c:pt idx="29">
                  <c:v>-74.599999999999994</c:v>
                </c:pt>
                <c:pt idx="30">
                  <c:v>-74.569999999999993</c:v>
                </c:pt>
                <c:pt idx="31">
                  <c:v>-74.540000000000006</c:v>
                </c:pt>
                <c:pt idx="32">
                  <c:v>-74.510000000000005</c:v>
                </c:pt>
                <c:pt idx="33">
                  <c:v>-74.48</c:v>
                </c:pt>
                <c:pt idx="34">
                  <c:v>-74.45</c:v>
                </c:pt>
                <c:pt idx="35">
                  <c:v>-74.42</c:v>
                </c:pt>
                <c:pt idx="36">
                  <c:v>-74.39</c:v>
                </c:pt>
                <c:pt idx="37">
                  <c:v>-74.36</c:v>
                </c:pt>
                <c:pt idx="38">
                  <c:v>-74.33</c:v>
                </c:pt>
                <c:pt idx="39">
                  <c:v>-74.3</c:v>
                </c:pt>
                <c:pt idx="40">
                  <c:v>-74.27</c:v>
                </c:pt>
                <c:pt idx="41">
                  <c:v>-74.239999999999995</c:v>
                </c:pt>
                <c:pt idx="42">
                  <c:v>-74.209999999999994</c:v>
                </c:pt>
                <c:pt idx="43">
                  <c:v>-74.180000000000007</c:v>
                </c:pt>
                <c:pt idx="44">
                  <c:v>-74.150000000000006</c:v>
                </c:pt>
                <c:pt idx="45">
                  <c:v>-74.12</c:v>
                </c:pt>
                <c:pt idx="46">
                  <c:v>-74.09</c:v>
                </c:pt>
                <c:pt idx="47">
                  <c:v>-74.06</c:v>
                </c:pt>
                <c:pt idx="48">
                  <c:v>-74.03</c:v>
                </c:pt>
                <c:pt idx="49">
                  <c:v>-74</c:v>
                </c:pt>
                <c:pt idx="50">
                  <c:v>-73.97</c:v>
                </c:pt>
                <c:pt idx="51">
                  <c:v>-73.94</c:v>
                </c:pt>
                <c:pt idx="52">
                  <c:v>-73.91</c:v>
                </c:pt>
                <c:pt idx="53">
                  <c:v>-73.88</c:v>
                </c:pt>
                <c:pt idx="54">
                  <c:v>-73.849999999999994</c:v>
                </c:pt>
                <c:pt idx="55">
                  <c:v>-73.819999999999993</c:v>
                </c:pt>
                <c:pt idx="56">
                  <c:v>-73.790000000000006</c:v>
                </c:pt>
                <c:pt idx="57">
                  <c:v>-73.760000000000005</c:v>
                </c:pt>
                <c:pt idx="58">
                  <c:v>-73.73</c:v>
                </c:pt>
                <c:pt idx="59">
                  <c:v>-73.7</c:v>
                </c:pt>
                <c:pt idx="60">
                  <c:v>-73.67</c:v>
                </c:pt>
                <c:pt idx="61">
                  <c:v>-73.64</c:v>
                </c:pt>
                <c:pt idx="62">
                  <c:v>-73.61</c:v>
                </c:pt>
                <c:pt idx="63">
                  <c:v>-73.58</c:v>
                </c:pt>
                <c:pt idx="64">
                  <c:v>-73.55</c:v>
                </c:pt>
                <c:pt idx="65">
                  <c:v>-73.52</c:v>
                </c:pt>
                <c:pt idx="66">
                  <c:v>-73.489999999999995</c:v>
                </c:pt>
                <c:pt idx="67">
                  <c:v>-73.459999999999994</c:v>
                </c:pt>
                <c:pt idx="68">
                  <c:v>-73.430000000000007</c:v>
                </c:pt>
                <c:pt idx="69">
                  <c:v>-73.400000000000006</c:v>
                </c:pt>
                <c:pt idx="70">
                  <c:v>-73.37</c:v>
                </c:pt>
                <c:pt idx="71">
                  <c:v>-73.34</c:v>
                </c:pt>
                <c:pt idx="72">
                  <c:v>-73.31</c:v>
                </c:pt>
                <c:pt idx="73">
                  <c:v>-73.28</c:v>
                </c:pt>
                <c:pt idx="74">
                  <c:v>-73.25</c:v>
                </c:pt>
                <c:pt idx="75">
                  <c:v>-73.22</c:v>
                </c:pt>
                <c:pt idx="76">
                  <c:v>-73.19</c:v>
                </c:pt>
                <c:pt idx="77">
                  <c:v>-73.16</c:v>
                </c:pt>
                <c:pt idx="78">
                  <c:v>-73.13</c:v>
                </c:pt>
                <c:pt idx="79">
                  <c:v>-73.099999999999994</c:v>
                </c:pt>
                <c:pt idx="80">
                  <c:v>-73.069999999999993</c:v>
                </c:pt>
                <c:pt idx="81">
                  <c:v>-73.040000000000006</c:v>
                </c:pt>
                <c:pt idx="82">
                  <c:v>-73.010000000000005</c:v>
                </c:pt>
                <c:pt idx="83">
                  <c:v>-72.98</c:v>
                </c:pt>
                <c:pt idx="84">
                  <c:v>-72.95</c:v>
                </c:pt>
                <c:pt idx="85">
                  <c:v>-72.92</c:v>
                </c:pt>
                <c:pt idx="86">
                  <c:v>-72.89</c:v>
                </c:pt>
                <c:pt idx="87">
                  <c:v>-72.86</c:v>
                </c:pt>
                <c:pt idx="88">
                  <c:v>-72.83</c:v>
                </c:pt>
                <c:pt idx="89">
                  <c:v>-72.8</c:v>
                </c:pt>
                <c:pt idx="90">
                  <c:v>-72.77</c:v>
                </c:pt>
                <c:pt idx="91">
                  <c:v>-72.739999999999995</c:v>
                </c:pt>
                <c:pt idx="92">
                  <c:v>-72.709999999999994</c:v>
                </c:pt>
                <c:pt idx="93">
                  <c:v>-72.680000000000007</c:v>
                </c:pt>
                <c:pt idx="94">
                  <c:v>-72.650000000000006</c:v>
                </c:pt>
                <c:pt idx="95">
                  <c:v>-72.62</c:v>
                </c:pt>
                <c:pt idx="96">
                  <c:v>-72.59</c:v>
                </c:pt>
                <c:pt idx="97">
                  <c:v>-72.56</c:v>
                </c:pt>
                <c:pt idx="98">
                  <c:v>-72.53</c:v>
                </c:pt>
                <c:pt idx="99">
                  <c:v>-72.5</c:v>
                </c:pt>
              </c:numCache>
            </c:numRef>
          </c:xVal>
          <c:yVal>
            <c:numRef>
              <c:f>'1.1.7'!$H$3:$H$102</c:f>
              <c:numCache>
                <c:formatCode>General</c:formatCode>
                <c:ptCount val="100"/>
                <c:pt idx="0">
                  <c:v>1.2213119659890432E-2</c:v>
                </c:pt>
                <c:pt idx="1">
                  <c:v>1.4448509627985924E-2</c:v>
                </c:pt>
                <c:pt idx="2">
                  <c:v>1.7033912418400458E-2</c:v>
                </c:pt>
                <c:pt idx="3">
                  <c:v>2.001246968175727E-2</c:v>
                </c:pt>
                <c:pt idx="4">
                  <c:v>2.343051760878468E-2</c:v>
                </c:pt>
                <c:pt idx="5">
                  <c:v>2.7337449726861363E-2</c:v>
                </c:pt>
                <c:pt idx="6">
                  <c:v>3.1785498776342257E-2</c:v>
                </c:pt>
                <c:pt idx="7">
                  <c:v>3.6829428765318382E-2</c:v>
                </c:pt>
                <c:pt idx="8">
                  <c:v>4.252612914994499E-2</c:v>
                </c:pt>
                <c:pt idx="9">
                  <c:v>4.8934104317382668E-2</c:v>
                </c:pt>
                <c:pt idx="10">
                  <c:v>5.6112853180900334E-2</c:v>
                </c:pt>
                <c:pt idx="11">
                  <c:v>6.4122135741990369E-2</c:v>
                </c:pt>
                <c:pt idx="12">
                  <c:v>7.3021125928468197E-2</c:v>
                </c:pt>
                <c:pt idx="13">
                  <c:v>8.2867452861015406E-2</c:v>
                </c:pt>
                <c:pt idx="14">
                  <c:v>9.3716135896594513E-2</c:v>
                </c:pt>
                <c:pt idx="15">
                  <c:v>0.10561842229035837</c:v>
                </c:pt>
                <c:pt idx="16">
                  <c:v>0.11862054003401426</c:v>
                </c:pt>
                <c:pt idx="17">
                  <c:v>0.13276238227556161</c:v>
                </c:pt>
                <c:pt idx="18">
                  <c:v>0.14807614359311538</c:v>
                </c:pt>
                <c:pt idx="19">
                  <c:v>0.16458493215937575</c:v>
                </c:pt>
                <c:pt idx="20">
                  <c:v>0.18230138535607773</c:v>
                </c:pt>
                <c:pt idx="21">
                  <c:v>0.20122631953520345</c:v>
                </c:pt>
                <c:pt idx="22">
                  <c:v>0.2213474472269453</c:v>
                </c:pt>
                <c:pt idx="23">
                  <c:v>0.24263819701864364</c:v>
                </c:pt>
                <c:pt idx="24">
                  <c:v>0.26505667243649217</c:v>
                </c:pt>
                <c:pt idx="25">
                  <c:v>0.28854478633071917</c:v>
                </c:pt>
                <c:pt idx="26">
                  <c:v>0.31302760639425781</c:v>
                </c:pt>
                <c:pt idx="27">
                  <c:v>0.33841294546124545</c:v>
                </c:pt>
                <c:pt idx="28">
                  <c:v>0.364591227094749</c:v>
                </c:pt>
                <c:pt idx="29">
                  <c:v>0.39143565268046049</c:v>
                </c:pt>
                <c:pt idx="30">
                  <c:v>0.41880269083360261</c:v>
                </c:pt>
                <c:pt idx="31">
                  <c:v>0.44653290348216002</c:v>
                </c:pt>
                <c:pt idx="32">
                  <c:v>0.4744521156368765</c:v>
                </c:pt>
                <c:pt idx="33">
                  <c:v>0.50237292776488773</c:v>
                </c:pt>
                <c:pt idx="34">
                  <c:v>0.53009656105746561</c:v>
                </c:pt>
                <c:pt idx="35">
                  <c:v>0.55741501696180595</c:v>
                </c:pt>
                <c:pt idx="36">
                  <c:v>0.58411352340044298</c:v>
                </c:pt>
                <c:pt idx="37">
                  <c:v>0.60997323141284243</c:v>
                </c:pt>
                <c:pt idx="38">
                  <c:v>0.6347741178142462</c:v>
                </c:pt>
                <c:pt idx="39">
                  <c:v>0.65829804216521204</c:v>
                </c:pt>
                <c:pt idx="40">
                  <c:v>0.6803319001550896</c:v>
                </c:pt>
                <c:pt idx="41">
                  <c:v>0.70067081067142167</c:v>
                </c:pt>
                <c:pt idx="42">
                  <c:v>0.71912127056549724</c:v>
                </c:pt>
                <c:pt idx="43">
                  <c:v>0.7355042095959704</c:v>
                </c:pt>
                <c:pt idx="44">
                  <c:v>0.74965787834685416</c:v>
                </c:pt>
                <c:pt idx="45">
                  <c:v>0.76144050412136466</c:v>
                </c:pt>
                <c:pt idx="46">
                  <c:v>0.77073265389331702</c:v>
                </c:pt>
                <c:pt idx="47">
                  <c:v>0.77743924926988572</c:v>
                </c:pt>
                <c:pt idx="48">
                  <c:v>0.78149118593805755</c:v>
                </c:pt>
                <c:pt idx="49">
                  <c:v>0.78284651902476388</c:v>
                </c:pt>
                <c:pt idx="50">
                  <c:v>0.78149118593805755</c:v>
                </c:pt>
                <c:pt idx="51">
                  <c:v>0.77743924926988572</c:v>
                </c:pt>
                <c:pt idx="52">
                  <c:v>0.77073265389331702</c:v>
                </c:pt>
                <c:pt idx="53">
                  <c:v>0.76144050412136466</c:v>
                </c:pt>
                <c:pt idx="54">
                  <c:v>0.74965787834685416</c:v>
                </c:pt>
                <c:pt idx="55">
                  <c:v>0.7355042095959704</c:v>
                </c:pt>
                <c:pt idx="56">
                  <c:v>0.71912127056549724</c:v>
                </c:pt>
                <c:pt idx="57">
                  <c:v>0.70067081067142167</c:v>
                </c:pt>
                <c:pt idx="58">
                  <c:v>0.6803319001550896</c:v>
                </c:pt>
                <c:pt idx="59">
                  <c:v>0.65829804216521204</c:v>
                </c:pt>
                <c:pt idx="60">
                  <c:v>0.6347741178142462</c:v>
                </c:pt>
                <c:pt idx="61">
                  <c:v>0.60997323141284243</c:v>
                </c:pt>
                <c:pt idx="62">
                  <c:v>0.58411352340044298</c:v>
                </c:pt>
                <c:pt idx="63">
                  <c:v>0.55741501696180595</c:v>
                </c:pt>
                <c:pt idx="64">
                  <c:v>0.53009656105746561</c:v>
                </c:pt>
                <c:pt idx="65">
                  <c:v>0.50237292776488773</c:v>
                </c:pt>
                <c:pt idx="66">
                  <c:v>0.4744521156368765</c:v>
                </c:pt>
                <c:pt idx="67">
                  <c:v>0.44653290348216002</c:v>
                </c:pt>
                <c:pt idx="68">
                  <c:v>0.41880269083360261</c:v>
                </c:pt>
                <c:pt idx="69">
                  <c:v>0.39143565268046049</c:v>
                </c:pt>
                <c:pt idx="70">
                  <c:v>0.364591227094749</c:v>
                </c:pt>
                <c:pt idx="71">
                  <c:v>0.33841294546124545</c:v>
                </c:pt>
                <c:pt idx="72">
                  <c:v>0.31302760639425781</c:v>
                </c:pt>
                <c:pt idx="73">
                  <c:v>0.28854478633071917</c:v>
                </c:pt>
                <c:pt idx="74">
                  <c:v>0.26505667243649217</c:v>
                </c:pt>
                <c:pt idx="75">
                  <c:v>0.24263819701864364</c:v>
                </c:pt>
                <c:pt idx="76">
                  <c:v>0.2213474472269453</c:v>
                </c:pt>
                <c:pt idx="77">
                  <c:v>0.20122631953520345</c:v>
                </c:pt>
                <c:pt idx="78">
                  <c:v>0.18230138535607773</c:v>
                </c:pt>
                <c:pt idx="79">
                  <c:v>0.16458493215937575</c:v>
                </c:pt>
                <c:pt idx="80">
                  <c:v>0.14807614359311538</c:v>
                </c:pt>
                <c:pt idx="81">
                  <c:v>0.13276238227556161</c:v>
                </c:pt>
                <c:pt idx="82">
                  <c:v>0.11862054003401426</c:v>
                </c:pt>
                <c:pt idx="83">
                  <c:v>0.10561842229035837</c:v>
                </c:pt>
                <c:pt idx="84">
                  <c:v>9.3716135896594513E-2</c:v>
                </c:pt>
                <c:pt idx="85">
                  <c:v>8.2867452861015406E-2</c:v>
                </c:pt>
                <c:pt idx="86">
                  <c:v>7.3021125928468197E-2</c:v>
                </c:pt>
                <c:pt idx="87">
                  <c:v>6.4122135741990369E-2</c:v>
                </c:pt>
                <c:pt idx="88">
                  <c:v>5.6112853180900334E-2</c:v>
                </c:pt>
                <c:pt idx="89">
                  <c:v>4.8934104317382668E-2</c:v>
                </c:pt>
                <c:pt idx="90">
                  <c:v>4.252612914994499E-2</c:v>
                </c:pt>
                <c:pt idx="91">
                  <c:v>3.6829428765318382E-2</c:v>
                </c:pt>
                <c:pt idx="92">
                  <c:v>3.1785498776342257E-2</c:v>
                </c:pt>
                <c:pt idx="93">
                  <c:v>2.7337449726861363E-2</c:v>
                </c:pt>
                <c:pt idx="94">
                  <c:v>2.343051760878468E-2</c:v>
                </c:pt>
                <c:pt idx="95">
                  <c:v>2.001246968175727E-2</c:v>
                </c:pt>
                <c:pt idx="96">
                  <c:v>1.7033912418400458E-2</c:v>
                </c:pt>
                <c:pt idx="97">
                  <c:v>1.4448509627985924E-2</c:v>
                </c:pt>
                <c:pt idx="98">
                  <c:v>1.2213119659890432E-2</c:v>
                </c:pt>
                <c:pt idx="99">
                  <c:v>1.0287861085963055E-2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'1.1.8'!$E$2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'1.1.8'!$D$3:$D$11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'1.1.8'!$E$3:$E$11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</c:v>
                </c:pt>
                <c:pt idx="5">
                  <c:v>52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'1.1.8'!$G$3:$G$102</c:f>
              <c:numCache>
                <c:formatCode>General</c:formatCode>
                <c:ptCount val="100"/>
                <c:pt idx="0">
                  <c:v>-73.98</c:v>
                </c:pt>
                <c:pt idx="1">
                  <c:v>-73.959999999999994</c:v>
                </c:pt>
                <c:pt idx="2">
                  <c:v>-73.94</c:v>
                </c:pt>
                <c:pt idx="3">
                  <c:v>-73.92</c:v>
                </c:pt>
                <c:pt idx="4">
                  <c:v>-73.900000000000006</c:v>
                </c:pt>
                <c:pt idx="5">
                  <c:v>-73.88</c:v>
                </c:pt>
                <c:pt idx="6">
                  <c:v>-73.86</c:v>
                </c:pt>
                <c:pt idx="7">
                  <c:v>-73.84</c:v>
                </c:pt>
                <c:pt idx="8">
                  <c:v>-73.819999999999993</c:v>
                </c:pt>
                <c:pt idx="9">
                  <c:v>-73.8</c:v>
                </c:pt>
                <c:pt idx="10">
                  <c:v>-73.78</c:v>
                </c:pt>
                <c:pt idx="11">
                  <c:v>-73.760000000000005</c:v>
                </c:pt>
                <c:pt idx="12">
                  <c:v>-73.739999999999995</c:v>
                </c:pt>
                <c:pt idx="13">
                  <c:v>-73.72</c:v>
                </c:pt>
                <c:pt idx="14">
                  <c:v>-73.7</c:v>
                </c:pt>
                <c:pt idx="15">
                  <c:v>-73.680000000000007</c:v>
                </c:pt>
                <c:pt idx="16">
                  <c:v>-73.66</c:v>
                </c:pt>
                <c:pt idx="17">
                  <c:v>-73.64</c:v>
                </c:pt>
                <c:pt idx="18">
                  <c:v>-73.62</c:v>
                </c:pt>
                <c:pt idx="19">
                  <c:v>-73.599999999999994</c:v>
                </c:pt>
                <c:pt idx="20">
                  <c:v>-73.58</c:v>
                </c:pt>
                <c:pt idx="21">
                  <c:v>-73.56</c:v>
                </c:pt>
                <c:pt idx="22">
                  <c:v>-73.540000000000006</c:v>
                </c:pt>
                <c:pt idx="23">
                  <c:v>-73.52</c:v>
                </c:pt>
                <c:pt idx="24">
                  <c:v>-73.5</c:v>
                </c:pt>
                <c:pt idx="25">
                  <c:v>-73.48</c:v>
                </c:pt>
                <c:pt idx="26">
                  <c:v>-73.459999999999994</c:v>
                </c:pt>
                <c:pt idx="27">
                  <c:v>-73.44</c:v>
                </c:pt>
                <c:pt idx="28">
                  <c:v>-73.42</c:v>
                </c:pt>
                <c:pt idx="29">
                  <c:v>-73.400000000000006</c:v>
                </c:pt>
                <c:pt idx="30">
                  <c:v>-73.38</c:v>
                </c:pt>
                <c:pt idx="31">
                  <c:v>-73.36</c:v>
                </c:pt>
                <c:pt idx="32">
                  <c:v>-73.34</c:v>
                </c:pt>
                <c:pt idx="33">
                  <c:v>-73.319999999999993</c:v>
                </c:pt>
                <c:pt idx="34">
                  <c:v>-73.3</c:v>
                </c:pt>
                <c:pt idx="35">
                  <c:v>-73.28</c:v>
                </c:pt>
                <c:pt idx="36">
                  <c:v>-73.260000000000005</c:v>
                </c:pt>
                <c:pt idx="37">
                  <c:v>-73.239999999999995</c:v>
                </c:pt>
                <c:pt idx="38">
                  <c:v>-73.22</c:v>
                </c:pt>
                <c:pt idx="39">
                  <c:v>-73.2</c:v>
                </c:pt>
                <c:pt idx="40">
                  <c:v>-73.180000000000007</c:v>
                </c:pt>
                <c:pt idx="41">
                  <c:v>-73.16</c:v>
                </c:pt>
                <c:pt idx="42">
                  <c:v>-73.14</c:v>
                </c:pt>
                <c:pt idx="43">
                  <c:v>-73.12</c:v>
                </c:pt>
                <c:pt idx="44">
                  <c:v>-73.099999999999994</c:v>
                </c:pt>
                <c:pt idx="45">
                  <c:v>-73.08</c:v>
                </c:pt>
                <c:pt idx="46">
                  <c:v>-73.06</c:v>
                </c:pt>
                <c:pt idx="47">
                  <c:v>-73.040000000000006</c:v>
                </c:pt>
                <c:pt idx="48">
                  <c:v>-73.02</c:v>
                </c:pt>
                <c:pt idx="49">
                  <c:v>-73</c:v>
                </c:pt>
                <c:pt idx="50">
                  <c:v>-72.98</c:v>
                </c:pt>
                <c:pt idx="51">
                  <c:v>-72.959999999999994</c:v>
                </c:pt>
                <c:pt idx="52">
                  <c:v>-72.94</c:v>
                </c:pt>
                <c:pt idx="53">
                  <c:v>-72.92</c:v>
                </c:pt>
                <c:pt idx="54">
                  <c:v>-72.900000000000006</c:v>
                </c:pt>
                <c:pt idx="55">
                  <c:v>-72.88</c:v>
                </c:pt>
                <c:pt idx="56">
                  <c:v>-72.86</c:v>
                </c:pt>
                <c:pt idx="57">
                  <c:v>-72.84</c:v>
                </c:pt>
                <c:pt idx="58">
                  <c:v>-72.819999999999993</c:v>
                </c:pt>
                <c:pt idx="59">
                  <c:v>-72.8</c:v>
                </c:pt>
                <c:pt idx="60">
                  <c:v>-72.78</c:v>
                </c:pt>
                <c:pt idx="61">
                  <c:v>-72.760000000000005</c:v>
                </c:pt>
                <c:pt idx="62">
                  <c:v>-72.739999999999995</c:v>
                </c:pt>
                <c:pt idx="63">
                  <c:v>-72.72</c:v>
                </c:pt>
                <c:pt idx="64">
                  <c:v>-72.7</c:v>
                </c:pt>
                <c:pt idx="65">
                  <c:v>-72.680000000000007</c:v>
                </c:pt>
                <c:pt idx="66">
                  <c:v>-72.66</c:v>
                </c:pt>
                <c:pt idx="67">
                  <c:v>-72.64</c:v>
                </c:pt>
                <c:pt idx="68">
                  <c:v>-72.62</c:v>
                </c:pt>
                <c:pt idx="69">
                  <c:v>-72.599999999999994</c:v>
                </c:pt>
                <c:pt idx="70">
                  <c:v>-72.58</c:v>
                </c:pt>
                <c:pt idx="71">
                  <c:v>-72.56</c:v>
                </c:pt>
                <c:pt idx="72">
                  <c:v>-72.540000000000006</c:v>
                </c:pt>
                <c:pt idx="73">
                  <c:v>-72.52</c:v>
                </c:pt>
                <c:pt idx="74">
                  <c:v>-72.5</c:v>
                </c:pt>
                <c:pt idx="75">
                  <c:v>-72.48</c:v>
                </c:pt>
                <c:pt idx="76">
                  <c:v>-72.459999999999994</c:v>
                </c:pt>
                <c:pt idx="77">
                  <c:v>-72.44</c:v>
                </c:pt>
                <c:pt idx="78">
                  <c:v>-72.42</c:v>
                </c:pt>
                <c:pt idx="79">
                  <c:v>-72.400000000000006</c:v>
                </c:pt>
                <c:pt idx="80">
                  <c:v>-72.38</c:v>
                </c:pt>
                <c:pt idx="81">
                  <c:v>-72.36</c:v>
                </c:pt>
                <c:pt idx="82">
                  <c:v>-72.34</c:v>
                </c:pt>
                <c:pt idx="83">
                  <c:v>-72.319999999999993</c:v>
                </c:pt>
                <c:pt idx="84">
                  <c:v>-72.3</c:v>
                </c:pt>
                <c:pt idx="85">
                  <c:v>-72.28</c:v>
                </c:pt>
                <c:pt idx="86">
                  <c:v>-72.260000000000005</c:v>
                </c:pt>
                <c:pt idx="87">
                  <c:v>-72.239999999999995</c:v>
                </c:pt>
                <c:pt idx="88">
                  <c:v>-72.22</c:v>
                </c:pt>
                <c:pt idx="89">
                  <c:v>-72.2</c:v>
                </c:pt>
                <c:pt idx="90">
                  <c:v>-72.180000000000007</c:v>
                </c:pt>
                <c:pt idx="91">
                  <c:v>-72.16</c:v>
                </c:pt>
                <c:pt idx="92">
                  <c:v>-72.14</c:v>
                </c:pt>
                <c:pt idx="93">
                  <c:v>-72.12</c:v>
                </c:pt>
                <c:pt idx="94">
                  <c:v>-72.099999999999994</c:v>
                </c:pt>
                <c:pt idx="95">
                  <c:v>-72.08</c:v>
                </c:pt>
                <c:pt idx="96">
                  <c:v>-72.06</c:v>
                </c:pt>
                <c:pt idx="97">
                  <c:v>-72.040000000000006</c:v>
                </c:pt>
                <c:pt idx="98">
                  <c:v>-72.02</c:v>
                </c:pt>
                <c:pt idx="99">
                  <c:v>-72</c:v>
                </c:pt>
              </c:numCache>
            </c:numRef>
          </c:xVal>
          <c:yVal>
            <c:numRef>
              <c:f>'1.1.8'!$H$3:$H$102</c:f>
              <c:numCache>
                <c:formatCode>General</c:formatCode>
                <c:ptCount val="100"/>
                <c:pt idx="0">
                  <c:v>0.15049714732582975</c:v>
                </c:pt>
                <c:pt idx="1">
                  <c:v>0.16032531967136823</c:v>
                </c:pt>
                <c:pt idx="2">
                  <c:v>0.1705726866718259</c:v>
                </c:pt>
                <c:pt idx="3">
                  <c:v>0.18123847301994059</c:v>
                </c:pt>
                <c:pt idx="4">
                  <c:v>0.1923201671879145</c:v>
                </c:pt>
                <c:pt idx="5">
                  <c:v>0.20381342640723324</c:v>
                </c:pt>
                <c:pt idx="6">
                  <c:v>0.21571198806953609</c:v>
                </c:pt>
                <c:pt idx="7">
                  <c:v>0.22800758865436674</c:v>
                </c:pt>
                <c:pt idx="8">
                  <c:v>0.24068989128547846</c:v>
                </c:pt>
                <c:pt idx="9">
                  <c:v>0.25374642300166733</c:v>
                </c:pt>
                <c:pt idx="10">
                  <c:v>0.26716252279964381</c:v>
                </c:pt>
                <c:pt idx="11">
                  <c:v>0.28092130146476191</c:v>
                </c:pt>
                <c:pt idx="12">
                  <c:v>0.29500361415112991</c:v>
                </c:pt>
                <c:pt idx="13">
                  <c:v>0.30938804660452512</c:v>
                </c:pt>
                <c:pt idx="14">
                  <c:v>0.32405091584081841</c:v>
                </c:pt>
                <c:pt idx="15">
                  <c:v>0.33896628599842821</c:v>
                </c:pt>
                <c:pt idx="16">
                  <c:v>0.35410599997747949</c:v>
                </c:pt>
                <c:pt idx="17">
                  <c:v>0.36943972736015485</c:v>
                </c:pt>
                <c:pt idx="18">
                  <c:v>0.38493502897824888</c:v>
                </c:pt>
                <c:pt idx="19">
                  <c:v>0.40055743835498486</c:v>
                </c:pt>
                <c:pt idx="20">
                  <c:v>0.41627056010125746</c:v>
                </c:pt>
                <c:pt idx="21">
                  <c:v>0.43203618519207199</c:v>
                </c:pt>
                <c:pt idx="22">
                  <c:v>0.44781442288854434</c:v>
                </c:pt>
                <c:pt idx="23">
                  <c:v>0.46356384890712971</c:v>
                </c:pt>
                <c:pt idx="24">
                  <c:v>0.47924166927115058</c:v>
                </c:pt>
                <c:pt idx="25">
                  <c:v>0.49480389911341577</c:v>
                </c:pt>
                <c:pt idx="26">
                  <c:v>0.51020555553342639</c:v>
                </c:pt>
                <c:pt idx="27">
                  <c:v>0.52540086345177295</c:v>
                </c:pt>
                <c:pt idx="28">
                  <c:v>0.54034347324886545</c:v>
                </c:pt>
                <c:pt idx="29">
                  <c:v>0.55498668882718338</c:v>
                </c:pt>
                <c:pt idx="30">
                  <c:v>0.56928370459874178</c:v>
                </c:pt>
                <c:pt idx="31">
                  <c:v>0.5831878497730586</c:v>
                </c:pt>
                <c:pt idx="32">
                  <c:v>0.59665283820863646</c:v>
                </c:pt>
                <c:pt idx="33">
                  <c:v>0.60963302199336555</c:v>
                </c:pt>
                <c:pt idx="34">
                  <c:v>0.62208364683913553</c:v>
                </c:pt>
                <c:pt idx="35">
                  <c:v>0.63396110731372934</c:v>
                </c:pt>
                <c:pt idx="36">
                  <c:v>0.64522319989003951</c:v>
                </c:pt>
                <c:pt idx="37">
                  <c:v>0.6558293717704986</c:v>
                </c:pt>
                <c:pt idx="38">
                  <c:v>0.66574096344295042</c:v>
                </c:pt>
                <c:pt idx="39">
                  <c:v>0.67492144294443401</c:v>
                </c:pt>
                <c:pt idx="40">
                  <c:v>0.68333662985073795</c:v>
                </c:pt>
                <c:pt idx="41">
                  <c:v>0.69095490707299856</c:v>
                </c:pt>
                <c:pt idx="42">
                  <c:v>0.69774741862665579</c:v>
                </c:pt>
                <c:pt idx="43">
                  <c:v>0.70368825164288806</c:v>
                </c:pt>
                <c:pt idx="44">
                  <c:v>0.70875460101652188</c:v>
                </c:pt>
                <c:pt idx="45">
                  <c:v>0.7129269152268598</c:v>
                </c:pt>
                <c:pt idx="46">
                  <c:v>0.71618902202681045</c:v>
                </c:pt>
                <c:pt idx="47">
                  <c:v>0.71852823286961398</c:v>
                </c:pt>
                <c:pt idx="48">
                  <c:v>0.71993542512963549</c:v>
                </c:pt>
                <c:pt idx="49">
                  <c:v>0.72040510137162972</c:v>
                </c:pt>
                <c:pt idx="50">
                  <c:v>0.71993542512963549</c:v>
                </c:pt>
                <c:pt idx="51">
                  <c:v>0.71852823286961398</c:v>
                </c:pt>
                <c:pt idx="52">
                  <c:v>0.71618902202681045</c:v>
                </c:pt>
                <c:pt idx="53">
                  <c:v>0.7129269152268598</c:v>
                </c:pt>
                <c:pt idx="54">
                  <c:v>0.70875460101652188</c:v>
                </c:pt>
                <c:pt idx="55">
                  <c:v>0.70368825164288806</c:v>
                </c:pt>
                <c:pt idx="56">
                  <c:v>0.69774741862665579</c:v>
                </c:pt>
                <c:pt idx="57">
                  <c:v>0.69095490707299856</c:v>
                </c:pt>
                <c:pt idx="58">
                  <c:v>0.68333662985073795</c:v>
                </c:pt>
                <c:pt idx="59">
                  <c:v>0.67492144294443401</c:v>
                </c:pt>
                <c:pt idx="60">
                  <c:v>0.66574096344295042</c:v>
                </c:pt>
                <c:pt idx="61">
                  <c:v>0.6558293717704986</c:v>
                </c:pt>
                <c:pt idx="62">
                  <c:v>0.64522319989003951</c:v>
                </c:pt>
                <c:pt idx="63">
                  <c:v>0.63396110731372934</c:v>
                </c:pt>
                <c:pt idx="64">
                  <c:v>0.62208364683913553</c:v>
                </c:pt>
                <c:pt idx="65">
                  <c:v>0.60963302199336555</c:v>
                </c:pt>
                <c:pt idx="66">
                  <c:v>0.59665283820863646</c:v>
                </c:pt>
                <c:pt idx="67">
                  <c:v>0.5831878497730586</c:v>
                </c:pt>
                <c:pt idx="68">
                  <c:v>0.56928370459874178</c:v>
                </c:pt>
                <c:pt idx="69">
                  <c:v>0.55498668882718338</c:v>
                </c:pt>
                <c:pt idx="70">
                  <c:v>0.54034347324886545</c:v>
                </c:pt>
                <c:pt idx="71">
                  <c:v>0.52540086345177295</c:v>
                </c:pt>
                <c:pt idx="72">
                  <c:v>0.51020555553342639</c:v>
                </c:pt>
                <c:pt idx="73">
                  <c:v>0.49480389911341577</c:v>
                </c:pt>
                <c:pt idx="74">
                  <c:v>0.47924166927115058</c:v>
                </c:pt>
                <c:pt idx="75">
                  <c:v>0.46356384890712971</c:v>
                </c:pt>
                <c:pt idx="76">
                  <c:v>0.44781442288854434</c:v>
                </c:pt>
                <c:pt idx="77">
                  <c:v>0.43203618519207199</c:v>
                </c:pt>
                <c:pt idx="78">
                  <c:v>0.41627056010125746</c:v>
                </c:pt>
                <c:pt idx="79">
                  <c:v>0.40055743835498486</c:v>
                </c:pt>
                <c:pt idx="80">
                  <c:v>0.38493502897824888</c:v>
                </c:pt>
                <c:pt idx="81">
                  <c:v>0.36943972736015485</c:v>
                </c:pt>
                <c:pt idx="82">
                  <c:v>0.35410599997747949</c:v>
                </c:pt>
                <c:pt idx="83">
                  <c:v>0.33896628599842821</c:v>
                </c:pt>
                <c:pt idx="84">
                  <c:v>0.32405091584081841</c:v>
                </c:pt>
                <c:pt idx="85">
                  <c:v>0.30938804660452512</c:v>
                </c:pt>
                <c:pt idx="86">
                  <c:v>0.29500361415112991</c:v>
                </c:pt>
                <c:pt idx="87">
                  <c:v>0.28092130146476191</c:v>
                </c:pt>
                <c:pt idx="88">
                  <c:v>0.26716252279964381</c:v>
                </c:pt>
                <c:pt idx="89">
                  <c:v>0.25374642300166733</c:v>
                </c:pt>
                <c:pt idx="90">
                  <c:v>0.24068989128547846</c:v>
                </c:pt>
                <c:pt idx="91">
                  <c:v>0.22800758865436674</c:v>
                </c:pt>
                <c:pt idx="92">
                  <c:v>0.21571198806953609</c:v>
                </c:pt>
                <c:pt idx="93">
                  <c:v>0.20381342640723324</c:v>
                </c:pt>
                <c:pt idx="94">
                  <c:v>0.1923201671879145</c:v>
                </c:pt>
                <c:pt idx="95">
                  <c:v>0.18123847301994059</c:v>
                </c:pt>
                <c:pt idx="96">
                  <c:v>0.1705726866718259</c:v>
                </c:pt>
                <c:pt idx="97">
                  <c:v>0.16032531967136823</c:v>
                </c:pt>
                <c:pt idx="98">
                  <c:v>0.15049714732582975</c:v>
                </c:pt>
                <c:pt idx="99">
                  <c:v>0.14108730906508962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'1.1.9'!$E$2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'1.1.9'!$D$3:$D$11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'1.1.9'!$E$3:$E$11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83</c:v>
                </c:pt>
                <c:pt idx="5">
                  <c:v>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'1.1.9'!$G$3:$G$102</c:f>
              <c:numCache>
                <c:formatCode>General</c:formatCode>
                <c:ptCount val="100"/>
                <c:pt idx="0">
                  <c:v>-74.98</c:v>
                </c:pt>
                <c:pt idx="1">
                  <c:v>-74.959999999999994</c:v>
                </c:pt>
                <c:pt idx="2">
                  <c:v>-74.94</c:v>
                </c:pt>
                <c:pt idx="3">
                  <c:v>-74.92</c:v>
                </c:pt>
                <c:pt idx="4">
                  <c:v>-74.900000000000006</c:v>
                </c:pt>
                <c:pt idx="5">
                  <c:v>-74.88</c:v>
                </c:pt>
                <c:pt idx="6">
                  <c:v>-74.86</c:v>
                </c:pt>
                <c:pt idx="7">
                  <c:v>-74.84</c:v>
                </c:pt>
                <c:pt idx="8">
                  <c:v>-74.819999999999993</c:v>
                </c:pt>
                <c:pt idx="9">
                  <c:v>-74.8</c:v>
                </c:pt>
                <c:pt idx="10">
                  <c:v>-74.78</c:v>
                </c:pt>
                <c:pt idx="11">
                  <c:v>-74.760000000000005</c:v>
                </c:pt>
                <c:pt idx="12">
                  <c:v>-74.739999999999995</c:v>
                </c:pt>
                <c:pt idx="13">
                  <c:v>-74.72</c:v>
                </c:pt>
                <c:pt idx="14">
                  <c:v>-74.7</c:v>
                </c:pt>
                <c:pt idx="15">
                  <c:v>-74.680000000000007</c:v>
                </c:pt>
                <c:pt idx="16">
                  <c:v>-74.66</c:v>
                </c:pt>
                <c:pt idx="17">
                  <c:v>-74.64</c:v>
                </c:pt>
                <c:pt idx="18">
                  <c:v>-74.62</c:v>
                </c:pt>
                <c:pt idx="19">
                  <c:v>-74.599999999999994</c:v>
                </c:pt>
                <c:pt idx="20">
                  <c:v>-74.58</c:v>
                </c:pt>
                <c:pt idx="21">
                  <c:v>-74.56</c:v>
                </c:pt>
                <c:pt idx="22">
                  <c:v>-74.540000000000006</c:v>
                </c:pt>
                <c:pt idx="23">
                  <c:v>-74.52</c:v>
                </c:pt>
                <c:pt idx="24">
                  <c:v>-74.5</c:v>
                </c:pt>
                <c:pt idx="25">
                  <c:v>-74.48</c:v>
                </c:pt>
                <c:pt idx="26">
                  <c:v>-74.459999999999994</c:v>
                </c:pt>
                <c:pt idx="27">
                  <c:v>-74.44</c:v>
                </c:pt>
                <c:pt idx="28">
                  <c:v>-74.42</c:v>
                </c:pt>
                <c:pt idx="29">
                  <c:v>-74.400000000000006</c:v>
                </c:pt>
                <c:pt idx="30">
                  <c:v>-74.38</c:v>
                </c:pt>
                <c:pt idx="31">
                  <c:v>-74.36</c:v>
                </c:pt>
                <c:pt idx="32">
                  <c:v>-74.34</c:v>
                </c:pt>
                <c:pt idx="33">
                  <c:v>-74.319999999999993</c:v>
                </c:pt>
                <c:pt idx="34">
                  <c:v>-74.3</c:v>
                </c:pt>
                <c:pt idx="35">
                  <c:v>-74.28</c:v>
                </c:pt>
                <c:pt idx="36">
                  <c:v>-74.260000000000005</c:v>
                </c:pt>
                <c:pt idx="37">
                  <c:v>-74.239999999999995</c:v>
                </c:pt>
                <c:pt idx="38">
                  <c:v>-74.22</c:v>
                </c:pt>
                <c:pt idx="39">
                  <c:v>-74.2</c:v>
                </c:pt>
                <c:pt idx="40">
                  <c:v>-74.180000000000007</c:v>
                </c:pt>
                <c:pt idx="41">
                  <c:v>-74.16</c:v>
                </c:pt>
                <c:pt idx="42">
                  <c:v>-74.14</c:v>
                </c:pt>
                <c:pt idx="43">
                  <c:v>-74.12</c:v>
                </c:pt>
                <c:pt idx="44">
                  <c:v>-74.099999999999994</c:v>
                </c:pt>
                <c:pt idx="45">
                  <c:v>-74.08</c:v>
                </c:pt>
                <c:pt idx="46">
                  <c:v>-74.06</c:v>
                </c:pt>
                <c:pt idx="47">
                  <c:v>-74.040000000000006</c:v>
                </c:pt>
                <c:pt idx="48">
                  <c:v>-74.02</c:v>
                </c:pt>
                <c:pt idx="49">
                  <c:v>-74</c:v>
                </c:pt>
                <c:pt idx="50">
                  <c:v>-73.98</c:v>
                </c:pt>
                <c:pt idx="51">
                  <c:v>-73.959999999999994</c:v>
                </c:pt>
                <c:pt idx="52">
                  <c:v>-73.94</c:v>
                </c:pt>
                <c:pt idx="53">
                  <c:v>-73.92</c:v>
                </c:pt>
                <c:pt idx="54">
                  <c:v>-73.900000000000006</c:v>
                </c:pt>
                <c:pt idx="55">
                  <c:v>-73.88</c:v>
                </c:pt>
                <c:pt idx="56">
                  <c:v>-73.86</c:v>
                </c:pt>
                <c:pt idx="57">
                  <c:v>-73.84</c:v>
                </c:pt>
                <c:pt idx="58">
                  <c:v>-73.819999999999993</c:v>
                </c:pt>
                <c:pt idx="59">
                  <c:v>-73.8</c:v>
                </c:pt>
                <c:pt idx="60">
                  <c:v>-73.78</c:v>
                </c:pt>
                <c:pt idx="61">
                  <c:v>-73.760000000000005</c:v>
                </c:pt>
                <c:pt idx="62">
                  <c:v>-73.739999999999995</c:v>
                </c:pt>
                <c:pt idx="63">
                  <c:v>-73.72</c:v>
                </c:pt>
                <c:pt idx="64">
                  <c:v>-73.7</c:v>
                </c:pt>
                <c:pt idx="65">
                  <c:v>-73.680000000000007</c:v>
                </c:pt>
                <c:pt idx="66">
                  <c:v>-73.66</c:v>
                </c:pt>
                <c:pt idx="67">
                  <c:v>-73.64</c:v>
                </c:pt>
                <c:pt idx="68">
                  <c:v>-73.62</c:v>
                </c:pt>
                <c:pt idx="69">
                  <c:v>-73.599999999999994</c:v>
                </c:pt>
                <c:pt idx="70">
                  <c:v>-73.58</c:v>
                </c:pt>
                <c:pt idx="71">
                  <c:v>-73.56</c:v>
                </c:pt>
                <c:pt idx="72">
                  <c:v>-73.540000000000006</c:v>
                </c:pt>
                <c:pt idx="73">
                  <c:v>-73.52</c:v>
                </c:pt>
                <c:pt idx="74">
                  <c:v>-73.5</c:v>
                </c:pt>
                <c:pt idx="75">
                  <c:v>-73.48</c:v>
                </c:pt>
                <c:pt idx="76">
                  <c:v>-73.459999999999994</c:v>
                </c:pt>
                <c:pt idx="77">
                  <c:v>-73.44</c:v>
                </c:pt>
                <c:pt idx="78">
                  <c:v>-73.42</c:v>
                </c:pt>
                <c:pt idx="79">
                  <c:v>-73.400000000000006</c:v>
                </c:pt>
                <c:pt idx="80">
                  <c:v>-73.38</c:v>
                </c:pt>
                <c:pt idx="81">
                  <c:v>-73.36</c:v>
                </c:pt>
                <c:pt idx="82">
                  <c:v>-73.34</c:v>
                </c:pt>
                <c:pt idx="83">
                  <c:v>-73.319999999999993</c:v>
                </c:pt>
                <c:pt idx="84">
                  <c:v>-73.3</c:v>
                </c:pt>
                <c:pt idx="85">
                  <c:v>-73.28</c:v>
                </c:pt>
                <c:pt idx="86">
                  <c:v>-73.260000000000005</c:v>
                </c:pt>
                <c:pt idx="87">
                  <c:v>-73.239999999999995</c:v>
                </c:pt>
                <c:pt idx="88">
                  <c:v>-73.22</c:v>
                </c:pt>
                <c:pt idx="89">
                  <c:v>-73.2</c:v>
                </c:pt>
                <c:pt idx="90">
                  <c:v>-73.180000000000007</c:v>
                </c:pt>
                <c:pt idx="91">
                  <c:v>-73.16</c:v>
                </c:pt>
                <c:pt idx="92">
                  <c:v>-73.14</c:v>
                </c:pt>
                <c:pt idx="93">
                  <c:v>-73.12</c:v>
                </c:pt>
                <c:pt idx="94">
                  <c:v>-73.099999999999994</c:v>
                </c:pt>
                <c:pt idx="95">
                  <c:v>-73.08</c:v>
                </c:pt>
                <c:pt idx="96">
                  <c:v>-73.06</c:v>
                </c:pt>
                <c:pt idx="97">
                  <c:v>-73.040000000000006</c:v>
                </c:pt>
                <c:pt idx="98">
                  <c:v>-73.02</c:v>
                </c:pt>
                <c:pt idx="99">
                  <c:v>-73</c:v>
                </c:pt>
              </c:numCache>
            </c:numRef>
          </c:xVal>
          <c:yVal>
            <c:numRef>
              <c:f>'1.1.9'!$H$3:$H$102</c:f>
              <c:numCache>
                <c:formatCode>General</c:formatCode>
                <c:ptCount val="100"/>
                <c:pt idx="0">
                  <c:v>4.920201683137336E-2</c:v>
                </c:pt>
                <c:pt idx="1">
                  <c:v>5.5565836485322526E-2</c:v>
                </c:pt>
                <c:pt idx="2">
                  <c:v>6.259557507051848E-2</c:v>
                </c:pt>
                <c:pt idx="3">
                  <c:v>7.0338035819286493E-2</c:v>
                </c:pt>
                <c:pt idx="4">
                  <c:v>7.8840190525370779E-2</c:v>
                </c:pt>
                <c:pt idx="5">
                  <c:v>8.8148701557394779E-2</c:v>
                </c:pt>
                <c:pt idx="6">
                  <c:v>9.8309389590776383E-2</c:v>
                </c:pt>
                <c:pt idx="7">
                  <c:v>0.1093666489661395</c:v>
                </c:pt>
                <c:pt idx="8">
                  <c:v>0.12136281377982926</c:v>
                </c:pt>
                <c:pt idx="9">
                  <c:v>0.13433747908559673</c:v>
                </c:pt>
                <c:pt idx="10">
                  <c:v>0.14832678291386431</c:v>
                </c:pt>
                <c:pt idx="11">
                  <c:v>0.16336265617068779</c:v>
                </c:pt>
                <c:pt idx="12">
                  <c:v>0.17947204883446929</c:v>
                </c:pt>
                <c:pt idx="13">
                  <c:v>0.19667614219140944</c:v>
                </c:pt>
                <c:pt idx="14">
                  <c:v>0.21498955810702847</c:v>
                </c:pt>
                <c:pt idx="15">
                  <c:v>0.23441957748301109</c:v>
                </c:pt>
                <c:pt idx="16">
                  <c:v>0.25496538106015321</c:v>
                </c:pt>
                <c:pt idx="17">
                  <c:v>0.27661732656020122</c:v>
                </c:pt>
                <c:pt idx="18">
                  <c:v>0.29935627677693177</c:v>
                </c:pt>
                <c:pt idx="19">
                  <c:v>0.32315299359407856</c:v>
                </c:pt>
                <c:pt idx="20">
                  <c:v>0.34796761299569701</c:v>
                </c:pt>
                <c:pt idx="21">
                  <c:v>0.3737492159158341</c:v>
                </c:pt>
                <c:pt idx="22">
                  <c:v>0.40043550922832233</c:v>
                </c:pt>
                <c:pt idx="23">
                  <c:v>0.42795263029214031</c:v>
                </c:pt>
                <c:pt idx="24">
                  <c:v>0.45621508723506243</c:v>
                </c:pt>
                <c:pt idx="25">
                  <c:v>0.4851258455830082</c:v>
                </c:pt>
                <c:pt idx="26">
                  <c:v>0.51457656993412804</c:v>
                </c:pt>
                <c:pt idx="27">
                  <c:v>0.54444802715882035</c:v>
                </c:pt>
                <c:pt idx="28">
                  <c:v>0.57461065510847664</c:v>
                </c:pt>
                <c:pt idx="29">
                  <c:v>0.60492529807656403</c:v>
                </c:pt>
                <c:pt idx="30">
                  <c:v>0.63524410732620062</c:v>
                </c:pt>
                <c:pt idx="31">
                  <c:v>0.66541160193249194</c:v>
                </c:pt>
                <c:pt idx="32">
                  <c:v>0.69526588205124629</c:v>
                </c:pt>
                <c:pt idx="33">
                  <c:v>0.72463998358430426</c:v>
                </c:pt>
                <c:pt idx="34">
                  <c:v>0.75336336014051963</c:v>
                </c:pt>
                <c:pt idx="35">
                  <c:v>0.78126347526252882</c:v>
                </c:pt>
                <c:pt idx="36">
                  <c:v>0.80816748517683645</c:v>
                </c:pt>
                <c:pt idx="37">
                  <c:v>0.83390398990201009</c:v>
                </c:pt>
                <c:pt idx="38">
                  <c:v>0.85830482848170242</c:v>
                </c:pt>
                <c:pt idx="39">
                  <c:v>0.88120689245917483</c:v>
                </c:pt>
                <c:pt idx="40">
                  <c:v>0.90245393052833556</c:v>
                </c:pt>
                <c:pt idx="41">
                  <c:v>0.92189831662805599</c:v>
                </c:pt>
                <c:pt idx="42">
                  <c:v>0.93940275362011372</c:v>
                </c:pt>
                <c:pt idx="43">
                  <c:v>0.95484188512660118</c:v>
                </c:pt>
                <c:pt idx="44">
                  <c:v>0.96810378910253503</c:v>
                </c:pt>
                <c:pt idx="45">
                  <c:v>0.97909132827567902</c:v>
                </c:pt>
                <c:pt idx="46">
                  <c:v>0.98772333467269291</c:v>
                </c:pt>
                <c:pt idx="47">
                  <c:v>0.99393560803110836</c:v>
                </c:pt>
                <c:pt idx="48">
                  <c:v>0.99768171092000446</c:v>
                </c:pt>
                <c:pt idx="49">
                  <c:v>0.99893354679468971</c:v>
                </c:pt>
                <c:pt idx="50">
                  <c:v>0.99768171092000446</c:v>
                </c:pt>
                <c:pt idx="51">
                  <c:v>0.99393560803110836</c:v>
                </c:pt>
                <c:pt idx="52">
                  <c:v>0.98772333467269291</c:v>
                </c:pt>
                <c:pt idx="53">
                  <c:v>0.97909132827567902</c:v>
                </c:pt>
                <c:pt idx="54">
                  <c:v>0.96810378910253503</c:v>
                </c:pt>
                <c:pt idx="55">
                  <c:v>0.95484188512660118</c:v>
                </c:pt>
                <c:pt idx="56">
                  <c:v>0.93940275362011372</c:v>
                </c:pt>
                <c:pt idx="57">
                  <c:v>0.92189831662805599</c:v>
                </c:pt>
                <c:pt idx="58">
                  <c:v>0.90245393052833556</c:v>
                </c:pt>
                <c:pt idx="59">
                  <c:v>0.88120689245917483</c:v>
                </c:pt>
                <c:pt idx="60">
                  <c:v>0.85830482848170242</c:v>
                </c:pt>
                <c:pt idx="61">
                  <c:v>0.83390398990201009</c:v>
                </c:pt>
                <c:pt idx="62">
                  <c:v>0.80816748517683645</c:v>
                </c:pt>
                <c:pt idx="63">
                  <c:v>0.78126347526252882</c:v>
                </c:pt>
                <c:pt idx="64">
                  <c:v>0.75336336014051963</c:v>
                </c:pt>
                <c:pt idx="65">
                  <c:v>0.72463998358430426</c:v>
                </c:pt>
                <c:pt idx="66">
                  <c:v>0.69526588205124629</c:v>
                </c:pt>
                <c:pt idx="67">
                  <c:v>0.66541160193249194</c:v>
                </c:pt>
                <c:pt idx="68">
                  <c:v>0.63524410732620062</c:v>
                </c:pt>
                <c:pt idx="69">
                  <c:v>0.60492529807656403</c:v>
                </c:pt>
                <c:pt idx="70">
                  <c:v>0.57461065510847664</c:v>
                </c:pt>
                <c:pt idx="71">
                  <c:v>0.54444802715882035</c:v>
                </c:pt>
                <c:pt idx="72">
                  <c:v>0.51457656993412804</c:v>
                </c:pt>
                <c:pt idx="73">
                  <c:v>0.4851258455830082</c:v>
                </c:pt>
                <c:pt idx="74">
                  <c:v>0.45621508723506243</c:v>
                </c:pt>
                <c:pt idx="75">
                  <c:v>0.42795263029214031</c:v>
                </c:pt>
                <c:pt idx="76">
                  <c:v>0.40043550922832233</c:v>
                </c:pt>
                <c:pt idx="77">
                  <c:v>0.3737492159158341</c:v>
                </c:pt>
                <c:pt idx="78">
                  <c:v>0.34796761299569701</c:v>
                </c:pt>
                <c:pt idx="79">
                  <c:v>0.32315299359407856</c:v>
                </c:pt>
                <c:pt idx="80">
                  <c:v>0.29935627677693177</c:v>
                </c:pt>
                <c:pt idx="81">
                  <c:v>0.27661732656020122</c:v>
                </c:pt>
                <c:pt idx="82">
                  <c:v>0.25496538106015321</c:v>
                </c:pt>
                <c:pt idx="83">
                  <c:v>0.23441957748301109</c:v>
                </c:pt>
                <c:pt idx="84">
                  <c:v>0.21498955810702847</c:v>
                </c:pt>
                <c:pt idx="85">
                  <c:v>0.19667614219140944</c:v>
                </c:pt>
                <c:pt idx="86">
                  <c:v>0.17947204883446929</c:v>
                </c:pt>
                <c:pt idx="87">
                  <c:v>0.16336265617068779</c:v>
                </c:pt>
                <c:pt idx="88">
                  <c:v>0.14832678291386431</c:v>
                </c:pt>
                <c:pt idx="89">
                  <c:v>0.13433747908559673</c:v>
                </c:pt>
                <c:pt idx="90">
                  <c:v>0.12136281377982926</c:v>
                </c:pt>
                <c:pt idx="91">
                  <c:v>0.1093666489661395</c:v>
                </c:pt>
                <c:pt idx="92">
                  <c:v>9.8309389590776383E-2</c:v>
                </c:pt>
                <c:pt idx="93">
                  <c:v>8.8148701557394779E-2</c:v>
                </c:pt>
                <c:pt idx="94">
                  <c:v>7.8840190525370779E-2</c:v>
                </c:pt>
                <c:pt idx="95">
                  <c:v>7.0338035819286493E-2</c:v>
                </c:pt>
                <c:pt idx="96">
                  <c:v>6.259557507051848E-2</c:v>
                </c:pt>
                <c:pt idx="97">
                  <c:v>5.5565836485322526E-2</c:v>
                </c:pt>
                <c:pt idx="98">
                  <c:v>4.920201683137336E-2</c:v>
                </c:pt>
                <c:pt idx="99">
                  <c:v>4.3457904339770169E-2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'1.1.10'!$E$2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'1.1.10'!$D$3:$D$11</c:f>
              <c:numCache>
                <c:formatCode>General</c:formatCode>
                <c:ptCount val="9"/>
                <c:pt idx="0">
                  <c:v>-78</c:v>
                </c:pt>
                <c:pt idx="1">
                  <c:v>-77</c:v>
                </c:pt>
                <c:pt idx="2">
                  <c:v>-76</c:v>
                </c:pt>
                <c:pt idx="3">
                  <c:v>-75</c:v>
                </c:pt>
                <c:pt idx="4">
                  <c:v>-74</c:v>
                </c:pt>
                <c:pt idx="5">
                  <c:v>-73</c:v>
                </c:pt>
                <c:pt idx="6">
                  <c:v>-72</c:v>
                </c:pt>
                <c:pt idx="7">
                  <c:v>-71</c:v>
                </c:pt>
                <c:pt idx="8">
                  <c:v>-70</c:v>
                </c:pt>
              </c:numCache>
            </c:numRef>
          </c:xVal>
          <c:yVal>
            <c:numRef>
              <c:f>'1.1.10'!$E$3:$E$11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69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'1.1.10'!$G$3:$G$102</c:f>
              <c:numCache>
                <c:formatCode>General</c:formatCode>
                <c:ptCount val="100"/>
                <c:pt idx="0">
                  <c:v>-74.98</c:v>
                </c:pt>
                <c:pt idx="1">
                  <c:v>-74.959999999999994</c:v>
                </c:pt>
                <c:pt idx="2">
                  <c:v>-74.94</c:v>
                </c:pt>
                <c:pt idx="3">
                  <c:v>-74.92</c:v>
                </c:pt>
                <c:pt idx="4">
                  <c:v>-74.900000000000006</c:v>
                </c:pt>
                <c:pt idx="5">
                  <c:v>-74.88</c:v>
                </c:pt>
                <c:pt idx="6">
                  <c:v>-74.86</c:v>
                </c:pt>
                <c:pt idx="7">
                  <c:v>-74.84</c:v>
                </c:pt>
                <c:pt idx="8">
                  <c:v>-74.819999999999993</c:v>
                </c:pt>
                <c:pt idx="9">
                  <c:v>-74.8</c:v>
                </c:pt>
                <c:pt idx="10">
                  <c:v>-74.78</c:v>
                </c:pt>
                <c:pt idx="11">
                  <c:v>-74.760000000000005</c:v>
                </c:pt>
                <c:pt idx="12">
                  <c:v>-74.739999999999995</c:v>
                </c:pt>
                <c:pt idx="13">
                  <c:v>-74.72</c:v>
                </c:pt>
                <c:pt idx="14">
                  <c:v>-74.7</c:v>
                </c:pt>
                <c:pt idx="15">
                  <c:v>-74.680000000000007</c:v>
                </c:pt>
                <c:pt idx="16">
                  <c:v>-74.66</c:v>
                </c:pt>
                <c:pt idx="17">
                  <c:v>-74.64</c:v>
                </c:pt>
                <c:pt idx="18">
                  <c:v>-74.62</c:v>
                </c:pt>
                <c:pt idx="19">
                  <c:v>-74.599999999999994</c:v>
                </c:pt>
                <c:pt idx="20">
                  <c:v>-74.58</c:v>
                </c:pt>
                <c:pt idx="21">
                  <c:v>-74.56</c:v>
                </c:pt>
                <c:pt idx="22">
                  <c:v>-74.540000000000006</c:v>
                </c:pt>
                <c:pt idx="23">
                  <c:v>-74.52</c:v>
                </c:pt>
                <c:pt idx="24">
                  <c:v>-74.5</c:v>
                </c:pt>
                <c:pt idx="25">
                  <c:v>-74.48</c:v>
                </c:pt>
                <c:pt idx="26">
                  <c:v>-74.459999999999994</c:v>
                </c:pt>
                <c:pt idx="27">
                  <c:v>-74.44</c:v>
                </c:pt>
                <c:pt idx="28">
                  <c:v>-74.42</c:v>
                </c:pt>
                <c:pt idx="29">
                  <c:v>-74.400000000000006</c:v>
                </c:pt>
                <c:pt idx="30">
                  <c:v>-74.38</c:v>
                </c:pt>
                <c:pt idx="31">
                  <c:v>-74.36</c:v>
                </c:pt>
                <c:pt idx="32">
                  <c:v>-74.34</c:v>
                </c:pt>
                <c:pt idx="33">
                  <c:v>-74.319999999999993</c:v>
                </c:pt>
                <c:pt idx="34">
                  <c:v>-74.3</c:v>
                </c:pt>
                <c:pt idx="35">
                  <c:v>-74.28</c:v>
                </c:pt>
                <c:pt idx="36">
                  <c:v>-74.260000000000005</c:v>
                </c:pt>
                <c:pt idx="37">
                  <c:v>-74.239999999999995</c:v>
                </c:pt>
                <c:pt idx="38">
                  <c:v>-74.22</c:v>
                </c:pt>
                <c:pt idx="39">
                  <c:v>-74.2</c:v>
                </c:pt>
                <c:pt idx="40">
                  <c:v>-74.180000000000007</c:v>
                </c:pt>
                <c:pt idx="41">
                  <c:v>-74.16</c:v>
                </c:pt>
                <c:pt idx="42">
                  <c:v>-74.14</c:v>
                </c:pt>
                <c:pt idx="43">
                  <c:v>-74.12</c:v>
                </c:pt>
                <c:pt idx="44">
                  <c:v>-74.099999999999994</c:v>
                </c:pt>
                <c:pt idx="45">
                  <c:v>-74.08</c:v>
                </c:pt>
                <c:pt idx="46">
                  <c:v>-74.06</c:v>
                </c:pt>
                <c:pt idx="47">
                  <c:v>-74.040000000000006</c:v>
                </c:pt>
                <c:pt idx="48">
                  <c:v>-74.02</c:v>
                </c:pt>
                <c:pt idx="49">
                  <c:v>-74</c:v>
                </c:pt>
                <c:pt idx="50">
                  <c:v>-73.98</c:v>
                </c:pt>
                <c:pt idx="51">
                  <c:v>-73.959999999999994</c:v>
                </c:pt>
                <c:pt idx="52">
                  <c:v>-73.94</c:v>
                </c:pt>
                <c:pt idx="53">
                  <c:v>-73.92</c:v>
                </c:pt>
                <c:pt idx="54">
                  <c:v>-73.900000000000006</c:v>
                </c:pt>
                <c:pt idx="55">
                  <c:v>-73.88</c:v>
                </c:pt>
                <c:pt idx="56">
                  <c:v>-73.86</c:v>
                </c:pt>
                <c:pt idx="57">
                  <c:v>-73.84</c:v>
                </c:pt>
                <c:pt idx="58">
                  <c:v>-73.819999999999993</c:v>
                </c:pt>
                <c:pt idx="59">
                  <c:v>-73.8</c:v>
                </c:pt>
                <c:pt idx="60">
                  <c:v>-73.78</c:v>
                </c:pt>
                <c:pt idx="61">
                  <c:v>-73.760000000000005</c:v>
                </c:pt>
                <c:pt idx="62">
                  <c:v>-73.739999999999995</c:v>
                </c:pt>
                <c:pt idx="63">
                  <c:v>-73.72</c:v>
                </c:pt>
                <c:pt idx="64">
                  <c:v>-73.7</c:v>
                </c:pt>
                <c:pt idx="65">
                  <c:v>-73.680000000000007</c:v>
                </c:pt>
                <c:pt idx="66">
                  <c:v>-73.66</c:v>
                </c:pt>
                <c:pt idx="67">
                  <c:v>-73.64</c:v>
                </c:pt>
                <c:pt idx="68">
                  <c:v>-73.62</c:v>
                </c:pt>
                <c:pt idx="69">
                  <c:v>-73.599999999999994</c:v>
                </c:pt>
                <c:pt idx="70">
                  <c:v>-73.58</c:v>
                </c:pt>
                <c:pt idx="71">
                  <c:v>-73.56</c:v>
                </c:pt>
                <c:pt idx="72">
                  <c:v>-73.540000000000006</c:v>
                </c:pt>
                <c:pt idx="73">
                  <c:v>-73.52</c:v>
                </c:pt>
                <c:pt idx="74">
                  <c:v>-73.5</c:v>
                </c:pt>
                <c:pt idx="75">
                  <c:v>-73.48</c:v>
                </c:pt>
                <c:pt idx="76">
                  <c:v>-73.459999999999994</c:v>
                </c:pt>
                <c:pt idx="77">
                  <c:v>-73.44</c:v>
                </c:pt>
                <c:pt idx="78">
                  <c:v>-73.42</c:v>
                </c:pt>
                <c:pt idx="79">
                  <c:v>-73.400000000000006</c:v>
                </c:pt>
                <c:pt idx="80">
                  <c:v>-73.38</c:v>
                </c:pt>
                <c:pt idx="81">
                  <c:v>-73.36</c:v>
                </c:pt>
                <c:pt idx="82">
                  <c:v>-73.34</c:v>
                </c:pt>
                <c:pt idx="83">
                  <c:v>-73.319999999999993</c:v>
                </c:pt>
                <c:pt idx="84">
                  <c:v>-73.3</c:v>
                </c:pt>
                <c:pt idx="85">
                  <c:v>-73.28</c:v>
                </c:pt>
                <c:pt idx="86">
                  <c:v>-73.260000000000005</c:v>
                </c:pt>
                <c:pt idx="87">
                  <c:v>-73.239999999999995</c:v>
                </c:pt>
                <c:pt idx="88">
                  <c:v>-73.22</c:v>
                </c:pt>
                <c:pt idx="89">
                  <c:v>-73.2</c:v>
                </c:pt>
                <c:pt idx="90">
                  <c:v>-73.180000000000007</c:v>
                </c:pt>
                <c:pt idx="91">
                  <c:v>-73.16</c:v>
                </c:pt>
                <c:pt idx="92">
                  <c:v>-73.14</c:v>
                </c:pt>
                <c:pt idx="93">
                  <c:v>-73.12</c:v>
                </c:pt>
                <c:pt idx="94">
                  <c:v>-73.099999999999994</c:v>
                </c:pt>
                <c:pt idx="95">
                  <c:v>-73.08</c:v>
                </c:pt>
                <c:pt idx="96">
                  <c:v>-73.06</c:v>
                </c:pt>
                <c:pt idx="97">
                  <c:v>-73.040000000000006</c:v>
                </c:pt>
                <c:pt idx="98">
                  <c:v>-73.02</c:v>
                </c:pt>
                <c:pt idx="99">
                  <c:v>-73</c:v>
                </c:pt>
              </c:numCache>
            </c:numRef>
          </c:xVal>
          <c:yVal>
            <c:numRef>
              <c:f>'1.1.10'!$H$3:$H$102</c:f>
              <c:numCache>
                <c:formatCode>General</c:formatCode>
                <c:ptCount val="100"/>
                <c:pt idx="0">
                  <c:v>0.1018153475163537</c:v>
                </c:pt>
                <c:pt idx="1">
                  <c:v>0.11085031464449242</c:v>
                </c:pt>
                <c:pt idx="2">
                  <c:v>0.12047565590065144</c:v>
                </c:pt>
                <c:pt idx="3">
                  <c:v>0.13070745408491055</c:v>
                </c:pt>
                <c:pt idx="4">
                  <c:v>0.14155985160572263</c:v>
                </c:pt>
                <c:pt idx="5">
                  <c:v>0.15304478260440843</c:v>
                </c:pt>
                <c:pt idx="6">
                  <c:v>0.16517170272526421</c:v>
                </c:pt>
                <c:pt idx="7">
                  <c:v>0.1779473192890815</c:v>
                </c:pt>
                <c:pt idx="8">
                  <c:v>0.19137532484856606</c:v>
                </c:pt>
                <c:pt idx="9">
                  <c:v>0.20545613729989723</c:v>
                </c:pt>
                <c:pt idx="10">
                  <c:v>0.22018664988958153</c:v>
                </c:pt>
                <c:pt idx="11">
                  <c:v>0.23555999458459034</c:v>
                </c:pt>
                <c:pt idx="12">
                  <c:v>0.25156532236264606</c:v>
                </c:pt>
                <c:pt idx="13">
                  <c:v>0.26818760402270581</c:v>
                </c:pt>
                <c:pt idx="14">
                  <c:v>0.28540745511044874</c:v>
                </c:pt>
                <c:pt idx="15">
                  <c:v>0.30320098849519111</c:v>
                </c:pt>
                <c:pt idx="16">
                  <c:v>0.32153969802203292</c:v>
                </c:pt>
                <c:pt idx="17">
                  <c:v>0.34039037649275555</c:v>
                </c:pt>
                <c:pt idx="18">
                  <c:v>0.3597150710015366</c:v>
                </c:pt>
                <c:pt idx="19">
                  <c:v>0.37947107836545679</c:v>
                </c:pt>
                <c:pt idx="20">
                  <c:v>0.39961098304777093</c:v>
                </c:pt>
                <c:pt idx="21">
                  <c:v>0.42008273957500203</c:v>
                </c:pt>
                <c:pt idx="22">
                  <c:v>0.44082980100030611</c:v>
                </c:pt>
                <c:pt idx="23">
                  <c:v>0.46179129447092648</c:v>
                </c:pt>
                <c:pt idx="24">
                  <c:v>0.48290224442062513</c:v>
                </c:pt>
                <c:pt idx="25">
                  <c:v>0.50409384333690321</c:v>
                </c:pt>
                <c:pt idx="26">
                  <c:v>0.52529376945337825</c:v>
                </c:pt>
                <c:pt idx="27">
                  <c:v>0.54642655010000241</c:v>
                </c:pt>
                <c:pt idx="28">
                  <c:v>0.56741396881564043</c:v>
                </c:pt>
                <c:pt idx="29">
                  <c:v>0.58817551369848142</c:v>
                </c:pt>
                <c:pt idx="30">
                  <c:v>0.6086288638513182</c:v>
                </c:pt>
                <c:pt idx="31">
                  <c:v>0.62869041017931215</c:v>
                </c:pt>
                <c:pt idx="32">
                  <c:v>0.64827580622963943</c:v>
                </c:pt>
                <c:pt idx="33">
                  <c:v>0.66730054423390694</c:v>
                </c:pt>
                <c:pt idx="34">
                  <c:v>0.68568055103714409</c:v>
                </c:pt>
                <c:pt idx="35">
                  <c:v>0.70333279817954075</c:v>
                </c:pt>
                <c:pt idx="36">
                  <c:v>0.72017592004756814</c:v>
                </c:pt>
                <c:pt idx="37">
                  <c:v>0.73613083373854082</c:v>
                </c:pt>
                <c:pt idx="38">
                  <c:v>0.75112135409187619</c:v>
                </c:pt>
                <c:pt idx="39">
                  <c:v>0.76507479723806837</c:v>
                </c:pt>
                <c:pt idx="40">
                  <c:v>0.7779225660050797</c:v>
                </c:pt>
                <c:pt idx="41">
                  <c:v>0.78960071060530423</c:v>
                </c:pt>
                <c:pt idx="42">
                  <c:v>0.80005045820365139</c:v>
                </c:pt>
                <c:pt idx="43">
                  <c:v>0.80921870523885808</c:v>
                </c:pt>
                <c:pt idx="44">
                  <c:v>0.81705846673217675</c:v>
                </c:pt>
                <c:pt idx="45">
                  <c:v>0.82352927726684455</c:v>
                </c:pt>
                <c:pt idx="46">
                  <c:v>0.82859753885149112</c:v>
                </c:pt>
                <c:pt idx="47">
                  <c:v>0.83223681148373307</c:v>
                </c:pt>
                <c:pt idx="48">
                  <c:v>0.83442804289826378</c:v>
                </c:pt>
                <c:pt idx="49">
                  <c:v>0.83515973470614757</c:v>
                </c:pt>
                <c:pt idx="50">
                  <c:v>0.83442804289826378</c:v>
                </c:pt>
                <c:pt idx="51">
                  <c:v>0.83223681148373307</c:v>
                </c:pt>
                <c:pt idx="52">
                  <c:v>0.82859753885149112</c:v>
                </c:pt>
                <c:pt idx="53">
                  <c:v>0.82352927726684455</c:v>
                </c:pt>
                <c:pt idx="54">
                  <c:v>0.81705846673217675</c:v>
                </c:pt>
                <c:pt idx="55">
                  <c:v>0.80921870523885808</c:v>
                </c:pt>
                <c:pt idx="56">
                  <c:v>0.80005045820365139</c:v>
                </c:pt>
                <c:pt idx="57">
                  <c:v>0.78960071060530423</c:v>
                </c:pt>
                <c:pt idx="58">
                  <c:v>0.7779225660050797</c:v>
                </c:pt>
                <c:pt idx="59">
                  <c:v>0.76507479723806837</c:v>
                </c:pt>
                <c:pt idx="60">
                  <c:v>0.75112135409187619</c:v>
                </c:pt>
                <c:pt idx="61">
                  <c:v>0.73613083373854082</c:v>
                </c:pt>
                <c:pt idx="62">
                  <c:v>0.72017592004756814</c:v>
                </c:pt>
                <c:pt idx="63">
                  <c:v>0.70333279817954075</c:v>
                </c:pt>
                <c:pt idx="64">
                  <c:v>0.68568055103714409</c:v>
                </c:pt>
                <c:pt idx="65">
                  <c:v>0.66730054423390694</c:v>
                </c:pt>
                <c:pt idx="66">
                  <c:v>0.64827580622963943</c:v>
                </c:pt>
                <c:pt idx="67">
                  <c:v>0.62869041017931215</c:v>
                </c:pt>
                <c:pt idx="68">
                  <c:v>0.6086288638513182</c:v>
                </c:pt>
                <c:pt idx="69">
                  <c:v>0.58817551369848142</c:v>
                </c:pt>
                <c:pt idx="70">
                  <c:v>0.56741396881564043</c:v>
                </c:pt>
                <c:pt idx="71">
                  <c:v>0.54642655010000241</c:v>
                </c:pt>
                <c:pt idx="72">
                  <c:v>0.52529376945337825</c:v>
                </c:pt>
                <c:pt idx="73">
                  <c:v>0.50409384333690321</c:v>
                </c:pt>
                <c:pt idx="74">
                  <c:v>0.48290224442062513</c:v>
                </c:pt>
                <c:pt idx="75">
                  <c:v>0.46179129447092648</c:v>
                </c:pt>
                <c:pt idx="76">
                  <c:v>0.44082980100030611</c:v>
                </c:pt>
                <c:pt idx="77">
                  <c:v>0.42008273957500203</c:v>
                </c:pt>
                <c:pt idx="78">
                  <c:v>0.39961098304777093</c:v>
                </c:pt>
                <c:pt idx="79">
                  <c:v>0.37947107836545679</c:v>
                </c:pt>
                <c:pt idx="80">
                  <c:v>0.3597150710015366</c:v>
                </c:pt>
                <c:pt idx="81">
                  <c:v>0.34039037649275555</c:v>
                </c:pt>
                <c:pt idx="82">
                  <c:v>0.32153969802203292</c:v>
                </c:pt>
                <c:pt idx="83">
                  <c:v>0.30320098849519111</c:v>
                </c:pt>
                <c:pt idx="84">
                  <c:v>0.28540745511044874</c:v>
                </c:pt>
                <c:pt idx="85">
                  <c:v>0.26818760402270581</c:v>
                </c:pt>
                <c:pt idx="86">
                  <c:v>0.25156532236264606</c:v>
                </c:pt>
                <c:pt idx="87">
                  <c:v>0.23555999458459034</c:v>
                </c:pt>
                <c:pt idx="88">
                  <c:v>0.22018664988958153</c:v>
                </c:pt>
                <c:pt idx="89">
                  <c:v>0.20545613729989723</c:v>
                </c:pt>
                <c:pt idx="90">
                  <c:v>0.19137532484856606</c:v>
                </c:pt>
                <c:pt idx="91">
                  <c:v>0.1779473192890815</c:v>
                </c:pt>
                <c:pt idx="92">
                  <c:v>0.16517170272526421</c:v>
                </c:pt>
                <c:pt idx="93">
                  <c:v>0.15304478260440843</c:v>
                </c:pt>
                <c:pt idx="94">
                  <c:v>0.14155985160572263</c:v>
                </c:pt>
                <c:pt idx="95">
                  <c:v>0.13070745408491055</c:v>
                </c:pt>
                <c:pt idx="96">
                  <c:v>0.12047565590065144</c:v>
                </c:pt>
                <c:pt idx="97">
                  <c:v>0.11085031464449242</c:v>
                </c:pt>
                <c:pt idx="98">
                  <c:v>0.1018153475163537</c:v>
                </c:pt>
                <c:pt idx="99">
                  <c:v>9.3352994329190767E-2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2759F8-A6A6-48C6-A6FF-3D371C3AF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BAEDFF-0201-42BB-88EA-12F1583D4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818A41-C989-4632-A5A0-397C67448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66F6AC-D276-4ADB-8D4F-5DFE52902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2D1C7D-96F1-4D13-BF26-89D955F18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C82D5C-EE6D-4B59-8C05-8BBCF626C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087E8A-B26B-495E-A741-6AC12077D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B9F689-3692-488C-9D91-DE6F2393F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F8CE15-2C69-4982-834C-14428F89B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615C47-B1A3-418B-80DE-6186A0E3A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808-9351-4F12-8EEF-F77D9E4EA00D}">
  <dimension ref="A1:K102"/>
  <sheetViews>
    <sheetView zoomScale="120" zoomScaleNormal="120" workbookViewId="0">
      <selection activeCell="D30" sqref="D3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  <col min="10" max="10" width="9.140625" style="18" customWidth="1"/>
  </cols>
  <sheetData>
    <row r="1" spans="1:11" s="2" customFormat="1" ht="15" customHeight="1" x14ac:dyDescent="0.25">
      <c r="A1" s="13">
        <v>-72</v>
      </c>
      <c r="B1" s="28" t="s">
        <v>19</v>
      </c>
      <c r="C1" s="28"/>
      <c r="D1" s="25" t="s">
        <v>17</v>
      </c>
      <c r="E1" s="26"/>
      <c r="F1" s="27" t="s">
        <v>18</v>
      </c>
      <c r="G1" s="27"/>
      <c r="H1" s="27"/>
      <c r="I1" s="27"/>
      <c r="J1" s="15"/>
      <c r="K1"/>
    </row>
    <row r="2" spans="1:11" ht="15" customHeight="1" x14ac:dyDescent="0.25">
      <c r="A2" s="13">
        <v>-72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16"/>
    </row>
    <row r="3" spans="1:11" ht="15" customHeight="1" x14ac:dyDescent="0.25">
      <c r="A3" s="13">
        <v>-72</v>
      </c>
      <c r="B3" s="21" t="s">
        <v>8</v>
      </c>
      <c r="C3" s="12">
        <f>MIN(A1:A100)</f>
        <v>-74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-73.98</v>
      </c>
      <c r="H3" s="3">
        <f>_xlfn.NORM.DIST(G3,$D$28,$C$6,FALSE)</f>
        <v>0.19265541440355149</v>
      </c>
      <c r="I3" s="7">
        <f>(ABS(C3)-ABS(C4))/C5</f>
        <v>0.02</v>
      </c>
      <c r="J3" s="17"/>
    </row>
    <row r="4" spans="1:11" ht="15" customHeight="1" x14ac:dyDescent="0.25">
      <c r="A4" s="13">
        <v>-72</v>
      </c>
      <c r="B4" s="22" t="s">
        <v>9</v>
      </c>
      <c r="C4" s="7">
        <f>MAX(A1:A100)</f>
        <v>-72</v>
      </c>
      <c r="D4" s="6">
        <v>-77</v>
      </c>
      <c r="E4" s="11">
        <v>0</v>
      </c>
      <c r="F4" s="3">
        <v>-48</v>
      </c>
      <c r="G4" s="3">
        <f t="shared" ref="G4:G67" si="0">$D$28+($I$3*F4)</f>
        <v>-73.959999999999994</v>
      </c>
      <c r="H4" s="3">
        <f t="shared" ref="H4:H67" si="1">_xlfn.NORM.DIST(G4,$D$28,$C$6,FALSE)</f>
        <v>0.20202586972594477</v>
      </c>
    </row>
    <row r="5" spans="1:11" x14ac:dyDescent="0.25">
      <c r="A5" s="13">
        <v>-72</v>
      </c>
      <c r="B5" s="21" t="s">
        <v>10</v>
      </c>
      <c r="C5" s="12">
        <f>COUNT(A1:A100)</f>
        <v>100</v>
      </c>
      <c r="D5" s="8">
        <v>-76</v>
      </c>
      <c r="E5" s="10">
        <v>0</v>
      </c>
      <c r="F5" s="3">
        <v>-47</v>
      </c>
      <c r="G5" s="3">
        <f t="shared" si="0"/>
        <v>-73.94</v>
      </c>
      <c r="H5" s="3">
        <f t="shared" si="1"/>
        <v>0.21164473914487378</v>
      </c>
    </row>
    <row r="6" spans="1:11" ht="15" customHeight="1" x14ac:dyDescent="0.25">
      <c r="A6" s="13">
        <v>-72</v>
      </c>
      <c r="B6" s="22" t="s">
        <v>2</v>
      </c>
      <c r="C6" s="7">
        <f>_xlfn.STDEV.S(A1:A100)</f>
        <v>0.63912819409320965</v>
      </c>
      <c r="D6" s="8">
        <v>-75</v>
      </c>
      <c r="E6" s="11">
        <v>0</v>
      </c>
      <c r="F6" s="3">
        <v>-46</v>
      </c>
      <c r="G6" s="3">
        <f t="shared" si="0"/>
        <v>-73.92</v>
      </c>
      <c r="H6" s="3">
        <f t="shared" si="1"/>
        <v>0.22150457300574763</v>
      </c>
    </row>
    <row r="7" spans="1:11" ht="15" customHeight="1" x14ac:dyDescent="0.25">
      <c r="A7" s="13">
        <v>-72</v>
      </c>
      <c r="B7" s="21" t="s">
        <v>6</v>
      </c>
      <c r="C7" s="12">
        <f>C9-(2*C6)</f>
        <v>-73.938256388186417</v>
      </c>
      <c r="D7" s="6">
        <v>-74</v>
      </c>
      <c r="E7" s="10">
        <v>9</v>
      </c>
      <c r="F7" s="3">
        <v>-45</v>
      </c>
      <c r="G7" s="3">
        <f t="shared" si="0"/>
        <v>-73.900000000000006</v>
      </c>
      <c r="H7" s="3">
        <f t="shared" si="1"/>
        <v>0.23159684686616208</v>
      </c>
    </row>
    <row r="8" spans="1:11" x14ac:dyDescent="0.25">
      <c r="A8" s="13">
        <v>-72</v>
      </c>
      <c r="B8" s="22" t="s">
        <v>4</v>
      </c>
      <c r="C8" s="7">
        <f>C9-C6</f>
        <v>-73.2991281940932</v>
      </c>
      <c r="D8" s="8">
        <v>-73</v>
      </c>
      <c r="E8" s="11">
        <v>48</v>
      </c>
      <c r="F8" s="3">
        <v>-44</v>
      </c>
      <c r="G8" s="3">
        <f t="shared" si="0"/>
        <v>-73.88</v>
      </c>
      <c r="H8" s="3">
        <f t="shared" si="1"/>
        <v>0.2419119455778215</v>
      </c>
    </row>
    <row r="9" spans="1:11" x14ac:dyDescent="0.25">
      <c r="A9" s="13">
        <v>-73</v>
      </c>
      <c r="B9" s="21" t="s">
        <v>3</v>
      </c>
      <c r="C9" s="12">
        <f>AVERAGE(A1:A100)</f>
        <v>-72.66</v>
      </c>
      <c r="D9" s="8">
        <v>-72</v>
      </c>
      <c r="E9" s="10">
        <v>43</v>
      </c>
      <c r="F9" s="3">
        <v>-43</v>
      </c>
      <c r="G9" s="3">
        <f t="shared" si="0"/>
        <v>-73.86</v>
      </c>
      <c r="H9" s="3">
        <f t="shared" si="1"/>
        <v>0.25243915209270923</v>
      </c>
      <c r="J9" s="19"/>
    </row>
    <row r="10" spans="1:11" ht="15" customHeight="1" x14ac:dyDescent="0.25">
      <c r="A10" s="13">
        <v>-72</v>
      </c>
      <c r="B10" s="22" t="s">
        <v>5</v>
      </c>
      <c r="C10" s="7">
        <f>C9+C6</f>
        <v>-72.020871805906793</v>
      </c>
      <c r="D10" s="6">
        <v>-71</v>
      </c>
      <c r="E10" s="11">
        <v>0</v>
      </c>
      <c r="F10" s="3">
        <v>-42</v>
      </c>
      <c r="G10" s="3">
        <f t="shared" si="0"/>
        <v>-73.84</v>
      </c>
      <c r="H10" s="3">
        <f t="shared" si="1"/>
        <v>0.26316664127594708</v>
      </c>
    </row>
    <row r="11" spans="1:11" ht="15" customHeight="1" x14ac:dyDescent="0.25">
      <c r="A11" s="13">
        <v>-72</v>
      </c>
      <c r="B11" s="21" t="s">
        <v>7</v>
      </c>
      <c r="C11" s="12">
        <f>C9+(2*C6)</f>
        <v>-71.381743611813576</v>
      </c>
      <c r="D11" s="8">
        <v>-70</v>
      </c>
      <c r="E11" s="10">
        <v>0</v>
      </c>
      <c r="F11" s="3">
        <v>-41</v>
      </c>
      <c r="G11" s="3">
        <f t="shared" si="0"/>
        <v>-73.819999999999993</v>
      </c>
      <c r="H11" s="3">
        <f t="shared" si="1"/>
        <v>0.27408147898520085</v>
      </c>
    </row>
    <row r="12" spans="1:11" x14ac:dyDescent="0.25">
      <c r="A12" s="13">
        <v>-72</v>
      </c>
      <c r="F12" s="3">
        <v>-40</v>
      </c>
      <c r="G12" s="3">
        <f t="shared" si="0"/>
        <v>-73.8</v>
      </c>
      <c r="H12" s="3">
        <f t="shared" si="1"/>
        <v>0.28516962665128331</v>
      </c>
    </row>
    <row r="13" spans="1:11" x14ac:dyDescent="0.25">
      <c r="A13" s="13">
        <v>-73</v>
      </c>
      <c r="F13" s="3">
        <v>-39</v>
      </c>
      <c r="G13" s="3">
        <f t="shared" si="0"/>
        <v>-73.78</v>
      </c>
      <c r="H13" s="3">
        <f t="shared" si="1"/>
        <v>0.29641595156623685</v>
      </c>
    </row>
    <row r="14" spans="1:11" x14ac:dyDescent="0.25">
      <c r="A14" s="13">
        <v>-72</v>
      </c>
      <c r="F14" s="3">
        <v>-38</v>
      </c>
      <c r="G14" s="3">
        <f t="shared" si="0"/>
        <v>-73.760000000000005</v>
      </c>
      <c r="H14" s="3">
        <f t="shared" si="1"/>
        <v>0.3078042430537179</v>
      </c>
    </row>
    <row r="15" spans="1:11" x14ac:dyDescent="0.25">
      <c r="A15" s="13">
        <v>-72</v>
      </c>
      <c r="F15" s="3">
        <v>-37</v>
      </c>
      <c r="G15" s="3">
        <f t="shared" si="0"/>
        <v>-73.739999999999995</v>
      </c>
      <c r="H15" s="3">
        <f t="shared" si="1"/>
        <v>0.31931723466285239</v>
      </c>
    </row>
    <row r="16" spans="1:11" x14ac:dyDescent="0.25">
      <c r="A16" s="13">
        <v>-72</v>
      </c>
      <c r="F16" s="3">
        <v>-36</v>
      </c>
      <c r="G16" s="3">
        <f t="shared" si="0"/>
        <v>-73.72</v>
      </c>
      <c r="H16" s="3">
        <f t="shared" si="1"/>
        <v>0.33093663249008592</v>
      </c>
    </row>
    <row r="17" spans="1:8" x14ac:dyDescent="0.25">
      <c r="A17" s="13">
        <v>-72</v>
      </c>
      <c r="F17" s="3">
        <v>-35</v>
      </c>
      <c r="G17" s="3">
        <f t="shared" si="0"/>
        <v>-73.7</v>
      </c>
      <c r="H17" s="3">
        <f t="shared" si="1"/>
        <v>0.34264314969508441</v>
      </c>
    </row>
    <row r="18" spans="1:8" ht="15" customHeight="1" x14ac:dyDescent="0.25">
      <c r="A18" s="13">
        <v>-72</v>
      </c>
      <c r="F18" s="3">
        <v>-34</v>
      </c>
      <c r="G18" s="3">
        <f t="shared" si="0"/>
        <v>-73.680000000000007</v>
      </c>
      <c r="H18" s="3">
        <f t="shared" si="1"/>
        <v>0.35441654723574123</v>
      </c>
    </row>
    <row r="19" spans="1:8" ht="15" customHeight="1" x14ac:dyDescent="0.25">
      <c r="A19" s="13">
        <v>-72</v>
      </c>
      <c r="F19" s="3">
        <v>-33</v>
      </c>
      <c r="G19" s="3">
        <f t="shared" si="0"/>
        <v>-73.66</v>
      </c>
      <c r="H19" s="3">
        <f t="shared" si="1"/>
        <v>0.3662356808052124</v>
      </c>
    </row>
    <row r="20" spans="1:8" x14ac:dyDescent="0.25">
      <c r="A20" s="13">
        <v>-72</v>
      </c>
      <c r="F20" s="3">
        <v>-32</v>
      </c>
      <c r="G20" s="3">
        <f t="shared" si="0"/>
        <v>-73.64</v>
      </c>
      <c r="H20" s="3">
        <f t="shared" si="1"/>
        <v>0.37807855390983713</v>
      </c>
    </row>
    <row r="21" spans="1:8" x14ac:dyDescent="0.25">
      <c r="A21" s="13">
        <v>-72</v>
      </c>
      <c r="F21" s="3">
        <v>-31</v>
      </c>
      <c r="G21" s="3">
        <f t="shared" si="0"/>
        <v>-73.62</v>
      </c>
      <c r="H21" s="3">
        <f t="shared" si="1"/>
        <v>0.38992237698213883</v>
      </c>
    </row>
    <row r="22" spans="1:8" x14ac:dyDescent="0.25">
      <c r="A22" s="13">
        <v>-72</v>
      </c>
      <c r="F22" s="3">
        <v>-30</v>
      </c>
      <c r="G22" s="3">
        <f t="shared" si="0"/>
        <v>-73.599999999999994</v>
      </c>
      <c r="H22" s="3">
        <f t="shared" si="1"/>
        <v>0.40174363237720795</v>
      </c>
    </row>
    <row r="23" spans="1:8" x14ac:dyDescent="0.25">
      <c r="A23" s="13">
        <v>-72</v>
      </c>
      <c r="F23" s="3">
        <v>-29</v>
      </c>
      <c r="G23" s="3">
        <f t="shared" si="0"/>
        <v>-73.58</v>
      </c>
      <c r="H23" s="3">
        <f t="shared" si="1"/>
        <v>0.41351814505509515</v>
      </c>
    </row>
    <row r="24" spans="1:8" x14ac:dyDescent="0.25">
      <c r="A24" s="13">
        <v>-72</v>
      </c>
      <c r="F24" s="3">
        <v>-28</v>
      </c>
      <c r="G24" s="3">
        <f t="shared" si="0"/>
        <v>-73.56</v>
      </c>
      <c r="H24" s="3">
        <f t="shared" si="1"/>
        <v>0.42522115870601807</v>
      </c>
    </row>
    <row r="25" spans="1:8" x14ac:dyDescent="0.25">
      <c r="A25" s="13">
        <v>-72</v>
      </c>
      <c r="F25" s="3">
        <v>-27</v>
      </c>
      <c r="G25" s="3">
        <f t="shared" si="0"/>
        <v>-73.540000000000006</v>
      </c>
      <c r="H25" s="3">
        <f t="shared" si="1"/>
        <v>0.43682741702962052</v>
      </c>
    </row>
    <row r="26" spans="1:8" x14ac:dyDescent="0.25">
      <c r="A26" s="13">
        <v>-72</v>
      </c>
      <c r="F26" s="3">
        <v>-26</v>
      </c>
      <c r="G26" s="3">
        <f t="shared" si="0"/>
        <v>-73.52</v>
      </c>
      <c r="H26" s="3">
        <f t="shared" si="1"/>
        <v>0.44831124983541176</v>
      </c>
    </row>
    <row r="27" spans="1:8" x14ac:dyDescent="0.25">
      <c r="A27" s="13">
        <v>-72</v>
      </c>
      <c r="C27" s="29" t="s">
        <v>20</v>
      </c>
      <c r="D27" s="29"/>
      <c r="F27" s="3">
        <v>-25</v>
      </c>
      <c r="G27" s="3">
        <f t="shared" si="0"/>
        <v>-73.5</v>
      </c>
      <c r="H27" s="3">
        <f t="shared" si="1"/>
        <v>0.45964666358821166</v>
      </c>
    </row>
    <row r="28" spans="1:8" x14ac:dyDescent="0.25">
      <c r="A28" s="13">
        <v>-72</v>
      </c>
      <c r="C28" s="22" t="s">
        <v>22</v>
      </c>
      <c r="D28" s="6">
        <f>_xlfn.MODE.SNGL(A1:A100)</f>
        <v>-73</v>
      </c>
      <c r="F28" s="3">
        <v>-24</v>
      </c>
      <c r="G28" s="3">
        <f t="shared" si="0"/>
        <v>-73.48</v>
      </c>
      <c r="H28" s="3">
        <f t="shared" si="1"/>
        <v>0.4708074359813571</v>
      </c>
    </row>
    <row r="29" spans="1:8" x14ac:dyDescent="0.25">
      <c r="A29" s="13">
        <v>-73</v>
      </c>
      <c r="C29" s="22" t="s">
        <v>21</v>
      </c>
      <c r="D29" s="6">
        <f>_xlfn.MODE.SNGL(A1:A5)</f>
        <v>-72</v>
      </c>
      <c r="F29" s="3">
        <v>-23</v>
      </c>
      <c r="G29" s="3">
        <f t="shared" si="0"/>
        <v>-73.459999999999994</v>
      </c>
      <c r="H29" s="3">
        <f t="shared" si="1"/>
        <v>0.48176721408102235</v>
      </c>
    </row>
    <row r="30" spans="1:8" x14ac:dyDescent="0.25">
      <c r="A30" s="13">
        <v>-72</v>
      </c>
      <c r="C30" s="22" t="s">
        <v>29</v>
      </c>
      <c r="D30" s="20">
        <f>ABS(C6/C9)</f>
        <v>8.7961491067053352E-3</v>
      </c>
      <c r="F30" s="3">
        <v>-22</v>
      </c>
      <c r="G30" s="3">
        <f t="shared" si="0"/>
        <v>-73.44</v>
      </c>
      <c r="H30" s="3">
        <f t="shared" si="1"/>
        <v>0.49249961554870925</v>
      </c>
    </row>
    <row r="31" spans="1:8" x14ac:dyDescent="0.25">
      <c r="A31" s="13">
        <v>-72</v>
      </c>
      <c r="F31" s="3">
        <v>-21</v>
      </c>
      <c r="G31" s="3">
        <f t="shared" si="0"/>
        <v>-73.42</v>
      </c>
      <c r="H31" s="3">
        <f t="shared" si="1"/>
        <v>0.50297833241541012</v>
      </c>
    </row>
    <row r="32" spans="1:8" x14ac:dyDescent="0.25">
      <c r="A32" s="13">
        <v>-73</v>
      </c>
      <c r="F32" s="3">
        <v>-20</v>
      </c>
      <c r="G32" s="3">
        <f t="shared" si="0"/>
        <v>-73.400000000000006</v>
      </c>
      <c r="H32" s="3">
        <f t="shared" si="1"/>
        <v>0.51317723685053918</v>
      </c>
    </row>
    <row r="33" spans="1:8" x14ac:dyDescent="0.25">
      <c r="A33" s="13">
        <v>-72</v>
      </c>
      <c r="F33" s="3">
        <v>-19</v>
      </c>
      <c r="G33" s="3">
        <f t="shared" si="0"/>
        <v>-73.38</v>
      </c>
      <c r="H33" s="3">
        <f t="shared" si="1"/>
        <v>0.52307048834251746</v>
      </c>
    </row>
    <row r="34" spans="1:8" x14ac:dyDescent="0.25">
      <c r="A34" s="13">
        <v>-72</v>
      </c>
      <c r="F34" s="3">
        <v>-18</v>
      </c>
      <c r="G34" s="3">
        <f t="shared" si="0"/>
        <v>-73.36</v>
      </c>
      <c r="H34" s="3">
        <f t="shared" si="1"/>
        <v>0.53263264168521596</v>
      </c>
    </row>
    <row r="35" spans="1:8" x14ac:dyDescent="0.25">
      <c r="A35" s="13">
        <v>-72</v>
      </c>
      <c r="F35" s="3">
        <v>-17</v>
      </c>
      <c r="G35" s="3">
        <f t="shared" si="0"/>
        <v>-73.34</v>
      </c>
      <c r="H35" s="3">
        <f t="shared" si="1"/>
        <v>0.54183875514651592</v>
      </c>
    </row>
    <row r="36" spans="1:8" x14ac:dyDescent="0.25">
      <c r="A36" s="13">
        <v>-72</v>
      </c>
      <c r="F36" s="3">
        <v>-16</v>
      </c>
      <c r="G36" s="3">
        <f t="shared" si="0"/>
        <v>-73.319999999999993</v>
      </c>
      <c r="H36" s="3">
        <f t="shared" si="1"/>
        <v>0.55066449818140484</v>
      </c>
    </row>
    <row r="37" spans="1:8" x14ac:dyDescent="0.25">
      <c r="A37" s="13">
        <v>-72</v>
      </c>
      <c r="F37" s="3">
        <v>-15</v>
      </c>
      <c r="G37" s="3">
        <f t="shared" si="0"/>
        <v>-73.3</v>
      </c>
      <c r="H37" s="3">
        <f t="shared" si="1"/>
        <v>0.55908625804341472</v>
      </c>
    </row>
    <row r="38" spans="1:8" x14ac:dyDescent="0.25">
      <c r="A38" s="13">
        <v>-73</v>
      </c>
      <c r="F38" s="3">
        <v>-14</v>
      </c>
      <c r="G38" s="3">
        <f t="shared" si="0"/>
        <v>-73.28</v>
      </c>
      <c r="H38" s="3">
        <f t="shared" si="1"/>
        <v>0.56708124464431398</v>
      </c>
    </row>
    <row r="39" spans="1:8" x14ac:dyDescent="0.25">
      <c r="A39" s="13">
        <v>-73</v>
      </c>
      <c r="F39" s="3">
        <v>-13</v>
      </c>
      <c r="G39" s="3">
        <f t="shared" si="0"/>
        <v>-73.260000000000005</v>
      </c>
      <c r="H39" s="3">
        <f t="shared" si="1"/>
        <v>0.57462759301298194</v>
      </c>
    </row>
    <row r="40" spans="1:8" x14ac:dyDescent="0.25">
      <c r="A40" s="13">
        <v>-73</v>
      </c>
      <c r="F40" s="3">
        <v>-12</v>
      </c>
      <c r="G40" s="3">
        <f t="shared" si="0"/>
        <v>-73.239999999999995</v>
      </c>
      <c r="H40" s="3">
        <f t="shared" si="1"/>
        <v>0.58170446271093634</v>
      </c>
    </row>
    <row r="41" spans="1:8" x14ac:dyDescent="0.25">
      <c r="A41" s="13">
        <v>-73</v>
      </c>
      <c r="F41" s="3">
        <v>-11</v>
      </c>
      <c r="G41" s="3">
        <f t="shared" si="0"/>
        <v>-73.22</v>
      </c>
      <c r="H41" s="3">
        <f t="shared" si="1"/>
        <v>0.58829213357330445</v>
      </c>
    </row>
    <row r="42" spans="1:8" x14ac:dyDescent="0.25">
      <c r="A42" s="13">
        <v>-72</v>
      </c>
      <c r="F42" s="3">
        <v>-10</v>
      </c>
      <c r="G42" s="3">
        <f t="shared" si="0"/>
        <v>-73.2</v>
      </c>
      <c r="H42" s="3">
        <f t="shared" si="1"/>
        <v>0.59437209716079487</v>
      </c>
    </row>
    <row r="43" spans="1:8" x14ac:dyDescent="0.25">
      <c r="A43" s="13">
        <v>-73</v>
      </c>
      <c r="F43" s="3">
        <v>-9</v>
      </c>
      <c r="G43" s="3">
        <f t="shared" si="0"/>
        <v>-73.180000000000007</v>
      </c>
      <c r="H43" s="3">
        <f t="shared" si="1"/>
        <v>0.59992714332973629</v>
      </c>
    </row>
    <row r="44" spans="1:8" x14ac:dyDescent="0.25">
      <c r="A44" s="13">
        <v>-73</v>
      </c>
      <c r="F44" s="3">
        <v>-8</v>
      </c>
      <c r="G44" s="3">
        <f t="shared" si="0"/>
        <v>-73.16</v>
      </c>
      <c r="H44" s="3">
        <f t="shared" si="1"/>
        <v>0.6049414413540386</v>
      </c>
    </row>
    <row r="45" spans="1:8" x14ac:dyDescent="0.25">
      <c r="A45" s="13">
        <v>-73</v>
      </c>
      <c r="F45" s="3">
        <v>-7</v>
      </c>
      <c r="G45" s="3">
        <f t="shared" si="0"/>
        <v>-73.14</v>
      </c>
      <c r="H45" s="3">
        <f t="shared" si="1"/>
        <v>0.6094006150641762</v>
      </c>
    </row>
    <row r="46" spans="1:8" x14ac:dyDescent="0.25">
      <c r="A46" s="13">
        <v>-73</v>
      </c>
      <c r="F46" s="3">
        <v>-6</v>
      </c>
      <c r="G46" s="3">
        <f t="shared" si="0"/>
        <v>-73.12</v>
      </c>
      <c r="H46" s="3">
        <f t="shared" si="1"/>
        <v>0.61329181150430478</v>
      </c>
    </row>
    <row r="47" spans="1:8" x14ac:dyDescent="0.25">
      <c r="A47" s="13">
        <v>-73</v>
      </c>
      <c r="F47" s="3">
        <v>-5</v>
      </c>
      <c r="G47" s="3">
        <f t="shared" si="0"/>
        <v>-73.099999999999994</v>
      </c>
      <c r="H47" s="3">
        <f t="shared" si="1"/>
        <v>0.61660376264865058</v>
      </c>
    </row>
    <row r="48" spans="1:8" x14ac:dyDescent="0.25">
      <c r="A48" s="13">
        <v>-73</v>
      </c>
      <c r="F48" s="3">
        <v>-4</v>
      </c>
      <c r="G48" s="3">
        <f t="shared" si="0"/>
        <v>-73.08</v>
      </c>
      <c r="H48" s="3">
        <f t="shared" si="1"/>
        <v>0.61932683976252356</v>
      </c>
    </row>
    <row r="49" spans="1:8" x14ac:dyDescent="0.25">
      <c r="A49" s="13">
        <v>-73</v>
      </c>
      <c r="F49" s="3">
        <v>-3</v>
      </c>
      <c r="G49" s="3">
        <f t="shared" si="0"/>
        <v>-73.06</v>
      </c>
      <c r="H49" s="3">
        <f t="shared" si="1"/>
        <v>0.62145310004095344</v>
      </c>
    </row>
    <row r="50" spans="1:8" x14ac:dyDescent="0.25">
      <c r="A50" s="13">
        <v>-73</v>
      </c>
      <c r="F50" s="3">
        <v>-2</v>
      </c>
      <c r="G50" s="3">
        <f t="shared" si="0"/>
        <v>-73.040000000000006</v>
      </c>
      <c r="H50" s="3">
        <f t="shared" si="1"/>
        <v>0.62297632520875534</v>
      </c>
    </row>
    <row r="51" spans="1:8" x14ac:dyDescent="0.25">
      <c r="A51" s="13">
        <v>-74</v>
      </c>
      <c r="F51" s="3">
        <v>-1</v>
      </c>
      <c r="G51" s="3">
        <f t="shared" si="0"/>
        <v>-73.02</v>
      </c>
      <c r="H51" s="3">
        <f t="shared" si="1"/>
        <v>0.62389205181952989</v>
      </c>
    </row>
    <row r="52" spans="1:8" x14ac:dyDescent="0.25">
      <c r="A52" s="13">
        <v>-73</v>
      </c>
      <c r="F52" s="3">
        <v>0</v>
      </c>
      <c r="G52" s="3">
        <f t="shared" si="0"/>
        <v>-73</v>
      </c>
      <c r="H52" s="3">
        <f t="shared" si="1"/>
        <v>0.62419759304696154</v>
      </c>
    </row>
    <row r="53" spans="1:8" x14ac:dyDescent="0.25">
      <c r="A53" s="13">
        <v>-73</v>
      </c>
      <c r="F53" s="3">
        <v>1</v>
      </c>
      <c r="G53" s="3">
        <f t="shared" si="0"/>
        <v>-72.98</v>
      </c>
      <c r="H53" s="3">
        <f t="shared" si="1"/>
        <v>0.62389205181952989</v>
      </c>
    </row>
    <row r="54" spans="1:8" x14ac:dyDescent="0.25">
      <c r="A54" s="13">
        <v>-73</v>
      </c>
      <c r="F54" s="3">
        <v>2</v>
      </c>
      <c r="G54" s="3">
        <f t="shared" si="0"/>
        <v>-72.959999999999994</v>
      </c>
      <c r="H54" s="3">
        <f t="shared" si="1"/>
        <v>0.62297632520875534</v>
      </c>
    </row>
    <row r="55" spans="1:8" x14ac:dyDescent="0.25">
      <c r="A55" s="13">
        <v>-73</v>
      </c>
      <c r="F55" s="3">
        <v>3</v>
      </c>
      <c r="G55" s="3">
        <f t="shared" si="0"/>
        <v>-72.94</v>
      </c>
      <c r="H55" s="3">
        <f t="shared" si="1"/>
        <v>0.62145310004095344</v>
      </c>
    </row>
    <row r="56" spans="1:8" x14ac:dyDescent="0.25">
      <c r="A56" s="13">
        <v>-73</v>
      </c>
      <c r="F56" s="3">
        <v>4</v>
      </c>
      <c r="G56" s="3">
        <f t="shared" si="0"/>
        <v>-72.92</v>
      </c>
      <c r="H56" s="3">
        <f t="shared" si="1"/>
        <v>0.61932683976252356</v>
      </c>
    </row>
    <row r="57" spans="1:8" x14ac:dyDescent="0.25">
      <c r="A57" s="13">
        <v>-73</v>
      </c>
      <c r="F57" s="3">
        <v>5</v>
      </c>
      <c r="G57" s="3">
        <f t="shared" si="0"/>
        <v>-72.900000000000006</v>
      </c>
      <c r="H57" s="3">
        <f t="shared" si="1"/>
        <v>0.61660376264865058</v>
      </c>
    </row>
    <row r="58" spans="1:8" x14ac:dyDescent="0.25">
      <c r="A58" s="13">
        <v>-73</v>
      </c>
      <c r="F58" s="3">
        <v>6</v>
      </c>
      <c r="G58" s="3">
        <f t="shared" si="0"/>
        <v>-72.88</v>
      </c>
      <c r="H58" s="3">
        <f t="shared" si="1"/>
        <v>0.61329181150430478</v>
      </c>
    </row>
    <row r="59" spans="1:8" x14ac:dyDescent="0.25">
      <c r="A59" s="13">
        <v>-73</v>
      </c>
      <c r="F59" s="3">
        <v>7</v>
      </c>
      <c r="G59" s="3">
        <f t="shared" si="0"/>
        <v>-72.86</v>
      </c>
      <c r="H59" s="3">
        <f t="shared" si="1"/>
        <v>0.6094006150641762</v>
      </c>
    </row>
    <row r="60" spans="1:8" x14ac:dyDescent="0.25">
      <c r="A60" s="13">
        <v>-73</v>
      </c>
      <c r="F60" s="3">
        <v>8</v>
      </c>
      <c r="G60" s="3">
        <f t="shared" si="0"/>
        <v>-72.84</v>
      </c>
      <c r="H60" s="3">
        <f t="shared" si="1"/>
        <v>0.6049414413540386</v>
      </c>
    </row>
    <row r="61" spans="1:8" x14ac:dyDescent="0.25">
      <c r="A61" s="13">
        <v>-72</v>
      </c>
      <c r="F61" s="3">
        <v>9</v>
      </c>
      <c r="G61" s="3">
        <f t="shared" si="0"/>
        <v>-72.819999999999993</v>
      </c>
      <c r="H61" s="3">
        <f t="shared" si="1"/>
        <v>0.59992714332973629</v>
      </c>
    </row>
    <row r="62" spans="1:8" x14ac:dyDescent="0.25">
      <c r="A62" s="13">
        <v>-73</v>
      </c>
      <c r="F62" s="3">
        <v>10</v>
      </c>
      <c r="G62" s="3">
        <f t="shared" si="0"/>
        <v>-72.8</v>
      </c>
      <c r="H62" s="3">
        <f t="shared" si="1"/>
        <v>0.59437209716079487</v>
      </c>
    </row>
    <row r="63" spans="1:8" x14ac:dyDescent="0.25">
      <c r="A63" s="13">
        <v>-74</v>
      </c>
      <c r="F63" s="3">
        <v>11</v>
      </c>
      <c r="G63" s="3">
        <f t="shared" si="0"/>
        <v>-72.78</v>
      </c>
      <c r="H63" s="3">
        <f t="shared" si="1"/>
        <v>0.58829213357330445</v>
      </c>
    </row>
    <row r="64" spans="1:8" x14ac:dyDescent="0.25">
      <c r="A64" s="13">
        <v>-74</v>
      </c>
      <c r="F64" s="3">
        <v>12</v>
      </c>
      <c r="G64" s="3">
        <f t="shared" si="0"/>
        <v>-72.760000000000005</v>
      </c>
      <c r="H64" s="3">
        <f t="shared" si="1"/>
        <v>0.58170446271093634</v>
      </c>
    </row>
    <row r="65" spans="1:8" x14ac:dyDescent="0.25">
      <c r="A65" s="13">
        <v>-73</v>
      </c>
      <c r="F65" s="3">
        <v>13</v>
      </c>
      <c r="G65" s="3">
        <f t="shared" si="0"/>
        <v>-72.739999999999995</v>
      </c>
      <c r="H65" s="3">
        <f t="shared" si="1"/>
        <v>0.57462759301298194</v>
      </c>
    </row>
    <row r="66" spans="1:8" x14ac:dyDescent="0.25">
      <c r="A66" s="13">
        <v>-73</v>
      </c>
      <c r="F66" s="3">
        <v>14</v>
      </c>
      <c r="G66" s="3">
        <f t="shared" si="0"/>
        <v>-72.72</v>
      </c>
      <c r="H66" s="3">
        <f t="shared" si="1"/>
        <v>0.56708124464431398</v>
      </c>
    </row>
    <row r="67" spans="1:8" x14ac:dyDescent="0.25">
      <c r="A67" s="13">
        <v>-74</v>
      </c>
      <c r="F67" s="3">
        <v>15</v>
      </c>
      <c r="G67" s="3">
        <f t="shared" si="0"/>
        <v>-72.7</v>
      </c>
      <c r="H67" s="3">
        <f t="shared" si="1"/>
        <v>0.55908625804341472</v>
      </c>
    </row>
    <row r="68" spans="1:8" x14ac:dyDescent="0.25">
      <c r="A68" s="13">
        <v>-73</v>
      </c>
      <c r="F68" s="3">
        <v>16</v>
      </c>
      <c r="G68" s="3">
        <f t="shared" ref="G68:G102" si="2">$D$28+($I$3*F68)</f>
        <v>-72.680000000000007</v>
      </c>
      <c r="H68" s="3">
        <f t="shared" ref="H68:H102" si="3">_xlfn.NORM.DIST(G68,$D$28,$C$6,FALSE)</f>
        <v>0.55066449818140484</v>
      </c>
    </row>
    <row r="69" spans="1:8" x14ac:dyDescent="0.25">
      <c r="A69" s="13">
        <v>-73</v>
      </c>
      <c r="F69" s="3">
        <v>17</v>
      </c>
      <c r="G69" s="3">
        <f t="shared" si="2"/>
        <v>-72.66</v>
      </c>
      <c r="H69" s="3">
        <f t="shared" si="3"/>
        <v>0.54183875514651592</v>
      </c>
    </row>
    <row r="70" spans="1:8" x14ac:dyDescent="0.25">
      <c r="A70" s="13">
        <v>-73</v>
      </c>
      <c r="F70" s="3">
        <v>18</v>
      </c>
      <c r="G70" s="3">
        <f t="shared" si="2"/>
        <v>-72.64</v>
      </c>
      <c r="H70" s="3">
        <f t="shared" si="3"/>
        <v>0.53263264168521596</v>
      </c>
    </row>
    <row r="71" spans="1:8" x14ac:dyDescent="0.25">
      <c r="A71" s="13">
        <v>-73</v>
      </c>
      <c r="F71" s="3">
        <v>19</v>
      </c>
      <c r="G71" s="3">
        <f t="shared" si="2"/>
        <v>-72.62</v>
      </c>
      <c r="H71" s="3">
        <f t="shared" si="3"/>
        <v>0.52307048834251746</v>
      </c>
    </row>
    <row r="72" spans="1:8" x14ac:dyDescent="0.25">
      <c r="A72" s="13">
        <v>-73</v>
      </c>
      <c r="F72" s="3">
        <v>20</v>
      </c>
      <c r="G72" s="3">
        <f t="shared" si="2"/>
        <v>-72.599999999999994</v>
      </c>
      <c r="H72" s="3">
        <f t="shared" si="3"/>
        <v>0.51317723685053918</v>
      </c>
    </row>
    <row r="73" spans="1:8" x14ac:dyDescent="0.25">
      <c r="A73" s="13">
        <v>-73</v>
      </c>
      <c r="F73" s="3">
        <v>21</v>
      </c>
      <c r="G73" s="3">
        <f t="shared" si="2"/>
        <v>-72.58</v>
      </c>
      <c r="H73" s="3">
        <f t="shared" si="3"/>
        <v>0.50297833241541012</v>
      </c>
    </row>
    <row r="74" spans="1:8" x14ac:dyDescent="0.25">
      <c r="A74" s="13">
        <v>-73</v>
      </c>
      <c r="F74" s="3">
        <v>22</v>
      </c>
      <c r="G74" s="3">
        <f t="shared" si="2"/>
        <v>-72.56</v>
      </c>
      <c r="H74" s="3">
        <f t="shared" si="3"/>
        <v>0.49249961554870925</v>
      </c>
    </row>
    <row r="75" spans="1:8" x14ac:dyDescent="0.25">
      <c r="A75" s="13">
        <v>-73</v>
      </c>
      <c r="F75" s="3">
        <v>23</v>
      </c>
      <c r="G75" s="3">
        <f t="shared" si="2"/>
        <v>-72.540000000000006</v>
      </c>
      <c r="H75" s="3">
        <f t="shared" si="3"/>
        <v>0.48176721408102235</v>
      </c>
    </row>
    <row r="76" spans="1:8" x14ac:dyDescent="0.25">
      <c r="A76" s="13">
        <v>-72</v>
      </c>
      <c r="F76" s="3">
        <v>24</v>
      </c>
      <c r="G76" s="3">
        <f t="shared" si="2"/>
        <v>-72.52</v>
      </c>
      <c r="H76" s="3">
        <f t="shared" si="3"/>
        <v>0.4708074359813571</v>
      </c>
    </row>
    <row r="77" spans="1:8" x14ac:dyDescent="0.25">
      <c r="A77" s="13">
        <v>-73</v>
      </c>
      <c r="F77" s="3">
        <v>25</v>
      </c>
      <c r="G77" s="3">
        <f t="shared" si="2"/>
        <v>-72.5</v>
      </c>
      <c r="H77" s="3">
        <f t="shared" si="3"/>
        <v>0.45964666358821166</v>
      </c>
    </row>
    <row r="78" spans="1:8" x14ac:dyDescent="0.25">
      <c r="A78" s="13">
        <v>-72</v>
      </c>
      <c r="F78" s="3">
        <v>26</v>
      </c>
      <c r="G78" s="3">
        <f t="shared" si="2"/>
        <v>-72.48</v>
      </c>
      <c r="H78" s="3">
        <f t="shared" si="3"/>
        <v>0.44831124983541176</v>
      </c>
    </row>
    <row r="79" spans="1:8" x14ac:dyDescent="0.25">
      <c r="A79" s="13">
        <v>-74</v>
      </c>
      <c r="F79" s="3">
        <v>27</v>
      </c>
      <c r="G79" s="3">
        <f t="shared" si="2"/>
        <v>-72.459999999999994</v>
      </c>
      <c r="H79" s="3">
        <f t="shared" si="3"/>
        <v>0.43682741702962052</v>
      </c>
    </row>
    <row r="80" spans="1:8" x14ac:dyDescent="0.25">
      <c r="A80" s="13">
        <v>-72</v>
      </c>
      <c r="F80" s="3">
        <v>28</v>
      </c>
      <c r="G80" s="3">
        <f t="shared" si="2"/>
        <v>-72.44</v>
      </c>
      <c r="H80" s="3">
        <f t="shared" si="3"/>
        <v>0.42522115870601807</v>
      </c>
    </row>
    <row r="81" spans="1:8" x14ac:dyDescent="0.25">
      <c r="A81" s="13">
        <v>-72</v>
      </c>
      <c r="F81" s="3">
        <v>29</v>
      </c>
      <c r="G81" s="3">
        <f t="shared" si="2"/>
        <v>-72.42</v>
      </c>
      <c r="H81" s="3">
        <f t="shared" si="3"/>
        <v>0.41351814505509515</v>
      </c>
    </row>
    <row r="82" spans="1:8" x14ac:dyDescent="0.25">
      <c r="A82" s="13">
        <v>-73</v>
      </c>
      <c r="F82" s="3">
        <v>30</v>
      </c>
      <c r="G82" s="3">
        <f t="shared" si="2"/>
        <v>-72.400000000000006</v>
      </c>
      <c r="H82" s="3">
        <f t="shared" si="3"/>
        <v>0.40174363237720795</v>
      </c>
    </row>
    <row r="83" spans="1:8" x14ac:dyDescent="0.25">
      <c r="A83" s="13">
        <v>-73</v>
      </c>
      <c r="F83" s="3">
        <v>31</v>
      </c>
      <c r="G83" s="3">
        <f t="shared" si="2"/>
        <v>-72.38</v>
      </c>
      <c r="H83" s="3">
        <f t="shared" si="3"/>
        <v>0.38992237698213883</v>
      </c>
    </row>
    <row r="84" spans="1:8" x14ac:dyDescent="0.25">
      <c r="A84" s="13">
        <v>-74</v>
      </c>
      <c r="F84" s="3">
        <v>32</v>
      </c>
      <c r="G84" s="3">
        <f t="shared" si="2"/>
        <v>-72.36</v>
      </c>
      <c r="H84" s="3">
        <f t="shared" si="3"/>
        <v>0.37807855390983713</v>
      </c>
    </row>
    <row r="85" spans="1:8" x14ac:dyDescent="0.25">
      <c r="A85" s="13">
        <v>-73</v>
      </c>
      <c r="F85" s="3">
        <v>33</v>
      </c>
      <c r="G85" s="3">
        <f t="shared" si="2"/>
        <v>-72.34</v>
      </c>
      <c r="H85" s="3">
        <f t="shared" si="3"/>
        <v>0.3662356808052124</v>
      </c>
    </row>
    <row r="86" spans="1:8" x14ac:dyDescent="0.25">
      <c r="A86" s="13">
        <v>-73</v>
      </c>
      <c r="F86" s="3">
        <v>34</v>
      </c>
      <c r="G86" s="3">
        <f t="shared" si="2"/>
        <v>-72.319999999999993</v>
      </c>
      <c r="H86" s="3">
        <f t="shared" si="3"/>
        <v>0.35441654723574123</v>
      </c>
    </row>
    <row r="87" spans="1:8" x14ac:dyDescent="0.25">
      <c r="A87" s="13">
        <v>-73</v>
      </c>
      <c r="F87" s="3">
        <v>35</v>
      </c>
      <c r="G87" s="3">
        <f t="shared" si="2"/>
        <v>-72.3</v>
      </c>
      <c r="H87" s="3">
        <f t="shared" si="3"/>
        <v>0.34264314969508441</v>
      </c>
    </row>
    <row r="88" spans="1:8" x14ac:dyDescent="0.25">
      <c r="A88" s="13">
        <v>-74</v>
      </c>
      <c r="F88" s="3">
        <v>36</v>
      </c>
      <c r="G88" s="3">
        <f t="shared" si="2"/>
        <v>-72.28</v>
      </c>
      <c r="H88" s="3">
        <f t="shared" si="3"/>
        <v>0.33093663249008592</v>
      </c>
    </row>
    <row r="89" spans="1:8" x14ac:dyDescent="0.25">
      <c r="A89" s="13">
        <v>-73</v>
      </c>
      <c r="F89" s="3">
        <v>37</v>
      </c>
      <c r="G89" s="3">
        <f t="shared" si="2"/>
        <v>-72.260000000000005</v>
      </c>
      <c r="H89" s="3">
        <f t="shared" si="3"/>
        <v>0.31931723466285239</v>
      </c>
    </row>
    <row r="90" spans="1:8" x14ac:dyDescent="0.25">
      <c r="A90" s="13">
        <v>-73</v>
      </c>
      <c r="F90" s="3">
        <v>38</v>
      </c>
      <c r="G90" s="3">
        <f t="shared" si="2"/>
        <v>-72.239999999999995</v>
      </c>
      <c r="H90" s="3">
        <f t="shared" si="3"/>
        <v>0.3078042430537179</v>
      </c>
    </row>
    <row r="91" spans="1:8" x14ac:dyDescent="0.25">
      <c r="A91" s="13">
        <v>-73</v>
      </c>
      <c r="F91" s="3">
        <v>39</v>
      </c>
      <c r="G91" s="3">
        <f t="shared" si="2"/>
        <v>-72.22</v>
      </c>
      <c r="H91" s="3">
        <f t="shared" si="3"/>
        <v>0.29641595156623685</v>
      </c>
    </row>
    <row r="92" spans="1:8" x14ac:dyDescent="0.25">
      <c r="A92" s="13">
        <v>-73</v>
      </c>
      <c r="F92" s="3">
        <v>40</v>
      </c>
      <c r="G92" s="3">
        <f t="shared" si="2"/>
        <v>-72.2</v>
      </c>
      <c r="H92" s="3">
        <f t="shared" si="3"/>
        <v>0.28516962665128331</v>
      </c>
    </row>
    <row r="93" spans="1:8" x14ac:dyDescent="0.25">
      <c r="A93" s="13">
        <v>-74</v>
      </c>
      <c r="F93" s="3">
        <v>41</v>
      </c>
      <c r="G93" s="3">
        <f t="shared" si="2"/>
        <v>-72.180000000000007</v>
      </c>
      <c r="H93" s="3">
        <f t="shared" si="3"/>
        <v>0.27408147898520085</v>
      </c>
    </row>
    <row r="94" spans="1:8" x14ac:dyDescent="0.25">
      <c r="A94" s="13">
        <v>-72</v>
      </c>
      <c r="F94" s="3">
        <v>42</v>
      </c>
      <c r="G94" s="3">
        <f t="shared" si="2"/>
        <v>-72.16</v>
      </c>
      <c r="H94" s="3">
        <f t="shared" si="3"/>
        <v>0.26316664127594708</v>
      </c>
    </row>
    <row r="95" spans="1:8" x14ac:dyDescent="0.25">
      <c r="A95" s="13">
        <v>-72</v>
      </c>
      <c r="F95" s="3">
        <v>43</v>
      </c>
      <c r="G95" s="3">
        <f t="shared" si="2"/>
        <v>-72.14</v>
      </c>
      <c r="H95" s="3">
        <f t="shared" si="3"/>
        <v>0.25243915209270923</v>
      </c>
    </row>
    <row r="96" spans="1:8" x14ac:dyDescent="0.25">
      <c r="A96" s="13">
        <v>-72</v>
      </c>
      <c r="F96" s="3">
        <v>44</v>
      </c>
      <c r="G96" s="3">
        <f t="shared" si="2"/>
        <v>-72.12</v>
      </c>
      <c r="H96" s="3">
        <f t="shared" si="3"/>
        <v>0.2419119455778215</v>
      </c>
    </row>
    <row r="97" spans="1:8" x14ac:dyDescent="0.25">
      <c r="A97" s="13">
        <v>-72</v>
      </c>
      <c r="F97" s="3">
        <v>45</v>
      </c>
      <c r="G97" s="3">
        <f t="shared" si="2"/>
        <v>-72.099999999999994</v>
      </c>
      <c r="H97" s="3">
        <f t="shared" si="3"/>
        <v>0.23159684686616208</v>
      </c>
    </row>
    <row r="98" spans="1:8" x14ac:dyDescent="0.25">
      <c r="A98" s="13">
        <v>-73</v>
      </c>
      <c r="F98" s="3">
        <v>46</v>
      </c>
      <c r="G98" s="3">
        <f t="shared" si="2"/>
        <v>-72.08</v>
      </c>
      <c r="H98" s="3">
        <f t="shared" si="3"/>
        <v>0.22150457300574763</v>
      </c>
    </row>
    <row r="99" spans="1:8" x14ac:dyDescent="0.25">
      <c r="A99" s="13">
        <v>-73</v>
      </c>
      <c r="F99" s="3">
        <v>47</v>
      </c>
      <c r="G99" s="3">
        <f t="shared" si="2"/>
        <v>-72.06</v>
      </c>
      <c r="H99" s="3">
        <f t="shared" si="3"/>
        <v>0.21164473914487378</v>
      </c>
    </row>
    <row r="100" spans="1:8" x14ac:dyDescent="0.25">
      <c r="A100" s="13">
        <v>-74</v>
      </c>
      <c r="F100" s="3">
        <v>48</v>
      </c>
      <c r="G100" s="3">
        <f t="shared" si="2"/>
        <v>-72.040000000000006</v>
      </c>
      <c r="H100" s="3">
        <f t="shared" si="3"/>
        <v>0.20202586972594477</v>
      </c>
    </row>
    <row r="101" spans="1:8" x14ac:dyDescent="0.25">
      <c r="F101" s="3">
        <v>49</v>
      </c>
      <c r="G101" s="3">
        <f t="shared" si="2"/>
        <v>-72.02</v>
      </c>
      <c r="H101" s="3">
        <f t="shared" si="3"/>
        <v>0.19265541440355149</v>
      </c>
    </row>
    <row r="102" spans="1:8" x14ac:dyDescent="0.25">
      <c r="F102" s="3">
        <v>50</v>
      </c>
      <c r="G102" s="3">
        <f t="shared" si="2"/>
        <v>-72</v>
      </c>
      <c r="H102" s="3">
        <f t="shared" si="3"/>
        <v>0.18353976838535785</v>
      </c>
    </row>
  </sheetData>
  <mergeCells count="4">
    <mergeCell ref="D1:E1"/>
    <mergeCell ref="F1:I1"/>
    <mergeCell ref="B1:C1"/>
    <mergeCell ref="C27:D27"/>
  </mergeCells>
  <conditionalFormatting sqref="D29">
    <cfRule type="cellIs" dxfId="19" priority="1" operator="notEqual">
      <formula>$D$28</formula>
    </cfRule>
    <cfRule type="cellIs" dxfId="1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783E-0D3F-491A-B2EC-DE5F8292699C}">
  <dimension ref="A1:L102"/>
  <sheetViews>
    <sheetView zoomScale="120" zoomScaleNormal="120" workbookViewId="0">
      <selection activeCell="D30" sqref="D3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-73</v>
      </c>
      <c r="B1" s="28" t="s">
        <v>23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-72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-73</v>
      </c>
      <c r="B3" s="21" t="s">
        <v>8</v>
      </c>
      <c r="C3" s="12">
        <f>MIN(A1:A100)</f>
        <v>-74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-74.98</v>
      </c>
      <c r="H3" s="3">
        <f>_xlfn.NORM.DIST(G3,$D$28,$C$6,FALSE)</f>
        <v>0.14308306096962731</v>
      </c>
      <c r="I3" s="7">
        <f>(ABS(C3)-ABS(C4))/C5</f>
        <v>0.02</v>
      </c>
      <c r="L3" s="14"/>
    </row>
    <row r="4" spans="1:12" x14ac:dyDescent="0.25">
      <c r="A4" s="13">
        <v>-73</v>
      </c>
      <c r="B4" s="22" t="s">
        <v>9</v>
      </c>
      <c r="C4" s="7">
        <f>MAX(A1:A100)</f>
        <v>-72</v>
      </c>
      <c r="D4" s="6">
        <v>-77</v>
      </c>
      <c r="E4" s="11">
        <v>0</v>
      </c>
      <c r="F4" s="3">
        <v>-48</v>
      </c>
      <c r="G4" s="3">
        <f t="shared" ref="G4:G67" si="0">$D$28+($I$3*F4)</f>
        <v>-74.959999999999994</v>
      </c>
      <c r="H4" s="3">
        <f t="shared" ref="H4:H67" si="1">_xlfn.NORM.DIST(G4,$D$28,$C$6,FALSE)</f>
        <v>0.1528799379078862</v>
      </c>
      <c r="L4" s="14"/>
    </row>
    <row r="5" spans="1:12" x14ac:dyDescent="0.25">
      <c r="A5" s="13">
        <v>-74</v>
      </c>
      <c r="B5" s="21" t="s">
        <v>10</v>
      </c>
      <c r="C5" s="12">
        <f>COUNT(A1:A100)</f>
        <v>100</v>
      </c>
      <c r="D5" s="8">
        <v>-76</v>
      </c>
      <c r="E5" s="10">
        <v>0</v>
      </c>
      <c r="F5" s="3">
        <v>-47</v>
      </c>
      <c r="G5" s="3">
        <f t="shared" si="0"/>
        <v>-74.94</v>
      </c>
      <c r="H5" s="3">
        <f t="shared" si="1"/>
        <v>0.16312470387474584</v>
      </c>
      <c r="L5" s="14"/>
    </row>
    <row r="6" spans="1:12" x14ac:dyDescent="0.25">
      <c r="A6" s="13">
        <v>-73</v>
      </c>
      <c r="B6" s="22" t="s">
        <v>2</v>
      </c>
      <c r="C6" s="7">
        <f>_xlfn.STDEV.S(A1:A100)</f>
        <v>0.54122942725732581</v>
      </c>
      <c r="D6" s="8">
        <v>-75</v>
      </c>
      <c r="E6" s="11">
        <v>0</v>
      </c>
      <c r="F6" s="3">
        <v>-46</v>
      </c>
      <c r="G6" s="3">
        <f t="shared" si="0"/>
        <v>-74.92</v>
      </c>
      <c r="H6" s="3">
        <f t="shared" si="1"/>
        <v>0.17381847620719917</v>
      </c>
      <c r="L6" s="14"/>
    </row>
    <row r="7" spans="1:12" x14ac:dyDescent="0.25">
      <c r="A7" s="13">
        <v>-73</v>
      </c>
      <c r="B7" s="21" t="s">
        <v>6</v>
      </c>
      <c r="C7" s="12">
        <f>C9-(2*C6)</f>
        <v>-74.582458854514655</v>
      </c>
      <c r="D7" s="6">
        <v>-74</v>
      </c>
      <c r="E7" s="10">
        <v>52</v>
      </c>
      <c r="F7" s="3">
        <v>-45</v>
      </c>
      <c r="G7" s="3">
        <f t="shared" si="0"/>
        <v>-74.900000000000006</v>
      </c>
      <c r="H7" s="3">
        <f t="shared" si="1"/>
        <v>0.18496054812439733</v>
      </c>
    </row>
    <row r="8" spans="1:12" x14ac:dyDescent="0.25">
      <c r="A8" s="13">
        <v>-74</v>
      </c>
      <c r="B8" s="22" t="s">
        <v>4</v>
      </c>
      <c r="C8" s="7">
        <f>C9-C6</f>
        <v>-74.041229427257321</v>
      </c>
      <c r="D8" s="8">
        <v>-73</v>
      </c>
      <c r="E8" s="11">
        <v>46</v>
      </c>
      <c r="F8" s="3">
        <v>-44</v>
      </c>
      <c r="G8" s="3">
        <f t="shared" si="0"/>
        <v>-74.88</v>
      </c>
      <c r="H8" s="3">
        <f t="shared" si="1"/>
        <v>0.19654827318385118</v>
      </c>
    </row>
    <row r="9" spans="1:12" x14ac:dyDescent="0.25">
      <c r="A9" s="13">
        <v>-73</v>
      </c>
      <c r="B9" s="21" t="s">
        <v>3</v>
      </c>
      <c r="C9" s="12">
        <f>AVERAGE(A1:A100)</f>
        <v>-73.5</v>
      </c>
      <c r="D9" s="8">
        <v>-72</v>
      </c>
      <c r="E9" s="10">
        <v>2</v>
      </c>
      <c r="F9" s="3">
        <v>-43</v>
      </c>
      <c r="G9" s="3">
        <f t="shared" si="0"/>
        <v>-74.86</v>
      </c>
      <c r="H9" s="3">
        <f t="shared" si="1"/>
        <v>0.20857695590208877</v>
      </c>
    </row>
    <row r="10" spans="1:12" x14ac:dyDescent="0.25">
      <c r="A10" s="13">
        <v>-74</v>
      </c>
      <c r="B10" s="22" t="s">
        <v>5</v>
      </c>
      <c r="C10" s="7">
        <f>C9+C6</f>
        <v>-72.958770572742679</v>
      </c>
      <c r="D10" s="6">
        <v>-71</v>
      </c>
      <c r="E10" s="11">
        <v>0</v>
      </c>
      <c r="F10" s="3">
        <v>-42</v>
      </c>
      <c r="G10" s="3">
        <f t="shared" si="0"/>
        <v>-74.84</v>
      </c>
      <c r="H10" s="3">
        <f t="shared" si="1"/>
        <v>0.22103974985797087</v>
      </c>
    </row>
    <row r="11" spans="1:12" x14ac:dyDescent="0.25">
      <c r="A11" s="13">
        <v>-73</v>
      </c>
      <c r="B11" s="21" t="s">
        <v>7</v>
      </c>
      <c r="C11" s="12">
        <f>C9+(2*C6)</f>
        <v>-72.417541145485345</v>
      </c>
      <c r="D11" s="8">
        <v>-70</v>
      </c>
      <c r="E11" s="10">
        <v>0</v>
      </c>
      <c r="F11" s="3">
        <v>-41</v>
      </c>
      <c r="G11" s="3">
        <f t="shared" si="0"/>
        <v>-74.819999999999993</v>
      </c>
      <c r="H11" s="3">
        <f t="shared" si="1"/>
        <v>0.23392756460640957</v>
      </c>
    </row>
    <row r="12" spans="1:12" x14ac:dyDescent="0.25">
      <c r="A12" s="13">
        <v>-73</v>
      </c>
      <c r="F12" s="3">
        <v>-40</v>
      </c>
      <c r="G12" s="3">
        <f t="shared" si="0"/>
        <v>-74.8</v>
      </c>
      <c r="H12" s="3">
        <f t="shared" si="1"/>
        <v>0.24722898272596894</v>
      </c>
    </row>
    <row r="13" spans="1:12" x14ac:dyDescent="0.25">
      <c r="A13" s="13">
        <v>-74</v>
      </c>
      <c r="F13" s="3">
        <v>-39</v>
      </c>
      <c r="G13" s="3">
        <f t="shared" si="0"/>
        <v>-74.78</v>
      </c>
      <c r="H13" s="3">
        <f t="shared" si="1"/>
        <v>0.26093018830422676</v>
      </c>
    </row>
    <row r="14" spans="1:12" x14ac:dyDescent="0.25">
      <c r="A14" s="13">
        <v>-73</v>
      </c>
      <c r="F14" s="3">
        <v>-38</v>
      </c>
      <c r="G14" s="3">
        <f t="shared" si="0"/>
        <v>-74.760000000000005</v>
      </c>
      <c r="H14" s="3">
        <f t="shared" si="1"/>
        <v>0.27501490812907631</v>
      </c>
    </row>
    <row r="15" spans="1:12" x14ac:dyDescent="0.25">
      <c r="A15" s="13">
        <v>-74</v>
      </c>
      <c r="F15" s="3">
        <v>-37</v>
      </c>
      <c r="G15" s="3">
        <f t="shared" si="0"/>
        <v>-74.739999999999995</v>
      </c>
      <c r="H15" s="3">
        <f t="shared" si="1"/>
        <v>0.28946436680274512</v>
      </c>
    </row>
    <row r="16" spans="1:12" x14ac:dyDescent="0.25">
      <c r="A16" s="13">
        <v>-73</v>
      </c>
      <c r="F16" s="3">
        <v>-36</v>
      </c>
      <c r="G16" s="3">
        <f t="shared" si="0"/>
        <v>-74.72</v>
      </c>
      <c r="H16" s="3">
        <f t="shared" si="1"/>
        <v>0.30425725692674577</v>
      </c>
    </row>
    <row r="17" spans="1:8" x14ac:dyDescent="0.25">
      <c r="A17" s="13">
        <v>-73</v>
      </c>
      <c r="F17" s="3">
        <v>-35</v>
      </c>
      <c r="G17" s="3">
        <f t="shared" si="0"/>
        <v>-74.7</v>
      </c>
      <c r="H17" s="3">
        <f t="shared" si="1"/>
        <v>0.31936972542130332</v>
      </c>
    </row>
    <row r="18" spans="1:8" x14ac:dyDescent="0.25">
      <c r="A18" s="13">
        <v>-73</v>
      </c>
      <c r="F18" s="3">
        <v>-34</v>
      </c>
      <c r="G18" s="3">
        <f t="shared" si="0"/>
        <v>-74.680000000000007</v>
      </c>
      <c r="H18" s="3">
        <f t="shared" si="1"/>
        <v>0.33477537694100573</v>
      </c>
    </row>
    <row r="19" spans="1:8" x14ac:dyDescent="0.25">
      <c r="A19" s="13">
        <v>-74</v>
      </c>
      <c r="F19" s="3">
        <v>-33</v>
      </c>
      <c r="G19" s="3">
        <f t="shared" si="0"/>
        <v>-74.66</v>
      </c>
      <c r="H19" s="3">
        <f t="shared" si="1"/>
        <v>0.35044529523127593</v>
      </c>
    </row>
    <row r="20" spans="1:8" x14ac:dyDescent="0.25">
      <c r="A20" s="13">
        <v>-73</v>
      </c>
      <c r="F20" s="3">
        <v>-32</v>
      </c>
      <c r="G20" s="3">
        <f t="shared" si="0"/>
        <v>-74.64</v>
      </c>
      <c r="H20" s="3">
        <f t="shared" si="1"/>
        <v>0.3663480831370145</v>
      </c>
    </row>
    <row r="21" spans="1:8" x14ac:dyDescent="0.25">
      <c r="A21" s="13">
        <v>-73</v>
      </c>
      <c r="F21" s="3">
        <v>-31</v>
      </c>
      <c r="G21" s="3">
        <f t="shared" si="0"/>
        <v>-74.62</v>
      </c>
      <c r="H21" s="3">
        <f t="shared" si="1"/>
        <v>0.3824499218275641</v>
      </c>
    </row>
    <row r="22" spans="1:8" x14ac:dyDescent="0.25">
      <c r="A22" s="13">
        <v>-74</v>
      </c>
      <c r="F22" s="3">
        <v>-30</v>
      </c>
      <c r="G22" s="3">
        <f t="shared" si="0"/>
        <v>-74.599999999999994</v>
      </c>
      <c r="H22" s="3">
        <f t="shared" si="1"/>
        <v>0.39871464964085046</v>
      </c>
    </row>
    <row r="23" spans="1:8" x14ac:dyDescent="0.25">
      <c r="A23" s="13">
        <v>-74</v>
      </c>
      <c r="F23" s="3">
        <v>-29</v>
      </c>
      <c r="G23" s="3">
        <f t="shared" si="0"/>
        <v>-74.58</v>
      </c>
      <c r="H23" s="3">
        <f t="shared" si="1"/>
        <v>0.41510386077693434</v>
      </c>
    </row>
    <row r="24" spans="1:8" x14ac:dyDescent="0.25">
      <c r="A24" s="13">
        <v>-74</v>
      </c>
      <c r="F24" s="3">
        <v>-28</v>
      </c>
      <c r="G24" s="3">
        <f t="shared" si="0"/>
        <v>-74.56</v>
      </c>
      <c r="H24" s="3">
        <f t="shared" si="1"/>
        <v>0.43157702388788527</v>
      </c>
    </row>
    <row r="25" spans="1:8" x14ac:dyDescent="0.25">
      <c r="A25" s="13">
        <v>-73</v>
      </c>
      <c r="F25" s="3">
        <v>-27</v>
      </c>
      <c r="G25" s="3">
        <f t="shared" si="0"/>
        <v>-74.540000000000006</v>
      </c>
      <c r="H25" s="3">
        <f t="shared" si="1"/>
        <v>0.44809162041865008</v>
      </c>
    </row>
    <row r="26" spans="1:8" x14ac:dyDescent="0.25">
      <c r="A26" s="13">
        <v>-74</v>
      </c>
      <c r="F26" s="3">
        <v>-26</v>
      </c>
      <c r="G26" s="3">
        <f t="shared" si="0"/>
        <v>-74.52</v>
      </c>
      <c r="H26" s="3">
        <f t="shared" si="1"/>
        <v>0.46460330235555619</v>
      </c>
    </row>
    <row r="27" spans="1:8" x14ac:dyDescent="0.25">
      <c r="A27" s="13">
        <v>-74</v>
      </c>
      <c r="C27" s="29" t="s">
        <v>20</v>
      </c>
      <c r="D27" s="29"/>
      <c r="F27" s="3">
        <v>-25</v>
      </c>
      <c r="G27" s="3">
        <f t="shared" si="0"/>
        <v>-74.5</v>
      </c>
      <c r="H27" s="3">
        <f t="shared" si="1"/>
        <v>0.48106606883598479</v>
      </c>
    </row>
    <row r="28" spans="1:8" x14ac:dyDescent="0.25">
      <c r="A28" s="13">
        <v>-73</v>
      </c>
      <c r="C28" s="22" t="s">
        <v>22</v>
      </c>
      <c r="D28" s="6">
        <f>_xlfn.MODE.SNGL(A1:A100)</f>
        <v>-74</v>
      </c>
      <c r="F28" s="3">
        <v>-24</v>
      </c>
      <c r="G28" s="3">
        <f t="shared" si="0"/>
        <v>-74.48</v>
      </c>
      <c r="H28" s="3">
        <f t="shared" si="1"/>
        <v>0.49743246086834597</v>
      </c>
    </row>
    <row r="29" spans="1:8" x14ac:dyDescent="0.25">
      <c r="A29" s="13">
        <v>-73</v>
      </c>
      <c r="C29" s="22" t="s">
        <v>21</v>
      </c>
      <c r="D29" s="6">
        <f>_xlfn.MODE.SNGL(A1:A5)</f>
        <v>-73</v>
      </c>
      <c r="F29" s="3">
        <v>-23</v>
      </c>
      <c r="G29" s="3">
        <f t="shared" si="0"/>
        <v>-74.459999999999994</v>
      </c>
      <c r="H29" s="3">
        <f t="shared" si="1"/>
        <v>0.51365377320685113</v>
      </c>
    </row>
    <row r="30" spans="1:8" x14ac:dyDescent="0.25">
      <c r="A30" s="13">
        <v>-74</v>
      </c>
      <c r="C30" s="22" t="s">
        <v>29</v>
      </c>
      <c r="D30" s="20">
        <f>ABS(C6/C9)</f>
        <v>7.3636656769704191E-3</v>
      </c>
      <c r="F30" s="3">
        <v>-22</v>
      </c>
      <c r="G30" s="3">
        <f t="shared" si="0"/>
        <v>-74.44</v>
      </c>
      <c r="H30" s="3">
        <f t="shared" si="1"/>
        <v>0.52968028222477759</v>
      </c>
    </row>
    <row r="31" spans="1:8" x14ac:dyDescent="0.25">
      <c r="A31" s="13">
        <v>-74</v>
      </c>
      <c r="F31" s="3">
        <v>-21</v>
      </c>
      <c r="G31" s="3">
        <f t="shared" si="0"/>
        <v>-74.42</v>
      </c>
      <c r="H31" s="3">
        <f t="shared" si="1"/>
        <v>0.54546148843449327</v>
      </c>
    </row>
    <row r="32" spans="1:8" x14ac:dyDescent="0.25">
      <c r="A32" s="13">
        <v>-73</v>
      </c>
      <c r="F32" s="3">
        <v>-20</v>
      </c>
      <c r="G32" s="3">
        <f t="shared" si="0"/>
        <v>-74.400000000000006</v>
      </c>
      <c r="H32" s="3">
        <f t="shared" si="1"/>
        <v>0.56094637211510712</v>
      </c>
    </row>
    <row r="33" spans="1:8" x14ac:dyDescent="0.25">
      <c r="A33" s="13">
        <v>-73</v>
      </c>
      <c r="F33" s="3">
        <v>-19</v>
      </c>
      <c r="G33" s="3">
        <f t="shared" si="0"/>
        <v>-74.38</v>
      </c>
      <c r="H33" s="3">
        <f t="shared" si="1"/>
        <v>0.57608366033289993</v>
      </c>
    </row>
    <row r="34" spans="1:8" x14ac:dyDescent="0.25">
      <c r="A34" s="13">
        <v>-73</v>
      </c>
      <c r="F34" s="3">
        <v>-18</v>
      </c>
      <c r="G34" s="3">
        <f t="shared" si="0"/>
        <v>-74.36</v>
      </c>
      <c r="H34" s="3">
        <f t="shared" si="1"/>
        <v>0.59082210347674025</v>
      </c>
    </row>
    <row r="35" spans="1:8" x14ac:dyDescent="0.25">
      <c r="A35" s="13">
        <v>-74</v>
      </c>
      <c r="F35" s="3">
        <v>-17</v>
      </c>
      <c r="G35" s="3">
        <f t="shared" si="0"/>
        <v>-74.34</v>
      </c>
      <c r="H35" s="3">
        <f t="shared" si="1"/>
        <v>0.60511075928431768</v>
      </c>
    </row>
    <row r="36" spans="1:8" x14ac:dyDescent="0.25">
      <c r="A36" s="13">
        <v>-73</v>
      </c>
      <c r="F36" s="3">
        <v>-16</v>
      </c>
      <c r="G36" s="3">
        <f t="shared" si="0"/>
        <v>-74.319999999999993</v>
      </c>
      <c r="H36" s="3">
        <f t="shared" si="1"/>
        <v>0.61889928220617618</v>
      </c>
    </row>
    <row r="37" spans="1:8" x14ac:dyDescent="0.25">
      <c r="A37" s="13">
        <v>-73</v>
      </c>
      <c r="F37" s="3">
        <v>-15</v>
      </c>
      <c r="G37" s="3">
        <f t="shared" si="0"/>
        <v>-74.3</v>
      </c>
      <c r="H37" s="3">
        <f t="shared" si="1"/>
        <v>0.6321382158467016</v>
      </c>
    </row>
    <row r="38" spans="1:8" x14ac:dyDescent="0.25">
      <c r="A38" s="13">
        <v>-74</v>
      </c>
      <c r="F38" s="3">
        <v>-14</v>
      </c>
      <c r="G38" s="3">
        <f t="shared" si="0"/>
        <v>-74.28</v>
      </c>
      <c r="H38" s="3">
        <f t="shared" si="1"/>
        <v>0.64477928613525248</v>
      </c>
    </row>
    <row r="39" spans="1:8" x14ac:dyDescent="0.25">
      <c r="A39" s="13">
        <v>-74</v>
      </c>
      <c r="F39" s="3">
        <v>-13</v>
      </c>
      <c r="G39" s="3">
        <f t="shared" si="0"/>
        <v>-74.260000000000005</v>
      </c>
      <c r="H39" s="3">
        <f t="shared" si="1"/>
        <v>0.656775692818237</v>
      </c>
    </row>
    <row r="40" spans="1:8" x14ac:dyDescent="0.25">
      <c r="A40" s="13">
        <v>-74</v>
      </c>
      <c r="F40" s="3">
        <v>-12</v>
      </c>
      <c r="G40" s="3">
        <f t="shared" si="0"/>
        <v>-74.239999999999995</v>
      </c>
      <c r="H40" s="3">
        <f t="shared" si="1"/>
        <v>0.66808239682630743</v>
      </c>
    </row>
    <row r="41" spans="1:8" x14ac:dyDescent="0.25">
      <c r="A41" s="13">
        <v>-73</v>
      </c>
      <c r="F41" s="3">
        <v>-11</v>
      </c>
      <c r="G41" s="3">
        <f t="shared" si="0"/>
        <v>-74.22</v>
      </c>
      <c r="H41" s="3">
        <f t="shared" si="1"/>
        <v>0.67865640105977032</v>
      </c>
    </row>
    <row r="42" spans="1:8" x14ac:dyDescent="0.25">
      <c r="A42" s="13">
        <v>-73</v>
      </c>
      <c r="F42" s="3">
        <v>-10</v>
      </c>
      <c r="G42" s="3">
        <f t="shared" si="0"/>
        <v>-74.2</v>
      </c>
      <c r="H42" s="3">
        <f t="shared" si="1"/>
        <v>0.68845702215157933</v>
      </c>
    </row>
    <row r="43" spans="1:8" x14ac:dyDescent="0.25">
      <c r="A43" s="13">
        <v>-74</v>
      </c>
      <c r="F43" s="3">
        <v>-9</v>
      </c>
      <c r="G43" s="3">
        <f t="shared" si="0"/>
        <v>-74.180000000000007</v>
      </c>
      <c r="H43" s="3">
        <f t="shared" si="1"/>
        <v>0.6974461508101647</v>
      </c>
    </row>
    <row r="44" spans="1:8" x14ac:dyDescent="0.25">
      <c r="A44" s="13">
        <v>-74</v>
      </c>
      <c r="F44" s="3">
        <v>-8</v>
      </c>
      <c r="G44" s="3">
        <f t="shared" si="0"/>
        <v>-74.16</v>
      </c>
      <c r="H44" s="3">
        <f t="shared" si="1"/>
        <v>0.70558849841493965</v>
      </c>
    </row>
    <row r="45" spans="1:8" x14ac:dyDescent="0.25">
      <c r="A45" s="13">
        <v>-73</v>
      </c>
      <c r="F45" s="3">
        <v>-7</v>
      </c>
      <c r="G45" s="3">
        <f t="shared" si="0"/>
        <v>-74.14</v>
      </c>
      <c r="H45" s="3">
        <f t="shared" si="1"/>
        <v>0.71285182763408939</v>
      </c>
    </row>
    <row r="46" spans="1:8" x14ac:dyDescent="0.25">
      <c r="A46" s="13">
        <v>-74</v>
      </c>
      <c r="F46" s="3">
        <v>-6</v>
      </c>
      <c r="G46" s="3">
        <f t="shared" si="0"/>
        <v>-74.12</v>
      </c>
      <c r="H46" s="3">
        <f t="shared" si="1"/>
        <v>0.71920716495729375</v>
      </c>
    </row>
    <row r="47" spans="1:8" x14ac:dyDescent="0.25">
      <c r="A47" s="13">
        <v>-73</v>
      </c>
      <c r="F47" s="3">
        <v>-5</v>
      </c>
      <c r="G47" s="3">
        <f t="shared" si="0"/>
        <v>-74.099999999999994</v>
      </c>
      <c r="H47" s="3">
        <f t="shared" si="1"/>
        <v>0.72462899318342955</v>
      </c>
    </row>
    <row r="48" spans="1:8" x14ac:dyDescent="0.25">
      <c r="A48" s="13">
        <v>-74</v>
      </c>
      <c r="F48" s="3">
        <v>-4</v>
      </c>
      <c r="G48" s="3">
        <f t="shared" si="0"/>
        <v>-74.08</v>
      </c>
      <c r="H48" s="3">
        <f t="shared" si="1"/>
        <v>0.72909542207429057</v>
      </c>
    </row>
    <row r="49" spans="1:8" x14ac:dyDescent="0.25">
      <c r="A49" s="13">
        <v>-74</v>
      </c>
      <c r="F49" s="3">
        <v>-3</v>
      </c>
      <c r="G49" s="3">
        <f t="shared" si="0"/>
        <v>-74.06</v>
      </c>
      <c r="H49" s="3">
        <f t="shared" si="1"/>
        <v>0.73258833557749348</v>
      </c>
    </row>
    <row r="50" spans="1:8" x14ac:dyDescent="0.25">
      <c r="A50" s="13">
        <v>-73</v>
      </c>
      <c r="F50" s="3">
        <v>-2</v>
      </c>
      <c r="G50" s="3">
        <f t="shared" si="0"/>
        <v>-74.040000000000006</v>
      </c>
      <c r="H50" s="3">
        <f t="shared" si="1"/>
        <v>0.73509351423302072</v>
      </c>
    </row>
    <row r="51" spans="1:8" x14ac:dyDescent="0.25">
      <c r="A51" s="13">
        <v>-73</v>
      </c>
      <c r="F51" s="3">
        <v>-1</v>
      </c>
      <c r="G51" s="3">
        <f t="shared" si="0"/>
        <v>-74.02</v>
      </c>
      <c r="H51" s="3">
        <f t="shared" si="1"/>
        <v>0.73660073160611805</v>
      </c>
    </row>
    <row r="52" spans="1:8" x14ac:dyDescent="0.25">
      <c r="A52" s="13">
        <v>-73</v>
      </c>
      <c r="F52" s="3">
        <v>0</v>
      </c>
      <c r="G52" s="3">
        <f t="shared" si="0"/>
        <v>-74</v>
      </c>
      <c r="H52" s="3">
        <f t="shared" si="1"/>
        <v>0.73710382383136175</v>
      </c>
    </row>
    <row r="53" spans="1:8" x14ac:dyDescent="0.25">
      <c r="A53" s="13">
        <v>-73</v>
      </c>
      <c r="F53" s="3">
        <v>1</v>
      </c>
      <c r="G53" s="3">
        <f t="shared" si="0"/>
        <v>-73.98</v>
      </c>
      <c r="H53" s="3">
        <f t="shared" si="1"/>
        <v>0.73660073160611805</v>
      </c>
    </row>
    <row r="54" spans="1:8" x14ac:dyDescent="0.25">
      <c r="A54" s="13">
        <v>-74</v>
      </c>
      <c r="F54" s="3">
        <v>2</v>
      </c>
      <c r="G54" s="3">
        <f t="shared" si="0"/>
        <v>-73.959999999999994</v>
      </c>
      <c r="H54" s="3">
        <f t="shared" si="1"/>
        <v>0.73509351423302072</v>
      </c>
    </row>
    <row r="55" spans="1:8" x14ac:dyDescent="0.25">
      <c r="A55" s="13">
        <v>-74</v>
      </c>
      <c r="F55" s="3">
        <v>3</v>
      </c>
      <c r="G55" s="3">
        <f t="shared" si="0"/>
        <v>-73.94</v>
      </c>
      <c r="H55" s="3">
        <f t="shared" si="1"/>
        <v>0.73258833557749348</v>
      </c>
    </row>
    <row r="56" spans="1:8" x14ac:dyDescent="0.25">
      <c r="A56" s="13">
        <v>-73</v>
      </c>
      <c r="F56" s="3">
        <v>4</v>
      </c>
      <c r="G56" s="3">
        <f t="shared" si="0"/>
        <v>-73.92</v>
      </c>
      <c r="H56" s="3">
        <f t="shared" si="1"/>
        <v>0.72909542207429057</v>
      </c>
    </row>
    <row r="57" spans="1:8" x14ac:dyDescent="0.25">
      <c r="A57" s="13">
        <v>-73</v>
      </c>
      <c r="F57" s="3">
        <v>5</v>
      </c>
      <c r="G57" s="3">
        <f t="shared" si="0"/>
        <v>-73.900000000000006</v>
      </c>
      <c r="H57" s="3">
        <f t="shared" si="1"/>
        <v>0.72462899318342955</v>
      </c>
    </row>
    <row r="58" spans="1:8" x14ac:dyDescent="0.25">
      <c r="A58" s="13">
        <v>-73</v>
      </c>
      <c r="F58" s="3">
        <v>6</v>
      </c>
      <c r="G58" s="3">
        <f t="shared" si="0"/>
        <v>-73.88</v>
      </c>
      <c r="H58" s="3">
        <f t="shared" si="1"/>
        <v>0.71920716495729375</v>
      </c>
    </row>
    <row r="59" spans="1:8" x14ac:dyDescent="0.25">
      <c r="A59" s="13">
        <v>-74</v>
      </c>
      <c r="F59" s="3">
        <v>7</v>
      </c>
      <c r="G59" s="3">
        <f t="shared" si="0"/>
        <v>-73.86</v>
      </c>
      <c r="H59" s="3">
        <f t="shared" si="1"/>
        <v>0.71285182763408939</v>
      </c>
    </row>
    <row r="60" spans="1:8" x14ac:dyDescent="0.25">
      <c r="A60" s="13">
        <v>-74</v>
      </c>
      <c r="F60" s="3">
        <v>8</v>
      </c>
      <c r="G60" s="3">
        <f t="shared" si="0"/>
        <v>-73.84</v>
      </c>
      <c r="H60" s="3">
        <f t="shared" si="1"/>
        <v>0.70558849841493965</v>
      </c>
    </row>
    <row r="61" spans="1:8" x14ac:dyDescent="0.25">
      <c r="A61" s="13">
        <v>-74</v>
      </c>
      <c r="F61" s="3">
        <v>9</v>
      </c>
      <c r="G61" s="3">
        <f t="shared" si="0"/>
        <v>-73.819999999999993</v>
      </c>
      <c r="H61" s="3">
        <f t="shared" si="1"/>
        <v>0.6974461508101647</v>
      </c>
    </row>
    <row r="62" spans="1:8" x14ac:dyDescent="0.25">
      <c r="A62" s="13">
        <v>-73</v>
      </c>
      <c r="F62" s="3">
        <v>10</v>
      </c>
      <c r="G62" s="3">
        <f t="shared" si="0"/>
        <v>-73.8</v>
      </c>
      <c r="H62" s="3">
        <f t="shared" si="1"/>
        <v>0.68845702215157933</v>
      </c>
    </row>
    <row r="63" spans="1:8" x14ac:dyDescent="0.25">
      <c r="A63" s="13">
        <v>-74</v>
      </c>
      <c r="F63" s="3">
        <v>11</v>
      </c>
      <c r="G63" s="3">
        <f t="shared" si="0"/>
        <v>-73.78</v>
      </c>
      <c r="H63" s="3">
        <f t="shared" si="1"/>
        <v>0.67865640105977032</v>
      </c>
    </row>
    <row r="64" spans="1:8" x14ac:dyDescent="0.25">
      <c r="A64" s="13">
        <v>-73</v>
      </c>
      <c r="F64" s="3">
        <v>12</v>
      </c>
      <c r="G64" s="3">
        <f t="shared" si="0"/>
        <v>-73.760000000000005</v>
      </c>
      <c r="H64" s="3">
        <f t="shared" si="1"/>
        <v>0.66808239682630743</v>
      </c>
    </row>
    <row r="65" spans="1:8" x14ac:dyDescent="0.25">
      <c r="A65" s="13">
        <v>-73</v>
      </c>
      <c r="F65" s="3">
        <v>13</v>
      </c>
      <c r="G65" s="3">
        <f t="shared" si="0"/>
        <v>-73.739999999999995</v>
      </c>
      <c r="H65" s="3">
        <f t="shared" si="1"/>
        <v>0.656775692818237</v>
      </c>
    </row>
    <row r="66" spans="1:8" x14ac:dyDescent="0.25">
      <c r="A66" s="13">
        <v>-73</v>
      </c>
      <c r="F66" s="3">
        <v>14</v>
      </c>
      <c r="G66" s="3">
        <f t="shared" si="0"/>
        <v>-73.72</v>
      </c>
      <c r="H66" s="3">
        <f t="shared" si="1"/>
        <v>0.64477928613525248</v>
      </c>
    </row>
    <row r="67" spans="1:8" x14ac:dyDescent="0.25">
      <c r="A67" s="13">
        <v>-74</v>
      </c>
      <c r="F67" s="3">
        <v>15</v>
      </c>
      <c r="G67" s="3">
        <f t="shared" si="0"/>
        <v>-73.7</v>
      </c>
      <c r="H67" s="3">
        <f t="shared" si="1"/>
        <v>0.6321382158467016</v>
      </c>
    </row>
    <row r="68" spans="1:8" x14ac:dyDescent="0.25">
      <c r="A68" s="13">
        <v>-73</v>
      </c>
      <c r="F68" s="3">
        <v>16</v>
      </c>
      <c r="G68" s="3">
        <f t="shared" ref="G68:G102" si="2">$D$28+($I$3*F68)</f>
        <v>-73.680000000000007</v>
      </c>
      <c r="H68" s="3">
        <f t="shared" ref="H68:H102" si="3">_xlfn.NORM.DIST(G68,$D$28,$C$6,FALSE)</f>
        <v>0.61889928220617618</v>
      </c>
    </row>
    <row r="69" spans="1:8" x14ac:dyDescent="0.25">
      <c r="A69" s="13">
        <v>-74</v>
      </c>
      <c r="F69" s="3">
        <v>17</v>
      </c>
      <c r="G69" s="3">
        <f t="shared" si="2"/>
        <v>-73.66</v>
      </c>
      <c r="H69" s="3">
        <f t="shared" si="3"/>
        <v>0.60511075928431768</v>
      </c>
    </row>
    <row r="70" spans="1:8" x14ac:dyDescent="0.25">
      <c r="A70" s="13">
        <v>-74</v>
      </c>
      <c r="F70" s="3">
        <v>18</v>
      </c>
      <c r="G70" s="3">
        <f t="shared" si="2"/>
        <v>-73.64</v>
      </c>
      <c r="H70" s="3">
        <f t="shared" si="3"/>
        <v>0.59082210347674025</v>
      </c>
    </row>
    <row r="71" spans="1:8" x14ac:dyDescent="0.25">
      <c r="A71" s="13">
        <v>-73</v>
      </c>
      <c r="F71" s="3">
        <v>19</v>
      </c>
      <c r="G71" s="3">
        <f t="shared" si="2"/>
        <v>-73.62</v>
      </c>
      <c r="H71" s="3">
        <f t="shared" si="3"/>
        <v>0.57608366033289993</v>
      </c>
    </row>
    <row r="72" spans="1:8" x14ac:dyDescent="0.25">
      <c r="A72" s="13">
        <v>-74</v>
      </c>
      <c r="F72" s="3">
        <v>20</v>
      </c>
      <c r="G72" s="3">
        <f t="shared" si="2"/>
        <v>-73.599999999999994</v>
      </c>
      <c r="H72" s="3">
        <f t="shared" si="3"/>
        <v>0.56094637211510712</v>
      </c>
    </row>
    <row r="73" spans="1:8" x14ac:dyDescent="0.25">
      <c r="A73" s="13">
        <v>-74</v>
      </c>
      <c r="F73" s="3">
        <v>21</v>
      </c>
      <c r="G73" s="3">
        <f t="shared" si="2"/>
        <v>-73.58</v>
      </c>
      <c r="H73" s="3">
        <f t="shared" si="3"/>
        <v>0.54546148843449327</v>
      </c>
    </row>
    <row r="74" spans="1:8" x14ac:dyDescent="0.25">
      <c r="A74" s="13">
        <v>-73</v>
      </c>
      <c r="F74" s="3">
        <v>22</v>
      </c>
      <c r="G74" s="3">
        <f t="shared" si="2"/>
        <v>-73.56</v>
      </c>
      <c r="H74" s="3">
        <f t="shared" si="3"/>
        <v>0.52968028222477759</v>
      </c>
    </row>
    <row r="75" spans="1:8" x14ac:dyDescent="0.25">
      <c r="A75" s="13">
        <v>-74</v>
      </c>
      <c r="F75" s="3">
        <v>23</v>
      </c>
      <c r="G75" s="3">
        <f t="shared" si="2"/>
        <v>-73.540000000000006</v>
      </c>
      <c r="H75" s="3">
        <f t="shared" si="3"/>
        <v>0.51365377320685113</v>
      </c>
    </row>
    <row r="76" spans="1:8" x14ac:dyDescent="0.25">
      <c r="A76" s="13">
        <v>-74</v>
      </c>
      <c r="F76" s="3">
        <v>24</v>
      </c>
      <c r="G76" s="3">
        <f t="shared" si="2"/>
        <v>-73.52</v>
      </c>
      <c r="H76" s="3">
        <f t="shared" si="3"/>
        <v>0.49743246086834597</v>
      </c>
    </row>
    <row r="77" spans="1:8" x14ac:dyDescent="0.25">
      <c r="A77" s="13">
        <v>-74</v>
      </c>
      <c r="F77" s="3">
        <v>25</v>
      </c>
      <c r="G77" s="3">
        <f t="shared" si="2"/>
        <v>-73.5</v>
      </c>
      <c r="H77" s="3">
        <f t="shared" si="3"/>
        <v>0.48106606883598479</v>
      </c>
    </row>
    <row r="78" spans="1:8" x14ac:dyDescent="0.25">
      <c r="A78" s="13">
        <v>-74</v>
      </c>
      <c r="F78" s="3">
        <v>26</v>
      </c>
      <c r="G78" s="3">
        <f t="shared" si="2"/>
        <v>-73.48</v>
      </c>
      <c r="H78" s="3">
        <f t="shared" si="3"/>
        <v>0.46460330235555619</v>
      </c>
    </row>
    <row r="79" spans="1:8" x14ac:dyDescent="0.25">
      <c r="A79" s="13">
        <v>-74</v>
      </c>
      <c r="F79" s="3">
        <v>27</v>
      </c>
      <c r="G79" s="3">
        <f t="shared" si="2"/>
        <v>-73.459999999999994</v>
      </c>
      <c r="H79" s="3">
        <f t="shared" si="3"/>
        <v>0.44809162041865008</v>
      </c>
    </row>
    <row r="80" spans="1:8" x14ac:dyDescent="0.25">
      <c r="A80" s="13">
        <v>-73</v>
      </c>
      <c r="F80" s="3">
        <v>28</v>
      </c>
      <c r="G80" s="3">
        <f t="shared" si="2"/>
        <v>-73.44</v>
      </c>
      <c r="H80" s="3">
        <f t="shared" si="3"/>
        <v>0.43157702388788527</v>
      </c>
    </row>
    <row r="81" spans="1:8" x14ac:dyDescent="0.25">
      <c r="A81" s="13">
        <v>-74</v>
      </c>
      <c r="F81" s="3">
        <v>29</v>
      </c>
      <c r="G81" s="3">
        <f t="shared" si="2"/>
        <v>-73.42</v>
      </c>
      <c r="H81" s="3">
        <f t="shared" si="3"/>
        <v>0.41510386077693434</v>
      </c>
    </row>
    <row r="82" spans="1:8" x14ac:dyDescent="0.25">
      <c r="A82" s="13">
        <v>-74</v>
      </c>
      <c r="F82" s="3">
        <v>30</v>
      </c>
      <c r="G82" s="3">
        <f t="shared" si="2"/>
        <v>-73.400000000000006</v>
      </c>
      <c r="H82" s="3">
        <f t="shared" si="3"/>
        <v>0.39871464964085046</v>
      </c>
    </row>
    <row r="83" spans="1:8" x14ac:dyDescent="0.25">
      <c r="A83" s="13">
        <v>-74</v>
      </c>
      <c r="F83" s="3">
        <v>31</v>
      </c>
      <c r="G83" s="3">
        <f t="shared" si="2"/>
        <v>-73.38</v>
      </c>
      <c r="H83" s="3">
        <f t="shared" si="3"/>
        <v>0.3824499218275641</v>
      </c>
    </row>
    <row r="84" spans="1:8" x14ac:dyDescent="0.25">
      <c r="A84" s="13">
        <v>-74</v>
      </c>
      <c r="F84" s="3">
        <v>32</v>
      </c>
      <c r="G84" s="3">
        <f t="shared" si="2"/>
        <v>-73.36</v>
      </c>
      <c r="H84" s="3">
        <f t="shared" si="3"/>
        <v>0.3663480831370145</v>
      </c>
    </row>
    <row r="85" spans="1:8" x14ac:dyDescent="0.25">
      <c r="A85" s="13">
        <v>-72</v>
      </c>
      <c r="F85" s="3">
        <v>33</v>
      </c>
      <c r="G85" s="3">
        <f t="shared" si="2"/>
        <v>-73.34</v>
      </c>
      <c r="H85" s="3">
        <f t="shared" si="3"/>
        <v>0.35044529523127593</v>
      </c>
    </row>
    <row r="86" spans="1:8" x14ac:dyDescent="0.25">
      <c r="A86" s="13">
        <v>-74</v>
      </c>
      <c r="F86" s="3">
        <v>34</v>
      </c>
      <c r="G86" s="3">
        <f t="shared" si="2"/>
        <v>-73.319999999999993</v>
      </c>
      <c r="H86" s="3">
        <f t="shared" si="3"/>
        <v>0.33477537694100573</v>
      </c>
    </row>
    <row r="87" spans="1:8" x14ac:dyDescent="0.25">
      <c r="A87" s="13">
        <v>-74</v>
      </c>
      <c r="F87" s="3">
        <v>35</v>
      </c>
      <c r="G87" s="3">
        <f t="shared" si="2"/>
        <v>-73.3</v>
      </c>
      <c r="H87" s="3">
        <f t="shared" si="3"/>
        <v>0.31936972542130332</v>
      </c>
    </row>
    <row r="88" spans="1:8" x14ac:dyDescent="0.25">
      <c r="A88" s="13">
        <v>-74</v>
      </c>
      <c r="F88" s="3">
        <v>36</v>
      </c>
      <c r="G88" s="3">
        <f t="shared" si="2"/>
        <v>-73.28</v>
      </c>
      <c r="H88" s="3">
        <f t="shared" si="3"/>
        <v>0.30425725692674577</v>
      </c>
    </row>
    <row r="89" spans="1:8" x14ac:dyDescent="0.25">
      <c r="A89" s="13">
        <v>-74</v>
      </c>
      <c r="F89" s="3">
        <v>37</v>
      </c>
      <c r="G89" s="3">
        <f t="shared" si="2"/>
        <v>-73.260000000000005</v>
      </c>
      <c r="H89" s="3">
        <f t="shared" si="3"/>
        <v>0.28946436680274512</v>
      </c>
    </row>
    <row r="90" spans="1:8" x14ac:dyDescent="0.25">
      <c r="A90" s="13">
        <v>-73</v>
      </c>
      <c r="F90" s="3">
        <v>38</v>
      </c>
      <c r="G90" s="3">
        <f t="shared" si="2"/>
        <v>-73.239999999999995</v>
      </c>
      <c r="H90" s="3">
        <f t="shared" si="3"/>
        <v>0.27501490812907631</v>
      </c>
    </row>
    <row r="91" spans="1:8" x14ac:dyDescent="0.25">
      <c r="A91" s="13">
        <v>-73</v>
      </c>
      <c r="F91" s="3">
        <v>39</v>
      </c>
      <c r="G91" s="3">
        <f t="shared" si="2"/>
        <v>-73.22</v>
      </c>
      <c r="H91" s="3">
        <f t="shared" si="3"/>
        <v>0.26093018830422676</v>
      </c>
    </row>
    <row r="92" spans="1:8" x14ac:dyDescent="0.25">
      <c r="A92" s="13">
        <v>-74</v>
      </c>
      <c r="F92" s="3">
        <v>40</v>
      </c>
      <c r="G92" s="3">
        <f t="shared" si="2"/>
        <v>-73.2</v>
      </c>
      <c r="H92" s="3">
        <f t="shared" si="3"/>
        <v>0.24722898272596894</v>
      </c>
    </row>
    <row r="93" spans="1:8" x14ac:dyDescent="0.25">
      <c r="A93" s="13">
        <v>-74</v>
      </c>
      <c r="F93" s="3">
        <v>41</v>
      </c>
      <c r="G93" s="3">
        <f t="shared" si="2"/>
        <v>-73.180000000000007</v>
      </c>
      <c r="H93" s="3">
        <f t="shared" si="3"/>
        <v>0.23392756460640957</v>
      </c>
    </row>
    <row r="94" spans="1:8" x14ac:dyDescent="0.25">
      <c r="A94" s="13">
        <v>-74</v>
      </c>
      <c r="F94" s="3">
        <v>42</v>
      </c>
      <c r="G94" s="3">
        <f t="shared" si="2"/>
        <v>-73.16</v>
      </c>
      <c r="H94" s="3">
        <f t="shared" si="3"/>
        <v>0.22103974985797087</v>
      </c>
    </row>
    <row r="95" spans="1:8" x14ac:dyDescent="0.25">
      <c r="A95" s="13">
        <v>-73</v>
      </c>
      <c r="F95" s="3">
        <v>43</v>
      </c>
      <c r="G95" s="3">
        <f t="shared" si="2"/>
        <v>-73.14</v>
      </c>
      <c r="H95" s="3">
        <f t="shared" si="3"/>
        <v>0.20857695590208877</v>
      </c>
    </row>
    <row r="96" spans="1:8" x14ac:dyDescent="0.25">
      <c r="A96" s="13">
        <v>-74</v>
      </c>
      <c r="F96" s="3">
        <v>44</v>
      </c>
      <c r="G96" s="3">
        <f t="shared" si="2"/>
        <v>-73.12</v>
      </c>
      <c r="H96" s="3">
        <f t="shared" si="3"/>
        <v>0.19654827318385118</v>
      </c>
    </row>
    <row r="97" spans="1:8" x14ac:dyDescent="0.25">
      <c r="A97" s="13">
        <v>-73</v>
      </c>
      <c r="F97" s="3">
        <v>45</v>
      </c>
      <c r="G97" s="3">
        <f t="shared" si="2"/>
        <v>-73.099999999999994</v>
      </c>
      <c r="H97" s="3">
        <f t="shared" si="3"/>
        <v>0.18496054812439733</v>
      </c>
    </row>
    <row r="98" spans="1:8" x14ac:dyDescent="0.25">
      <c r="A98" s="13">
        <v>-73</v>
      </c>
      <c r="F98" s="3">
        <v>46</v>
      </c>
      <c r="G98" s="3">
        <f t="shared" si="2"/>
        <v>-73.08</v>
      </c>
      <c r="H98" s="3">
        <f t="shared" si="3"/>
        <v>0.17381847620719917</v>
      </c>
    </row>
    <row r="99" spans="1:8" x14ac:dyDescent="0.25">
      <c r="A99" s="13">
        <v>-74</v>
      </c>
      <c r="F99" s="3">
        <v>47</v>
      </c>
      <c r="G99" s="3">
        <f t="shared" si="2"/>
        <v>-73.06</v>
      </c>
      <c r="H99" s="3">
        <f t="shared" si="3"/>
        <v>0.16312470387474584</v>
      </c>
    </row>
    <row r="100" spans="1:8" x14ac:dyDescent="0.25">
      <c r="A100" s="13">
        <v>-74</v>
      </c>
      <c r="F100" s="3">
        <v>48</v>
      </c>
      <c r="G100" s="3">
        <f t="shared" si="2"/>
        <v>-73.040000000000006</v>
      </c>
      <c r="H100" s="3">
        <f t="shared" si="3"/>
        <v>0.1528799379078862</v>
      </c>
    </row>
    <row r="101" spans="1:8" x14ac:dyDescent="0.25">
      <c r="F101" s="3">
        <v>49</v>
      </c>
      <c r="G101" s="3">
        <f t="shared" si="2"/>
        <v>-73.02</v>
      </c>
      <c r="H101" s="3">
        <f t="shared" si="3"/>
        <v>0.14308306096962731</v>
      </c>
    </row>
    <row r="102" spans="1:8" x14ac:dyDescent="0.25">
      <c r="F102" s="3">
        <v>50</v>
      </c>
      <c r="G102" s="3">
        <f t="shared" si="2"/>
        <v>-73</v>
      </c>
      <c r="H102" s="3">
        <f t="shared" si="3"/>
        <v>0.13373125201857436</v>
      </c>
    </row>
  </sheetData>
  <mergeCells count="4">
    <mergeCell ref="B1:C1"/>
    <mergeCell ref="D1:E1"/>
    <mergeCell ref="F1:I1"/>
    <mergeCell ref="C27:D27"/>
  </mergeCells>
  <conditionalFormatting sqref="D29">
    <cfRule type="cellIs" dxfId="17" priority="1" operator="notEqual">
      <formula>$D$28</formula>
    </cfRule>
    <cfRule type="cellIs" dxfId="1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C74B-14AE-4A69-BC89-4A6AFCDF221A}">
  <dimension ref="A1:L102"/>
  <sheetViews>
    <sheetView zoomScale="120" zoomScaleNormal="120" workbookViewId="0">
      <selection activeCell="D30" sqref="D3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-73</v>
      </c>
      <c r="B1" s="28" t="s">
        <v>24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-74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-74</v>
      </c>
      <c r="B3" s="21" t="s">
        <v>8</v>
      </c>
      <c r="C3" s="12">
        <f>MIN(A1:A100)</f>
        <v>-74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-74.489999999999995</v>
      </c>
      <c r="H3" s="3">
        <f>_xlfn.NORM.DIST(G3,$D$28,$C$6,FALSE)</f>
        <v>0.49282620960509688</v>
      </c>
      <c r="I3" s="7">
        <f>(ABS(C3)-ABS(C4))/C5</f>
        <v>0.01</v>
      </c>
      <c r="L3" s="14"/>
    </row>
    <row r="4" spans="1:12" x14ac:dyDescent="0.25">
      <c r="A4" s="13">
        <v>-74</v>
      </c>
      <c r="B4" s="22" t="s">
        <v>9</v>
      </c>
      <c r="C4" s="7">
        <f>MAX(A1:A100)</f>
        <v>-73</v>
      </c>
      <c r="D4" s="6">
        <v>-77</v>
      </c>
      <c r="E4" s="11">
        <v>0</v>
      </c>
      <c r="F4" s="3">
        <v>-48</v>
      </c>
      <c r="G4" s="3">
        <f t="shared" ref="G4:G67" si="0">$D$28+($I$3*F4)</f>
        <v>-74.48</v>
      </c>
      <c r="H4" s="3">
        <f t="shared" ref="H4:H67" si="1">_xlfn.NORM.DIST(G4,$D$28,$C$6,FALSE)</f>
        <v>0.50382163810715541</v>
      </c>
      <c r="L4" s="14"/>
    </row>
    <row r="5" spans="1:12" x14ac:dyDescent="0.25">
      <c r="A5" s="13">
        <v>-74</v>
      </c>
      <c r="B5" s="21" t="s">
        <v>10</v>
      </c>
      <c r="C5" s="12">
        <f>COUNT(A1:A100)</f>
        <v>100</v>
      </c>
      <c r="D5" s="8">
        <v>-76</v>
      </c>
      <c r="E5" s="10">
        <v>0</v>
      </c>
      <c r="F5" s="3">
        <v>-47</v>
      </c>
      <c r="G5" s="3">
        <f t="shared" si="0"/>
        <v>-74.47</v>
      </c>
      <c r="H5" s="3">
        <f t="shared" si="1"/>
        <v>0.51482810408343682</v>
      </c>
      <c r="L5" s="14"/>
    </row>
    <row r="6" spans="1:12" x14ac:dyDescent="0.25">
      <c r="A6" s="13">
        <v>-74</v>
      </c>
      <c r="B6" s="22" t="s">
        <v>2</v>
      </c>
      <c r="C6" s="7">
        <f>_xlfn.STDEV.S(A1:A100)</f>
        <v>0.4688261722621509</v>
      </c>
      <c r="D6" s="8">
        <v>-75</v>
      </c>
      <c r="E6" s="11">
        <v>0</v>
      </c>
      <c r="F6" s="3">
        <v>-46</v>
      </c>
      <c r="G6" s="3">
        <f t="shared" si="0"/>
        <v>-74.459999999999994</v>
      </c>
      <c r="H6" s="3">
        <f t="shared" si="1"/>
        <v>0.5258357264917094</v>
      </c>
      <c r="L6" s="14"/>
    </row>
    <row r="7" spans="1:12" x14ac:dyDescent="0.25">
      <c r="A7" s="13">
        <v>-74</v>
      </c>
      <c r="B7" s="21" t="s">
        <v>6</v>
      </c>
      <c r="C7" s="12">
        <f>C9-(2*C6)</f>
        <v>-74.617652344524302</v>
      </c>
      <c r="D7" s="6">
        <v>-74</v>
      </c>
      <c r="E7" s="10">
        <v>68</v>
      </c>
      <c r="F7" s="3">
        <v>-45</v>
      </c>
      <c r="G7" s="3">
        <f t="shared" si="0"/>
        <v>-74.45</v>
      </c>
      <c r="H7" s="3">
        <f t="shared" si="1"/>
        <v>0.53683440915509206</v>
      </c>
    </row>
    <row r="8" spans="1:12" x14ac:dyDescent="0.25">
      <c r="A8" s="13">
        <v>-74</v>
      </c>
      <c r="B8" s="22" t="s">
        <v>4</v>
      </c>
      <c r="C8" s="7">
        <f>C9-C6</f>
        <v>-74.148826172262162</v>
      </c>
      <c r="D8" s="8">
        <v>-73</v>
      </c>
      <c r="E8" s="11">
        <v>32</v>
      </c>
      <c r="F8" s="3">
        <v>-44</v>
      </c>
      <c r="G8" s="3">
        <f t="shared" si="0"/>
        <v>-74.44</v>
      </c>
      <c r="H8" s="3">
        <f t="shared" si="1"/>
        <v>0.54781385472590027</v>
      </c>
    </row>
    <row r="9" spans="1:12" x14ac:dyDescent="0.25">
      <c r="A9" s="13">
        <v>-74</v>
      </c>
      <c r="B9" s="21" t="s">
        <v>3</v>
      </c>
      <c r="C9" s="12">
        <f>AVERAGE(A1:A100)</f>
        <v>-73.680000000000007</v>
      </c>
      <c r="D9" s="8">
        <v>-72</v>
      </c>
      <c r="E9" s="10">
        <v>0</v>
      </c>
      <c r="F9" s="3">
        <v>-43</v>
      </c>
      <c r="G9" s="3">
        <f t="shared" si="0"/>
        <v>-74.430000000000007</v>
      </c>
      <c r="H9" s="3">
        <f t="shared" si="1"/>
        <v>0.55876357940685506</v>
      </c>
    </row>
    <row r="10" spans="1:12" x14ac:dyDescent="0.25">
      <c r="A10" s="13">
        <v>-74</v>
      </c>
      <c r="B10" s="22" t="s">
        <v>5</v>
      </c>
      <c r="C10" s="7">
        <f>C9+C6</f>
        <v>-73.211173827737852</v>
      </c>
      <c r="D10" s="6">
        <v>-71</v>
      </c>
      <c r="E10" s="11">
        <v>0</v>
      </c>
      <c r="F10" s="3">
        <v>-42</v>
      </c>
      <c r="G10" s="3">
        <f t="shared" si="0"/>
        <v>-74.42</v>
      </c>
      <c r="H10" s="3">
        <f t="shared" si="1"/>
        <v>0.56967292840529826</v>
      </c>
    </row>
    <row r="11" spans="1:12" x14ac:dyDescent="0.25">
      <c r="A11" s="13">
        <v>-74</v>
      </c>
      <c r="B11" s="21" t="s">
        <v>7</v>
      </c>
      <c r="C11" s="12">
        <f>C9+(2*C6)</f>
        <v>-72.742347655475712</v>
      </c>
      <c r="D11" s="8">
        <v>-70</v>
      </c>
      <c r="E11" s="10">
        <v>0</v>
      </c>
      <c r="F11" s="3">
        <v>-41</v>
      </c>
      <c r="G11" s="3">
        <f t="shared" si="0"/>
        <v>-74.41</v>
      </c>
      <c r="H11" s="3">
        <f t="shared" si="1"/>
        <v>0.580531092092335</v>
      </c>
    </row>
    <row r="12" spans="1:12" x14ac:dyDescent="0.25">
      <c r="A12" s="13">
        <v>-74</v>
      </c>
      <c r="F12" s="3">
        <v>-40</v>
      </c>
      <c r="G12" s="3">
        <f t="shared" si="0"/>
        <v>-74.400000000000006</v>
      </c>
      <c r="H12" s="3">
        <f t="shared" si="1"/>
        <v>0.59132712283685829</v>
      </c>
    </row>
    <row r="13" spans="1:12" x14ac:dyDescent="0.25">
      <c r="A13" s="13">
        <v>-74</v>
      </c>
      <c r="F13" s="3">
        <v>-39</v>
      </c>
      <c r="G13" s="3">
        <f t="shared" si="0"/>
        <v>-74.39</v>
      </c>
      <c r="H13" s="3">
        <f t="shared" si="1"/>
        <v>0.60204995248108795</v>
      </c>
    </row>
    <row r="14" spans="1:12" x14ac:dyDescent="0.25">
      <c r="A14" s="13">
        <v>-74</v>
      </c>
      <c r="F14" s="3">
        <v>-38</v>
      </c>
      <c r="G14" s="3">
        <f t="shared" si="0"/>
        <v>-74.38</v>
      </c>
      <c r="H14" s="3">
        <f t="shared" si="1"/>
        <v>0.61268841042158284</v>
      </c>
    </row>
    <row r="15" spans="1:12" x14ac:dyDescent="0.25">
      <c r="A15" s="13">
        <v>-73</v>
      </c>
      <c r="F15" s="3">
        <v>-37</v>
      </c>
      <c r="G15" s="3">
        <f t="shared" si="0"/>
        <v>-74.37</v>
      </c>
      <c r="H15" s="3">
        <f t="shared" si="1"/>
        <v>0.62323124225746729</v>
      </c>
    </row>
    <row r="16" spans="1:12" x14ac:dyDescent="0.25">
      <c r="A16" s="13">
        <v>-74</v>
      </c>
      <c r="F16" s="3">
        <v>-36</v>
      </c>
      <c r="G16" s="3">
        <f t="shared" si="0"/>
        <v>-74.36</v>
      </c>
      <c r="H16" s="3">
        <f t="shared" si="1"/>
        <v>0.63366712896467681</v>
      </c>
    </row>
    <row r="17" spans="1:8" x14ac:dyDescent="0.25">
      <c r="A17" s="13">
        <v>-74</v>
      </c>
      <c r="F17" s="3">
        <v>-35</v>
      </c>
      <c r="G17" s="3">
        <f t="shared" si="0"/>
        <v>-74.349999999999994</v>
      </c>
      <c r="H17" s="3">
        <f t="shared" si="1"/>
        <v>0.64398470655260354</v>
      </c>
    </row>
    <row r="18" spans="1:8" x14ac:dyDescent="0.25">
      <c r="A18" s="13">
        <v>-73</v>
      </c>
      <c r="F18" s="3">
        <v>-34</v>
      </c>
      <c r="G18" s="3">
        <f t="shared" si="0"/>
        <v>-74.34</v>
      </c>
      <c r="H18" s="3">
        <f t="shared" si="1"/>
        <v>0.65417258615762131</v>
      </c>
    </row>
    <row r="19" spans="1:8" x14ac:dyDescent="0.25">
      <c r="A19" s="13">
        <v>-74</v>
      </c>
      <c r="F19" s="3">
        <v>-33</v>
      </c>
      <c r="G19" s="3">
        <f t="shared" si="0"/>
        <v>-74.33</v>
      </c>
      <c r="H19" s="3">
        <f t="shared" si="1"/>
        <v>0.66421937452538404</v>
      </c>
    </row>
    <row r="20" spans="1:8" x14ac:dyDescent="0.25">
      <c r="A20" s="13">
        <v>-74</v>
      </c>
      <c r="F20" s="3">
        <v>-32</v>
      </c>
      <c r="G20" s="3">
        <f t="shared" si="0"/>
        <v>-74.319999999999993</v>
      </c>
      <c r="H20" s="3">
        <f t="shared" si="1"/>
        <v>0.6741136948317582</v>
      </c>
    </row>
    <row r="21" spans="1:8" x14ac:dyDescent="0.25">
      <c r="A21" s="13">
        <v>-73</v>
      </c>
      <c r="F21" s="3">
        <v>-31</v>
      </c>
      <c r="G21" s="3">
        <f t="shared" si="0"/>
        <v>-74.31</v>
      </c>
      <c r="H21" s="3">
        <f t="shared" si="1"/>
        <v>0.68384420779075428</v>
      </c>
    </row>
    <row r="22" spans="1:8" x14ac:dyDescent="0.25">
      <c r="A22" s="13">
        <v>-73</v>
      </c>
      <c r="F22" s="3">
        <v>-30</v>
      </c>
      <c r="G22" s="3">
        <f t="shared" si="0"/>
        <v>-74.3</v>
      </c>
      <c r="H22" s="3">
        <f t="shared" si="1"/>
        <v>0.69339963299569218</v>
      </c>
    </row>
    <row r="23" spans="1:8" x14ac:dyDescent="0.25">
      <c r="A23" s="13">
        <v>-74</v>
      </c>
      <c r="F23" s="3">
        <v>-29</v>
      </c>
      <c r="G23" s="3">
        <f t="shared" si="0"/>
        <v>-74.290000000000006</v>
      </c>
      <c r="H23" s="3">
        <f t="shared" si="1"/>
        <v>0.70276877043828145</v>
      </c>
    </row>
    <row r="24" spans="1:8" x14ac:dyDescent="0.25">
      <c r="A24" s="13">
        <v>-74</v>
      </c>
      <c r="F24" s="3">
        <v>-28</v>
      </c>
      <c r="G24" s="3">
        <f t="shared" si="0"/>
        <v>-74.28</v>
      </c>
      <c r="H24" s="3">
        <f t="shared" si="1"/>
        <v>0.71194052214939352</v>
      </c>
    </row>
    <row r="25" spans="1:8" x14ac:dyDescent="0.25">
      <c r="A25" s="13">
        <v>-74</v>
      </c>
      <c r="F25" s="3">
        <v>-27</v>
      </c>
      <c r="G25" s="3">
        <f t="shared" si="0"/>
        <v>-74.27</v>
      </c>
      <c r="H25" s="3">
        <f t="shared" si="1"/>
        <v>0.72090391390335373</v>
      </c>
    </row>
    <row r="26" spans="1:8" x14ac:dyDescent="0.25">
      <c r="A26" s="13">
        <v>-74</v>
      </c>
      <c r="F26" s="3">
        <v>-26</v>
      </c>
      <c r="G26" s="3">
        <f t="shared" si="0"/>
        <v>-74.260000000000005</v>
      </c>
      <c r="H26" s="3">
        <f t="shared" si="1"/>
        <v>0.72964811692733955</v>
      </c>
    </row>
    <row r="27" spans="1:8" x14ac:dyDescent="0.25">
      <c r="A27" s="13">
        <v>-74</v>
      </c>
      <c r="C27" s="29" t="s">
        <v>20</v>
      </c>
      <c r="D27" s="29"/>
      <c r="F27" s="3">
        <v>-25</v>
      </c>
      <c r="G27" s="3">
        <f t="shared" si="0"/>
        <v>-74.25</v>
      </c>
      <c r="H27" s="3">
        <f t="shared" si="1"/>
        <v>0.73816246955618714</v>
      </c>
    </row>
    <row r="28" spans="1:8" x14ac:dyDescent="0.25">
      <c r="A28" s="13">
        <v>-74</v>
      </c>
      <c r="C28" s="22" t="s">
        <v>22</v>
      </c>
      <c r="D28" s="6">
        <f>_xlfn.MODE.SNGL(A1:A100)</f>
        <v>-74</v>
      </c>
      <c r="F28" s="3">
        <v>-24</v>
      </c>
      <c r="G28" s="3">
        <f t="shared" si="0"/>
        <v>-74.239999999999995</v>
      </c>
      <c r="H28" s="3">
        <f t="shared" si="1"/>
        <v>0.74643649877236051</v>
      </c>
    </row>
    <row r="29" spans="1:8" x14ac:dyDescent="0.25">
      <c r="A29" s="13">
        <v>-73</v>
      </c>
      <c r="C29" s="22" t="s">
        <v>21</v>
      </c>
      <c r="D29" s="6">
        <f>_xlfn.MODE.SNGL(A1:A5)</f>
        <v>-74</v>
      </c>
      <c r="F29" s="3">
        <v>-23</v>
      </c>
      <c r="G29" s="3">
        <f t="shared" si="0"/>
        <v>-74.23</v>
      </c>
      <c r="H29" s="3">
        <f t="shared" si="1"/>
        <v>0.75445994157079166</v>
      </c>
    </row>
    <row r="30" spans="1:8" x14ac:dyDescent="0.25">
      <c r="A30" s="13">
        <v>-74</v>
      </c>
      <c r="C30" s="22" t="s">
        <v>29</v>
      </c>
      <c r="D30" s="20">
        <f>ABS(C6/C9)</f>
        <v>6.3630045095297346E-3</v>
      </c>
      <c r="F30" s="3">
        <v>-22</v>
      </c>
      <c r="G30" s="3">
        <f t="shared" si="0"/>
        <v>-74.22</v>
      </c>
      <c r="H30" s="3">
        <f t="shared" si="1"/>
        <v>0.7622227660877906</v>
      </c>
    </row>
    <row r="31" spans="1:8" x14ac:dyDescent="0.25">
      <c r="A31" s="13">
        <v>-74</v>
      </c>
      <c r="F31" s="3">
        <v>-21</v>
      </c>
      <c r="G31" s="3">
        <f t="shared" si="0"/>
        <v>-74.209999999999994</v>
      </c>
      <c r="H31" s="3">
        <f t="shared" si="1"/>
        <v>0.76971519243332198</v>
      </c>
    </row>
    <row r="32" spans="1:8" x14ac:dyDescent="0.25">
      <c r="A32" s="13">
        <v>-73</v>
      </c>
      <c r="F32" s="3">
        <v>-20</v>
      </c>
      <c r="G32" s="3">
        <f t="shared" si="0"/>
        <v>-74.2</v>
      </c>
      <c r="H32" s="3">
        <f t="shared" si="1"/>
        <v>0.7769277131665181</v>
      </c>
    </row>
    <row r="33" spans="1:8" x14ac:dyDescent="0.25">
      <c r="A33" s="13">
        <v>-74</v>
      </c>
      <c r="F33" s="3">
        <v>-19</v>
      </c>
      <c r="G33" s="3">
        <f t="shared" si="0"/>
        <v>-74.19</v>
      </c>
      <c r="H33" s="3">
        <f t="shared" si="1"/>
        <v>0.78385111335449298</v>
      </c>
    </row>
    <row r="34" spans="1:8" x14ac:dyDescent="0.25">
      <c r="A34" s="13">
        <v>-74</v>
      </c>
      <c r="F34" s="3">
        <v>-18</v>
      </c>
      <c r="G34" s="3">
        <f t="shared" si="0"/>
        <v>-74.180000000000007</v>
      </c>
      <c r="H34" s="3">
        <f t="shared" si="1"/>
        <v>0.79047649015527555</v>
      </c>
    </row>
    <row r="35" spans="1:8" x14ac:dyDescent="0.25">
      <c r="A35" s="13">
        <v>-73</v>
      </c>
      <c r="F35" s="3">
        <v>-17</v>
      </c>
      <c r="G35" s="3">
        <f t="shared" si="0"/>
        <v>-74.17</v>
      </c>
      <c r="H35" s="3">
        <f t="shared" si="1"/>
        <v>0.79679527186696919</v>
      </c>
    </row>
    <row r="36" spans="1:8" x14ac:dyDescent="0.25">
      <c r="A36" s="13">
        <v>-74</v>
      </c>
      <c r="F36" s="3">
        <v>-16</v>
      </c>
      <c r="G36" s="3">
        <f t="shared" si="0"/>
        <v>-74.16</v>
      </c>
      <c r="H36" s="3">
        <f t="shared" si="1"/>
        <v>0.80279923638588235</v>
      </c>
    </row>
    <row r="37" spans="1:8" x14ac:dyDescent="0.25">
      <c r="A37" s="13">
        <v>-74</v>
      </c>
      <c r="F37" s="3">
        <v>-15</v>
      </c>
      <c r="G37" s="3">
        <f t="shared" si="0"/>
        <v>-74.150000000000006</v>
      </c>
      <c r="H37" s="3">
        <f t="shared" si="1"/>
        <v>0.80848052901830625</v>
      </c>
    </row>
    <row r="38" spans="1:8" x14ac:dyDescent="0.25">
      <c r="A38" s="13">
        <v>-73</v>
      </c>
      <c r="F38" s="3">
        <v>-14</v>
      </c>
      <c r="G38" s="3">
        <f t="shared" si="0"/>
        <v>-74.14</v>
      </c>
      <c r="H38" s="3">
        <f t="shared" si="1"/>
        <v>0.81383167959187264</v>
      </c>
    </row>
    <row r="39" spans="1:8" x14ac:dyDescent="0.25">
      <c r="A39" s="13">
        <v>-74</v>
      </c>
      <c r="F39" s="3">
        <v>-13</v>
      </c>
      <c r="G39" s="3">
        <f t="shared" si="0"/>
        <v>-74.13</v>
      </c>
      <c r="H39" s="3">
        <f t="shared" si="1"/>
        <v>0.81884561881429452</v>
      </c>
    </row>
    <row r="40" spans="1:8" x14ac:dyDescent="0.25">
      <c r="A40" s="13">
        <v>-73</v>
      </c>
      <c r="F40" s="3">
        <v>-12</v>
      </c>
      <c r="G40" s="3">
        <f t="shared" si="0"/>
        <v>-74.12</v>
      </c>
      <c r="H40" s="3">
        <f t="shared" si="1"/>
        <v>0.82351569382951395</v>
      </c>
    </row>
    <row r="41" spans="1:8" x14ac:dyDescent="0.25">
      <c r="A41" s="13">
        <v>-73</v>
      </c>
      <c r="F41" s="3">
        <v>-11</v>
      </c>
      <c r="G41" s="3">
        <f t="shared" si="0"/>
        <v>-74.11</v>
      </c>
      <c r="H41" s="3">
        <f t="shared" si="1"/>
        <v>0.82783568292328347</v>
      </c>
    </row>
    <row r="42" spans="1:8" x14ac:dyDescent="0.25">
      <c r="A42" s="13">
        <v>-73</v>
      </c>
      <c r="F42" s="3">
        <v>-10</v>
      </c>
      <c r="G42" s="3">
        <f t="shared" si="0"/>
        <v>-74.099999999999994</v>
      </c>
      <c r="H42" s="3">
        <f t="shared" si="1"/>
        <v>0.83179980933264108</v>
      </c>
    </row>
    <row r="43" spans="1:8" x14ac:dyDescent="0.25">
      <c r="A43" s="13">
        <v>-74</v>
      </c>
      <c r="F43" s="3">
        <v>-9</v>
      </c>
      <c r="G43" s="3">
        <f t="shared" si="0"/>
        <v>-74.09</v>
      </c>
      <c r="H43" s="3">
        <f t="shared" si="1"/>
        <v>0.83540275411650711</v>
      </c>
    </row>
    <row r="44" spans="1:8" x14ac:dyDescent="0.25">
      <c r="A44" s="13">
        <v>-73</v>
      </c>
      <c r="F44" s="3">
        <v>-8</v>
      </c>
      <c r="G44" s="3">
        <f t="shared" si="0"/>
        <v>-74.08</v>
      </c>
      <c r="H44" s="3">
        <f t="shared" si="1"/>
        <v>0.83863966804719881</v>
      </c>
    </row>
    <row r="45" spans="1:8" x14ac:dyDescent="0.25">
      <c r="A45" s="13">
        <v>-74</v>
      </c>
      <c r="F45" s="3">
        <v>-7</v>
      </c>
      <c r="G45" s="3">
        <f t="shared" si="0"/>
        <v>-74.069999999999993</v>
      </c>
      <c r="H45" s="3">
        <f t="shared" si="1"/>
        <v>0.84150618248561593</v>
      </c>
    </row>
    <row r="46" spans="1:8" x14ac:dyDescent="0.25">
      <c r="A46" s="13">
        <v>-74</v>
      </c>
      <c r="F46" s="3">
        <v>-6</v>
      </c>
      <c r="G46" s="3">
        <f t="shared" si="0"/>
        <v>-74.06</v>
      </c>
      <c r="H46" s="3">
        <f t="shared" si="1"/>
        <v>0.84399841920605323</v>
      </c>
    </row>
    <row r="47" spans="1:8" x14ac:dyDescent="0.25">
      <c r="A47" s="13">
        <v>-74</v>
      </c>
      <c r="F47" s="3">
        <v>-5</v>
      </c>
      <c r="G47" s="3">
        <f t="shared" si="0"/>
        <v>-74.05</v>
      </c>
      <c r="H47" s="3">
        <f t="shared" si="1"/>
        <v>0.8461129991396551</v>
      </c>
    </row>
    <row r="48" spans="1:8" x14ac:dyDescent="0.25">
      <c r="A48" s="13">
        <v>-74</v>
      </c>
      <c r="F48" s="3">
        <v>-4</v>
      </c>
      <c r="G48" s="3">
        <f t="shared" si="0"/>
        <v>-74.040000000000006</v>
      </c>
      <c r="H48" s="3">
        <f t="shared" si="1"/>
        <v>0.84784705000889682</v>
      </c>
    </row>
    <row r="49" spans="1:8" x14ac:dyDescent="0.25">
      <c r="A49" s="13">
        <v>-73</v>
      </c>
      <c r="F49" s="3">
        <v>-3</v>
      </c>
      <c r="G49" s="3">
        <f t="shared" si="0"/>
        <v>-74.03</v>
      </c>
      <c r="H49" s="3">
        <f t="shared" si="1"/>
        <v>0.84919821282902896</v>
      </c>
    </row>
    <row r="50" spans="1:8" x14ac:dyDescent="0.25">
      <c r="A50" s="13">
        <v>-73</v>
      </c>
      <c r="F50" s="3">
        <v>-2</v>
      </c>
      <c r="G50" s="3">
        <f t="shared" si="0"/>
        <v>-74.02</v>
      </c>
      <c r="H50" s="3">
        <f t="shared" si="1"/>
        <v>0.85016464725579344</v>
      </c>
    </row>
    <row r="51" spans="1:8" x14ac:dyDescent="0.25">
      <c r="A51" s="13">
        <v>-74</v>
      </c>
      <c r="F51" s="3">
        <v>-1</v>
      </c>
      <c r="G51" s="3">
        <f t="shared" si="0"/>
        <v>-74.010000000000005</v>
      </c>
      <c r="H51" s="3">
        <f t="shared" si="1"/>
        <v>0.85074503576251448</v>
      </c>
    </row>
    <row r="52" spans="1:8" x14ac:dyDescent="0.25">
      <c r="A52" s="13">
        <v>-73</v>
      </c>
      <c r="F52" s="3">
        <v>0</v>
      </c>
      <c r="G52" s="3">
        <f t="shared" si="0"/>
        <v>-74</v>
      </c>
      <c r="H52" s="3">
        <f t="shared" si="1"/>
        <v>0.85093858663325295</v>
      </c>
    </row>
    <row r="53" spans="1:8" x14ac:dyDescent="0.25">
      <c r="A53" s="13">
        <v>-73</v>
      </c>
      <c r="F53" s="3">
        <v>1</v>
      </c>
      <c r="G53" s="3">
        <f t="shared" si="0"/>
        <v>-73.989999999999995</v>
      </c>
      <c r="H53" s="3">
        <f t="shared" si="1"/>
        <v>0.85074503576251448</v>
      </c>
    </row>
    <row r="54" spans="1:8" x14ac:dyDescent="0.25">
      <c r="A54" s="13">
        <v>-74</v>
      </c>
      <c r="F54" s="3">
        <v>2</v>
      </c>
      <c r="G54" s="3">
        <f t="shared" si="0"/>
        <v>-73.98</v>
      </c>
      <c r="H54" s="3">
        <f t="shared" si="1"/>
        <v>0.85016464725579344</v>
      </c>
    </row>
    <row r="55" spans="1:8" x14ac:dyDescent="0.25">
      <c r="A55" s="13">
        <v>-74</v>
      </c>
      <c r="F55" s="3">
        <v>3</v>
      </c>
      <c r="G55" s="3">
        <f t="shared" si="0"/>
        <v>-73.97</v>
      </c>
      <c r="H55" s="3">
        <f t="shared" si="1"/>
        <v>0.84919821282902896</v>
      </c>
    </row>
    <row r="56" spans="1:8" x14ac:dyDescent="0.25">
      <c r="A56" s="13">
        <v>-73</v>
      </c>
      <c r="F56" s="3">
        <v>4</v>
      </c>
      <c r="G56" s="3">
        <f t="shared" si="0"/>
        <v>-73.959999999999994</v>
      </c>
      <c r="H56" s="3">
        <f t="shared" si="1"/>
        <v>0.84784705000889682</v>
      </c>
    </row>
    <row r="57" spans="1:8" x14ac:dyDescent="0.25">
      <c r="A57" s="13">
        <v>-74</v>
      </c>
      <c r="F57" s="3">
        <v>5</v>
      </c>
      <c r="G57" s="3">
        <f t="shared" si="0"/>
        <v>-73.95</v>
      </c>
      <c r="H57" s="3">
        <f t="shared" si="1"/>
        <v>0.8461129991396551</v>
      </c>
    </row>
    <row r="58" spans="1:8" x14ac:dyDescent="0.25">
      <c r="A58" s="13">
        <v>-73</v>
      </c>
      <c r="F58" s="3">
        <v>6</v>
      </c>
      <c r="G58" s="3">
        <f t="shared" si="0"/>
        <v>-73.94</v>
      </c>
      <c r="H58" s="3">
        <f t="shared" si="1"/>
        <v>0.84399841920605323</v>
      </c>
    </row>
    <row r="59" spans="1:8" x14ac:dyDescent="0.25">
      <c r="A59" s="13">
        <v>-73</v>
      </c>
      <c r="F59" s="3">
        <v>7</v>
      </c>
      <c r="G59" s="3">
        <f t="shared" si="0"/>
        <v>-73.930000000000007</v>
      </c>
      <c r="H59" s="3">
        <f t="shared" si="1"/>
        <v>0.84150618248561593</v>
      </c>
    </row>
    <row r="60" spans="1:8" x14ac:dyDescent="0.25">
      <c r="A60" s="13">
        <v>-73</v>
      </c>
      <c r="F60" s="3">
        <v>8</v>
      </c>
      <c r="G60" s="3">
        <f t="shared" si="0"/>
        <v>-73.92</v>
      </c>
      <c r="H60" s="3">
        <f t="shared" si="1"/>
        <v>0.83863966804719881</v>
      </c>
    </row>
    <row r="61" spans="1:8" x14ac:dyDescent="0.25">
      <c r="A61" s="13">
        <v>-74</v>
      </c>
      <c r="F61" s="3">
        <v>9</v>
      </c>
      <c r="G61" s="3">
        <f t="shared" si="0"/>
        <v>-73.91</v>
      </c>
      <c r="H61" s="3">
        <f t="shared" si="1"/>
        <v>0.83540275411650711</v>
      </c>
    </row>
    <row r="62" spans="1:8" x14ac:dyDescent="0.25">
      <c r="A62" s="13">
        <v>-73</v>
      </c>
      <c r="F62" s="3">
        <v>10</v>
      </c>
      <c r="G62" s="3">
        <f t="shared" si="0"/>
        <v>-73.900000000000006</v>
      </c>
      <c r="H62" s="3">
        <f t="shared" si="1"/>
        <v>0.83179980933264108</v>
      </c>
    </row>
    <row r="63" spans="1:8" x14ac:dyDescent="0.25">
      <c r="A63" s="13">
        <v>-74</v>
      </c>
      <c r="F63" s="3">
        <v>11</v>
      </c>
      <c r="G63" s="3">
        <f t="shared" si="0"/>
        <v>-73.89</v>
      </c>
      <c r="H63" s="3">
        <f t="shared" si="1"/>
        <v>0.82783568292328347</v>
      </c>
    </row>
    <row r="64" spans="1:8" x14ac:dyDescent="0.25">
      <c r="A64" s="13">
        <v>-73</v>
      </c>
      <c r="F64" s="3">
        <v>12</v>
      </c>
      <c r="G64" s="3">
        <f t="shared" si="0"/>
        <v>-73.88</v>
      </c>
      <c r="H64" s="3">
        <f t="shared" si="1"/>
        <v>0.82351569382951395</v>
      </c>
    </row>
    <row r="65" spans="1:8" x14ac:dyDescent="0.25">
      <c r="A65" s="13">
        <v>-74</v>
      </c>
      <c r="F65" s="3">
        <v>13</v>
      </c>
      <c r="G65" s="3">
        <f t="shared" si="0"/>
        <v>-73.87</v>
      </c>
      <c r="H65" s="3">
        <f t="shared" si="1"/>
        <v>0.81884561881429452</v>
      </c>
    </row>
    <row r="66" spans="1:8" x14ac:dyDescent="0.25">
      <c r="A66" s="13">
        <v>-74</v>
      </c>
      <c r="F66" s="3">
        <v>14</v>
      </c>
      <c r="G66" s="3">
        <f t="shared" si="0"/>
        <v>-73.86</v>
      </c>
      <c r="H66" s="3">
        <f t="shared" si="1"/>
        <v>0.81383167959187264</v>
      </c>
    </row>
    <row r="67" spans="1:8" x14ac:dyDescent="0.25">
      <c r="A67" s="13">
        <v>-74</v>
      </c>
      <c r="F67" s="3">
        <v>15</v>
      </c>
      <c r="G67" s="3">
        <f t="shared" si="0"/>
        <v>-73.849999999999994</v>
      </c>
      <c r="H67" s="3">
        <f t="shared" si="1"/>
        <v>0.80848052901830625</v>
      </c>
    </row>
    <row r="68" spans="1:8" x14ac:dyDescent="0.25">
      <c r="A68" s="13">
        <v>-74</v>
      </c>
      <c r="F68" s="3">
        <v>16</v>
      </c>
      <c r="G68" s="3">
        <f t="shared" ref="G68:G102" si="2">$D$28+($I$3*F68)</f>
        <v>-73.84</v>
      </c>
      <c r="H68" s="3">
        <f t="shared" ref="H68:H102" si="3">_xlfn.NORM.DIST(G68,$D$28,$C$6,FALSE)</f>
        <v>0.80279923638588235</v>
      </c>
    </row>
    <row r="69" spans="1:8" x14ac:dyDescent="0.25">
      <c r="A69" s="13">
        <v>-73</v>
      </c>
      <c r="F69" s="3">
        <v>17</v>
      </c>
      <c r="G69" s="3">
        <f t="shared" si="2"/>
        <v>-73.83</v>
      </c>
      <c r="H69" s="3">
        <f t="shared" si="3"/>
        <v>0.79679527186696919</v>
      </c>
    </row>
    <row r="70" spans="1:8" x14ac:dyDescent="0.25">
      <c r="A70" s="13">
        <v>-74</v>
      </c>
      <c r="F70" s="3">
        <v>18</v>
      </c>
      <c r="G70" s="3">
        <f t="shared" si="2"/>
        <v>-73.819999999999993</v>
      </c>
      <c r="H70" s="3">
        <f t="shared" si="3"/>
        <v>0.79047649015527555</v>
      </c>
    </row>
    <row r="71" spans="1:8" x14ac:dyDescent="0.25">
      <c r="A71" s="13">
        <v>-74</v>
      </c>
      <c r="F71" s="3">
        <v>19</v>
      </c>
      <c r="G71" s="3">
        <f t="shared" si="2"/>
        <v>-73.81</v>
      </c>
      <c r="H71" s="3">
        <f t="shared" si="3"/>
        <v>0.78385111335449298</v>
      </c>
    </row>
    <row r="72" spans="1:8" x14ac:dyDescent="0.25">
      <c r="A72" s="13">
        <v>-74</v>
      </c>
      <c r="F72" s="3">
        <v>20</v>
      </c>
      <c r="G72" s="3">
        <f t="shared" si="2"/>
        <v>-73.8</v>
      </c>
      <c r="H72" s="3">
        <f t="shared" si="3"/>
        <v>0.7769277131665181</v>
      </c>
    </row>
    <row r="73" spans="1:8" x14ac:dyDescent="0.25">
      <c r="A73" s="13">
        <v>-74</v>
      </c>
      <c r="F73" s="3">
        <v>21</v>
      </c>
      <c r="G73" s="3">
        <f t="shared" si="2"/>
        <v>-73.790000000000006</v>
      </c>
      <c r="H73" s="3">
        <f t="shared" si="3"/>
        <v>0.76971519243332198</v>
      </c>
    </row>
    <row r="74" spans="1:8" x14ac:dyDescent="0.25">
      <c r="A74" s="13">
        <v>-74</v>
      </c>
      <c r="F74" s="3">
        <v>22</v>
      </c>
      <c r="G74" s="3">
        <f t="shared" si="2"/>
        <v>-73.78</v>
      </c>
      <c r="H74" s="3">
        <f t="shared" si="3"/>
        <v>0.7622227660877906</v>
      </c>
    </row>
    <row r="75" spans="1:8" x14ac:dyDescent="0.25">
      <c r="A75" s="13">
        <v>-74</v>
      </c>
      <c r="F75" s="3">
        <v>23</v>
      </c>
      <c r="G75" s="3">
        <f t="shared" si="2"/>
        <v>-73.77</v>
      </c>
      <c r="H75" s="3">
        <f t="shared" si="3"/>
        <v>0.75445994157079166</v>
      </c>
    </row>
    <row r="76" spans="1:8" x14ac:dyDescent="0.25">
      <c r="A76" s="13">
        <v>-74</v>
      </c>
      <c r="F76" s="3">
        <v>24</v>
      </c>
      <c r="G76" s="3">
        <f t="shared" si="2"/>
        <v>-73.760000000000005</v>
      </c>
      <c r="H76" s="3">
        <f t="shared" si="3"/>
        <v>0.74643649877236051</v>
      </c>
    </row>
    <row r="77" spans="1:8" x14ac:dyDescent="0.25">
      <c r="A77" s="13">
        <v>-74</v>
      </c>
      <c r="F77" s="3">
        <v>25</v>
      </c>
      <c r="G77" s="3">
        <f t="shared" si="2"/>
        <v>-73.75</v>
      </c>
      <c r="H77" s="3">
        <f t="shared" si="3"/>
        <v>0.73816246955618714</v>
      </c>
    </row>
    <row r="78" spans="1:8" x14ac:dyDescent="0.25">
      <c r="A78" s="13">
        <v>-74</v>
      </c>
      <c r="F78" s="3">
        <v>26</v>
      </c>
      <c r="G78" s="3">
        <f t="shared" si="2"/>
        <v>-73.739999999999995</v>
      </c>
      <c r="H78" s="3">
        <f t="shared" si="3"/>
        <v>0.72964811692733955</v>
      </c>
    </row>
    <row r="79" spans="1:8" x14ac:dyDescent="0.25">
      <c r="A79" s="13">
        <v>-74</v>
      </c>
      <c r="F79" s="3">
        <v>27</v>
      </c>
      <c r="G79" s="3">
        <f t="shared" si="2"/>
        <v>-73.73</v>
      </c>
      <c r="H79" s="3">
        <f t="shared" si="3"/>
        <v>0.72090391390335373</v>
      </c>
    </row>
    <row r="80" spans="1:8" x14ac:dyDescent="0.25">
      <c r="A80" s="13">
        <v>-73</v>
      </c>
      <c r="F80" s="3">
        <v>28</v>
      </c>
      <c r="G80" s="3">
        <f t="shared" si="2"/>
        <v>-73.72</v>
      </c>
      <c r="H80" s="3">
        <f t="shared" si="3"/>
        <v>0.71194052214939352</v>
      </c>
    </row>
    <row r="81" spans="1:8" x14ac:dyDescent="0.25">
      <c r="A81" s="13">
        <v>-73</v>
      </c>
      <c r="F81" s="3">
        <v>29</v>
      </c>
      <c r="G81" s="3">
        <f t="shared" si="2"/>
        <v>-73.709999999999994</v>
      </c>
      <c r="H81" s="3">
        <f t="shared" si="3"/>
        <v>0.70276877043828145</v>
      </c>
    </row>
    <row r="82" spans="1:8" x14ac:dyDescent="0.25">
      <c r="A82" s="13">
        <v>-74</v>
      </c>
      <c r="F82" s="3">
        <v>30</v>
      </c>
      <c r="G82" s="3">
        <f t="shared" si="2"/>
        <v>-73.7</v>
      </c>
      <c r="H82" s="3">
        <f t="shared" si="3"/>
        <v>0.69339963299569218</v>
      </c>
    </row>
    <row r="83" spans="1:8" x14ac:dyDescent="0.25">
      <c r="A83" s="13">
        <v>-74</v>
      </c>
      <c r="F83" s="3">
        <v>31</v>
      </c>
      <c r="G83" s="3">
        <f t="shared" si="2"/>
        <v>-73.69</v>
      </c>
      <c r="H83" s="3">
        <f t="shared" si="3"/>
        <v>0.68384420779075428</v>
      </c>
    </row>
    <row r="84" spans="1:8" x14ac:dyDescent="0.25">
      <c r="A84" s="13">
        <v>-73</v>
      </c>
      <c r="F84" s="3">
        <v>32</v>
      </c>
      <c r="G84" s="3">
        <f t="shared" si="2"/>
        <v>-73.680000000000007</v>
      </c>
      <c r="H84" s="3">
        <f t="shared" si="3"/>
        <v>0.6741136948317582</v>
      </c>
    </row>
    <row r="85" spans="1:8" x14ac:dyDescent="0.25">
      <c r="A85" s="13">
        <v>-74</v>
      </c>
      <c r="F85" s="3">
        <v>33</v>
      </c>
      <c r="G85" s="3">
        <f t="shared" si="2"/>
        <v>-73.67</v>
      </c>
      <c r="H85" s="3">
        <f t="shared" si="3"/>
        <v>0.66421937452538404</v>
      </c>
    </row>
    <row r="86" spans="1:8" x14ac:dyDescent="0.25">
      <c r="A86" s="13">
        <v>-73</v>
      </c>
      <c r="F86" s="3">
        <v>34</v>
      </c>
      <c r="G86" s="3">
        <f t="shared" si="2"/>
        <v>-73.66</v>
      </c>
      <c r="H86" s="3">
        <f t="shared" si="3"/>
        <v>0.65417258615762131</v>
      </c>
    </row>
    <row r="87" spans="1:8" x14ac:dyDescent="0.25">
      <c r="A87" s="13">
        <v>-74</v>
      </c>
      <c r="F87" s="3">
        <v>35</v>
      </c>
      <c r="G87" s="3">
        <f t="shared" si="2"/>
        <v>-73.650000000000006</v>
      </c>
      <c r="H87" s="3">
        <f t="shared" si="3"/>
        <v>0.64398470655260354</v>
      </c>
    </row>
    <row r="88" spans="1:8" x14ac:dyDescent="0.25">
      <c r="A88" s="13">
        <v>-73</v>
      </c>
      <c r="F88" s="3">
        <v>36</v>
      </c>
      <c r="G88" s="3">
        <f t="shared" si="2"/>
        <v>-73.64</v>
      </c>
      <c r="H88" s="3">
        <f t="shared" si="3"/>
        <v>0.63366712896467681</v>
      </c>
    </row>
    <row r="89" spans="1:8" x14ac:dyDescent="0.25">
      <c r="A89" s="13">
        <v>-74</v>
      </c>
      <c r="F89" s="3">
        <v>37</v>
      </c>
      <c r="G89" s="3">
        <f t="shared" si="2"/>
        <v>-73.63</v>
      </c>
      <c r="H89" s="3">
        <f t="shared" si="3"/>
        <v>0.62323124225746729</v>
      </c>
    </row>
    <row r="90" spans="1:8" x14ac:dyDescent="0.25">
      <c r="A90" s="13">
        <v>-73</v>
      </c>
      <c r="F90" s="3">
        <v>38</v>
      </c>
      <c r="G90" s="3">
        <f t="shared" si="2"/>
        <v>-73.62</v>
      </c>
      <c r="H90" s="3">
        <f t="shared" si="3"/>
        <v>0.61268841042158284</v>
      </c>
    </row>
    <row r="91" spans="1:8" x14ac:dyDescent="0.25">
      <c r="A91" s="13">
        <v>-74</v>
      </c>
      <c r="F91" s="3">
        <v>39</v>
      </c>
      <c r="G91" s="3">
        <f t="shared" si="2"/>
        <v>-73.61</v>
      </c>
      <c r="H91" s="3">
        <f t="shared" si="3"/>
        <v>0.60204995248108795</v>
      </c>
    </row>
    <row r="92" spans="1:8" x14ac:dyDescent="0.25">
      <c r="A92" s="13">
        <v>-73</v>
      </c>
      <c r="F92" s="3">
        <v>40</v>
      </c>
      <c r="G92" s="3">
        <f t="shared" si="2"/>
        <v>-73.599999999999994</v>
      </c>
      <c r="H92" s="3">
        <f t="shared" si="3"/>
        <v>0.59132712283685829</v>
      </c>
    </row>
    <row r="93" spans="1:8" x14ac:dyDescent="0.25">
      <c r="A93" s="13">
        <v>-74</v>
      </c>
      <c r="F93" s="3">
        <v>41</v>
      </c>
      <c r="G93" s="3">
        <f t="shared" si="2"/>
        <v>-73.59</v>
      </c>
      <c r="H93" s="3">
        <f t="shared" si="3"/>
        <v>0.580531092092335</v>
      </c>
    </row>
    <row r="94" spans="1:8" x14ac:dyDescent="0.25">
      <c r="A94" s="13">
        <v>-74</v>
      </c>
      <c r="F94" s="3">
        <v>42</v>
      </c>
      <c r="G94" s="3">
        <f t="shared" si="2"/>
        <v>-73.58</v>
      </c>
      <c r="H94" s="3">
        <f t="shared" si="3"/>
        <v>0.56967292840529826</v>
      </c>
    </row>
    <row r="95" spans="1:8" x14ac:dyDescent="0.25">
      <c r="A95" s="13">
        <v>-74</v>
      </c>
      <c r="F95" s="3">
        <v>43</v>
      </c>
      <c r="G95" s="3">
        <f t="shared" si="2"/>
        <v>-73.569999999999993</v>
      </c>
      <c r="H95" s="3">
        <f t="shared" si="3"/>
        <v>0.55876357940685506</v>
      </c>
    </row>
    <row r="96" spans="1:8" x14ac:dyDescent="0.25">
      <c r="A96" s="13">
        <v>-73</v>
      </c>
      <c r="F96" s="3">
        <v>44</v>
      </c>
      <c r="G96" s="3">
        <f t="shared" si="2"/>
        <v>-73.56</v>
      </c>
      <c r="H96" s="3">
        <f t="shared" si="3"/>
        <v>0.54781385472590027</v>
      </c>
    </row>
    <row r="97" spans="1:8" x14ac:dyDescent="0.25">
      <c r="A97" s="13">
        <v>-74</v>
      </c>
      <c r="F97" s="3">
        <v>45</v>
      </c>
      <c r="G97" s="3">
        <f t="shared" si="2"/>
        <v>-73.55</v>
      </c>
      <c r="H97" s="3">
        <f t="shared" si="3"/>
        <v>0.53683440915509206</v>
      </c>
    </row>
    <row r="98" spans="1:8" x14ac:dyDescent="0.25">
      <c r="A98" s="13">
        <v>-74</v>
      </c>
      <c r="F98" s="3">
        <v>46</v>
      </c>
      <c r="G98" s="3">
        <f t="shared" si="2"/>
        <v>-73.540000000000006</v>
      </c>
      <c r="H98" s="3">
        <f t="shared" si="3"/>
        <v>0.5258357264917094</v>
      </c>
    </row>
    <row r="99" spans="1:8" x14ac:dyDescent="0.25">
      <c r="A99" s="13">
        <v>-74</v>
      </c>
      <c r="F99" s="3">
        <v>47</v>
      </c>
      <c r="G99" s="3">
        <f t="shared" si="2"/>
        <v>-73.53</v>
      </c>
      <c r="H99" s="3">
        <f t="shared" si="3"/>
        <v>0.51482810408343682</v>
      </c>
    </row>
    <row r="100" spans="1:8" x14ac:dyDescent="0.25">
      <c r="A100" s="13">
        <v>-74</v>
      </c>
      <c r="F100" s="3">
        <v>48</v>
      </c>
      <c r="G100" s="3">
        <f t="shared" si="2"/>
        <v>-73.52</v>
      </c>
      <c r="H100" s="3">
        <f t="shared" si="3"/>
        <v>0.50382163810715541</v>
      </c>
    </row>
    <row r="101" spans="1:8" x14ac:dyDescent="0.25">
      <c r="F101" s="3">
        <v>49</v>
      </c>
      <c r="G101" s="3">
        <f t="shared" si="2"/>
        <v>-73.510000000000005</v>
      </c>
      <c r="H101" s="3">
        <f t="shared" si="3"/>
        <v>0.49282620960509688</v>
      </c>
    </row>
    <row r="102" spans="1:8" x14ac:dyDescent="0.25">
      <c r="F102" s="3">
        <v>50</v>
      </c>
      <c r="G102" s="3">
        <f t="shared" si="2"/>
        <v>-73.5</v>
      </c>
      <c r="H102" s="3">
        <f t="shared" si="3"/>
        <v>0.48185147130035638</v>
      </c>
    </row>
  </sheetData>
  <mergeCells count="4">
    <mergeCell ref="B1:C1"/>
    <mergeCell ref="D1:E1"/>
    <mergeCell ref="F1:I1"/>
    <mergeCell ref="C27:D27"/>
  </mergeCells>
  <conditionalFormatting sqref="D29">
    <cfRule type="cellIs" dxfId="15" priority="1" operator="notEqual">
      <formula>$D$28</formula>
    </cfRule>
    <cfRule type="cellIs" dxfId="1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FDF3-543A-4B71-8C72-EAB80421C23C}">
  <dimension ref="A1:L102"/>
  <sheetViews>
    <sheetView zoomScale="120" zoomScaleNormal="120" workbookViewId="0">
      <selection activeCell="D30" sqref="D3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-74</v>
      </c>
      <c r="B1" s="28" t="s">
        <v>25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-73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-74</v>
      </c>
      <c r="B3" s="21" t="s">
        <v>8</v>
      </c>
      <c r="C3" s="12">
        <f>MIN(A1:A100)</f>
        <v>-74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-74.489999999999995</v>
      </c>
      <c r="H3" s="3">
        <f>_xlfn.NORM.DIST(G3,$D$28,$C$6,FALSE)</f>
        <v>0.48922511561967302</v>
      </c>
      <c r="I3" s="7">
        <f>(ABS(C3)-ABS(C4))/C5</f>
        <v>0.01</v>
      </c>
      <c r="L3" s="14"/>
    </row>
    <row r="4" spans="1:12" x14ac:dyDescent="0.25">
      <c r="A4" s="13">
        <v>-74</v>
      </c>
      <c r="B4" s="22" t="s">
        <v>9</v>
      </c>
      <c r="C4" s="7">
        <f>MAX(A1:A100)</f>
        <v>-73</v>
      </c>
      <c r="D4" s="6">
        <v>-77</v>
      </c>
      <c r="E4" s="11">
        <v>0</v>
      </c>
      <c r="F4" s="3">
        <v>-48</v>
      </c>
      <c r="G4" s="3">
        <f t="shared" ref="G4:G67" si="0">$D$28+($I$3*F4)</f>
        <v>-74.48</v>
      </c>
      <c r="H4" s="3">
        <f t="shared" ref="H4:H67" si="1">_xlfn.NORM.DIST(G4,$D$28,$C$6,FALSE)</f>
        <v>0.50128934699024064</v>
      </c>
      <c r="L4" s="14"/>
    </row>
    <row r="5" spans="1:12" x14ac:dyDescent="0.25">
      <c r="A5" s="13">
        <v>-74</v>
      </c>
      <c r="B5" s="21" t="s">
        <v>10</v>
      </c>
      <c r="C5" s="12">
        <f>COUNT(A1:A100)</f>
        <v>100</v>
      </c>
      <c r="D5" s="8">
        <v>-76</v>
      </c>
      <c r="E5" s="10">
        <v>0</v>
      </c>
      <c r="F5" s="3">
        <v>-47</v>
      </c>
      <c r="G5" s="3">
        <f t="shared" si="0"/>
        <v>-74.47</v>
      </c>
      <c r="H5" s="3">
        <f t="shared" si="1"/>
        <v>0.5133931473507698</v>
      </c>
      <c r="L5" s="14"/>
    </row>
    <row r="6" spans="1:12" x14ac:dyDescent="0.25">
      <c r="A6" s="13">
        <v>-74</v>
      </c>
      <c r="B6" s="22" t="s">
        <v>2</v>
      </c>
      <c r="C6" s="7">
        <f>_xlfn.STDEV.S(A1:A100)</f>
        <v>0.44619604333847324</v>
      </c>
      <c r="D6" s="8">
        <v>-75</v>
      </c>
      <c r="E6" s="11">
        <v>0</v>
      </c>
      <c r="F6" s="3">
        <v>-46</v>
      </c>
      <c r="G6" s="3">
        <f t="shared" si="0"/>
        <v>-74.459999999999994</v>
      </c>
      <c r="H6" s="3">
        <f t="shared" si="1"/>
        <v>0.52552516933658289</v>
      </c>
      <c r="L6" s="14"/>
    </row>
    <row r="7" spans="1:12" x14ac:dyDescent="0.25">
      <c r="A7" s="13">
        <v>-74</v>
      </c>
      <c r="B7" s="21" t="s">
        <v>6</v>
      </c>
      <c r="C7" s="12">
        <f>C9-(2*C6)</f>
        <v>-74.622392086676953</v>
      </c>
      <c r="D7" s="6">
        <v>-74</v>
      </c>
      <c r="E7" s="10">
        <v>73</v>
      </c>
      <c r="F7" s="3">
        <v>-45</v>
      </c>
      <c r="G7" s="3">
        <f t="shared" si="0"/>
        <v>-74.45</v>
      </c>
      <c r="H7" s="3">
        <f t="shared" si="1"/>
        <v>0.53767375153073271</v>
      </c>
    </row>
    <row r="8" spans="1:12" x14ac:dyDescent="0.25">
      <c r="A8" s="13">
        <v>-73</v>
      </c>
      <c r="B8" s="22" t="s">
        <v>4</v>
      </c>
      <c r="C8" s="7">
        <f>C9-C6</f>
        <v>-74.176196043338479</v>
      </c>
      <c r="D8" s="8">
        <v>-73</v>
      </c>
      <c r="E8" s="11">
        <v>27</v>
      </c>
      <c r="F8" s="3">
        <v>-44</v>
      </c>
      <c r="G8" s="3">
        <f t="shared" si="0"/>
        <v>-74.44</v>
      </c>
      <c r="H8" s="3">
        <f t="shared" si="1"/>
        <v>0.5498269347400343</v>
      </c>
    </row>
    <row r="9" spans="1:12" x14ac:dyDescent="0.25">
      <c r="A9" s="13">
        <v>-73</v>
      </c>
      <c r="B9" s="21" t="s">
        <v>3</v>
      </c>
      <c r="C9" s="12">
        <f>AVERAGE(A1:A100)</f>
        <v>-73.73</v>
      </c>
      <c r="D9" s="8">
        <v>-72</v>
      </c>
      <c r="E9" s="10">
        <v>0</v>
      </c>
      <c r="F9" s="3">
        <v>-43</v>
      </c>
      <c r="G9" s="3">
        <f t="shared" si="0"/>
        <v>-74.430000000000007</v>
      </c>
      <c r="H9" s="3">
        <f t="shared" si="1"/>
        <v>0.56197247940747441</v>
      </c>
    </row>
    <row r="10" spans="1:12" x14ac:dyDescent="0.25">
      <c r="A10" s="13">
        <v>-74</v>
      </c>
      <c r="B10" s="22" t="s">
        <v>5</v>
      </c>
      <c r="C10" s="7">
        <f>C9+C6</f>
        <v>-73.283803956661529</v>
      </c>
      <c r="D10" s="6">
        <v>-71</v>
      </c>
      <c r="E10" s="11">
        <v>0</v>
      </c>
      <c r="F10" s="3">
        <v>-42</v>
      </c>
      <c r="G10" s="3">
        <f t="shared" si="0"/>
        <v>-74.42</v>
      </c>
      <c r="H10" s="3">
        <f t="shared" si="1"/>
        <v>0.57409788413464624</v>
      </c>
    </row>
    <row r="11" spans="1:12" x14ac:dyDescent="0.25">
      <c r="A11" s="13">
        <v>-73</v>
      </c>
      <c r="B11" s="21" t="s">
        <v>7</v>
      </c>
      <c r="C11" s="12">
        <f>C9+(2*C6)</f>
        <v>-72.837607913323055</v>
      </c>
      <c r="D11" s="8">
        <v>-70</v>
      </c>
      <c r="E11" s="10">
        <v>0</v>
      </c>
      <c r="F11" s="3">
        <v>-41</v>
      </c>
      <c r="G11" s="3">
        <f t="shared" si="0"/>
        <v>-74.41</v>
      </c>
      <c r="H11" s="3">
        <f t="shared" si="1"/>
        <v>0.58619040528235178</v>
      </c>
    </row>
    <row r="12" spans="1:12" x14ac:dyDescent="0.25">
      <c r="A12" s="13">
        <v>-73</v>
      </c>
      <c r="F12" s="3">
        <v>-40</v>
      </c>
      <c r="G12" s="3">
        <f t="shared" si="0"/>
        <v>-74.400000000000006</v>
      </c>
      <c r="H12" s="3">
        <f t="shared" si="1"/>
        <v>0.59823707761392997</v>
      </c>
    </row>
    <row r="13" spans="1:12" x14ac:dyDescent="0.25">
      <c r="A13" s="13">
        <v>-73</v>
      </c>
      <c r="F13" s="3">
        <v>-39</v>
      </c>
      <c r="G13" s="3">
        <f t="shared" si="0"/>
        <v>-74.39</v>
      </c>
      <c r="H13" s="3">
        <f t="shared" si="1"/>
        <v>0.61022473594078142</v>
      </c>
    </row>
    <row r="14" spans="1:12" x14ac:dyDescent="0.25">
      <c r="A14" s="13">
        <v>-74</v>
      </c>
      <c r="F14" s="3">
        <v>-38</v>
      </c>
      <c r="G14" s="3">
        <f t="shared" si="0"/>
        <v>-74.38</v>
      </c>
      <c r="H14" s="3">
        <f t="shared" si="1"/>
        <v>0.62214003772515725</v>
      </c>
    </row>
    <row r="15" spans="1:12" x14ac:dyDescent="0.25">
      <c r="A15" s="13">
        <v>-74</v>
      </c>
      <c r="F15" s="3">
        <v>-37</v>
      </c>
      <c r="G15" s="3">
        <f t="shared" si="0"/>
        <v>-74.37</v>
      </c>
      <c r="H15" s="3">
        <f t="shared" si="1"/>
        <v>0.63396948659141505</v>
      </c>
    </row>
    <row r="16" spans="1:12" x14ac:dyDescent="0.25">
      <c r="A16" s="13">
        <v>-74</v>
      </c>
      <c r="F16" s="3">
        <v>-36</v>
      </c>
      <c r="G16" s="3">
        <f t="shared" si="0"/>
        <v>-74.36</v>
      </c>
      <c r="H16" s="3">
        <f t="shared" si="1"/>
        <v>0.64569945669225493</v>
      </c>
    </row>
    <row r="17" spans="1:8" x14ac:dyDescent="0.25">
      <c r="A17" s="13">
        <v>-74</v>
      </c>
      <c r="F17" s="3">
        <v>-35</v>
      </c>
      <c r="G17" s="3">
        <f t="shared" si="0"/>
        <v>-74.349999999999994</v>
      </c>
      <c r="H17" s="3">
        <f t="shared" si="1"/>
        <v>0.65731621787237382</v>
      </c>
    </row>
    <row r="18" spans="1:8" x14ac:dyDescent="0.25">
      <c r="A18" s="13">
        <v>-74</v>
      </c>
      <c r="F18" s="3">
        <v>-34</v>
      </c>
      <c r="G18" s="3">
        <f t="shared" si="0"/>
        <v>-74.34</v>
      </c>
      <c r="H18" s="3">
        <f t="shared" si="1"/>
        <v>0.66880596156848693</v>
      </c>
    </row>
    <row r="19" spans="1:8" x14ac:dyDescent="0.25">
      <c r="A19" s="13">
        <v>-73</v>
      </c>
      <c r="F19" s="3">
        <v>-33</v>
      </c>
      <c r="G19" s="3">
        <f t="shared" si="0"/>
        <v>-74.33</v>
      </c>
      <c r="H19" s="3">
        <f t="shared" si="1"/>
        <v>0.68015482738044875</v>
      </c>
    </row>
    <row r="20" spans="1:8" x14ac:dyDescent="0.25">
      <c r="A20" s="13">
        <v>-74</v>
      </c>
      <c r="F20" s="3">
        <v>-32</v>
      </c>
      <c r="G20" s="3">
        <f t="shared" si="0"/>
        <v>-74.319999999999993</v>
      </c>
      <c r="H20" s="3">
        <f t="shared" si="1"/>
        <v>0.69134893024465005</v>
      </c>
    </row>
    <row r="21" spans="1:8" x14ac:dyDescent="0.25">
      <c r="A21" s="13">
        <v>-73</v>
      </c>
      <c r="F21" s="3">
        <v>-31</v>
      </c>
      <c r="G21" s="3">
        <f t="shared" si="0"/>
        <v>-74.31</v>
      </c>
      <c r="H21" s="3">
        <f t="shared" si="1"/>
        <v>0.70237438813795128</v>
      </c>
    </row>
    <row r="22" spans="1:8" x14ac:dyDescent="0.25">
      <c r="A22" s="13">
        <v>-74</v>
      </c>
      <c r="F22" s="3">
        <v>-30</v>
      </c>
      <c r="G22" s="3">
        <f t="shared" si="0"/>
        <v>-74.3</v>
      </c>
      <c r="H22" s="3">
        <f t="shared" si="1"/>
        <v>0.71321735023684618</v>
      </c>
    </row>
    <row r="23" spans="1:8" x14ac:dyDescent="0.25">
      <c r="A23" s="13">
        <v>-74</v>
      </c>
      <c r="F23" s="3">
        <v>-29</v>
      </c>
      <c r="G23" s="3">
        <f t="shared" si="0"/>
        <v>-74.290000000000006</v>
      </c>
      <c r="H23" s="3">
        <f t="shared" si="1"/>
        <v>0.72386402545368334</v>
      </c>
    </row>
    <row r="24" spans="1:8" x14ac:dyDescent="0.25">
      <c r="A24" s="13">
        <v>-74</v>
      </c>
      <c r="F24" s="3">
        <v>-28</v>
      </c>
      <c r="G24" s="3">
        <f t="shared" si="0"/>
        <v>-74.28</v>
      </c>
      <c r="H24" s="3">
        <f t="shared" si="1"/>
        <v>0.73430071126970731</v>
      </c>
    </row>
    <row r="25" spans="1:8" x14ac:dyDescent="0.25">
      <c r="A25" s="13">
        <v>-74</v>
      </c>
      <c r="F25" s="3">
        <v>-27</v>
      </c>
      <c r="G25" s="3">
        <f t="shared" si="0"/>
        <v>-74.27</v>
      </c>
      <c r="H25" s="3">
        <f t="shared" si="1"/>
        <v>0.74451382278152622</v>
      </c>
    </row>
    <row r="26" spans="1:8" x14ac:dyDescent="0.25">
      <c r="A26" s="13">
        <v>-74</v>
      </c>
      <c r="F26" s="3">
        <v>-26</v>
      </c>
      <c r="G26" s="3">
        <f t="shared" si="0"/>
        <v>-74.260000000000005</v>
      </c>
      <c r="H26" s="3">
        <f t="shared" si="1"/>
        <v>0.7544899218764286</v>
      </c>
    </row>
    <row r="27" spans="1:8" x14ac:dyDescent="0.25">
      <c r="A27" s="13">
        <v>-74</v>
      </c>
      <c r="C27" s="29" t="s">
        <v>20</v>
      </c>
      <c r="D27" s="29"/>
      <c r="F27" s="3">
        <v>-25</v>
      </c>
      <c r="G27" s="3">
        <f t="shared" si="0"/>
        <v>-74.25</v>
      </c>
      <c r="H27" s="3">
        <f t="shared" si="1"/>
        <v>0.76421574644974144</v>
      </c>
    </row>
    <row r="28" spans="1:8" x14ac:dyDescent="0.25">
      <c r="A28" s="13">
        <v>-74</v>
      </c>
      <c r="C28" s="22" t="s">
        <v>22</v>
      </c>
      <c r="D28" s="6">
        <f>_xlfn.MODE.SNGL(A1:A100)</f>
        <v>-74</v>
      </c>
      <c r="F28" s="3">
        <v>-24</v>
      </c>
      <c r="G28" s="3">
        <f t="shared" si="0"/>
        <v>-74.239999999999995</v>
      </c>
      <c r="H28" s="3">
        <f t="shared" si="1"/>
        <v>0.77367823957607718</v>
      </c>
    </row>
    <row r="29" spans="1:8" x14ac:dyDescent="0.25">
      <c r="A29" s="13">
        <v>-74</v>
      </c>
      <c r="C29" s="22" t="s">
        <v>21</v>
      </c>
      <c r="D29" s="6">
        <f>_xlfn.MODE.SNGL(A1:A5)</f>
        <v>-74</v>
      </c>
      <c r="F29" s="3">
        <v>-23</v>
      </c>
      <c r="G29" s="3">
        <f t="shared" si="0"/>
        <v>-74.23</v>
      </c>
      <c r="H29" s="3">
        <f t="shared" si="1"/>
        <v>0.78286457854565605</v>
      </c>
    </row>
    <row r="30" spans="1:8" x14ac:dyDescent="0.25">
      <c r="A30" s="13">
        <v>-74</v>
      </c>
      <c r="C30" s="22" t="s">
        <v>29</v>
      </c>
      <c r="D30" s="20">
        <f>ABS(C6/C9)</f>
        <v>6.0517569963172823E-3</v>
      </c>
      <c r="F30" s="3">
        <v>-22</v>
      </c>
      <c r="G30" s="3">
        <f t="shared" si="0"/>
        <v>-74.22</v>
      </c>
      <c r="H30" s="3">
        <f t="shared" si="1"/>
        <v>0.79176220367580563</v>
      </c>
    </row>
    <row r="31" spans="1:8" x14ac:dyDescent="0.25">
      <c r="A31" s="13">
        <v>-74</v>
      </c>
      <c r="F31" s="3">
        <v>-21</v>
      </c>
      <c r="G31" s="3">
        <f t="shared" si="0"/>
        <v>-74.209999999999994</v>
      </c>
      <c r="H31" s="3">
        <f t="shared" si="1"/>
        <v>0.80035884680742786</v>
      </c>
    </row>
    <row r="32" spans="1:8" x14ac:dyDescent="0.25">
      <c r="A32" s="13">
        <v>-74</v>
      </c>
      <c r="F32" s="3">
        <v>-20</v>
      </c>
      <c r="G32" s="3">
        <f t="shared" si="0"/>
        <v>-74.2</v>
      </c>
      <c r="H32" s="3">
        <f t="shared" si="1"/>
        <v>0.80864255939658969</v>
      </c>
    </row>
    <row r="33" spans="1:8" x14ac:dyDescent="0.25">
      <c r="A33" s="13">
        <v>-73</v>
      </c>
      <c r="F33" s="3">
        <v>-19</v>
      </c>
      <c r="G33" s="3">
        <f t="shared" si="0"/>
        <v>-74.19</v>
      </c>
      <c r="H33" s="3">
        <f t="shared" si="1"/>
        <v>0.81660174011141318</v>
      </c>
    </row>
    <row r="34" spans="1:8" x14ac:dyDescent="0.25">
      <c r="A34" s="13">
        <v>-74</v>
      </c>
      <c r="F34" s="3">
        <v>-18</v>
      </c>
      <c r="G34" s="3">
        <f t="shared" si="0"/>
        <v>-74.180000000000007</v>
      </c>
      <c r="H34" s="3">
        <f t="shared" si="1"/>
        <v>0.82422516184521744</v>
      </c>
    </row>
    <row r="35" spans="1:8" x14ac:dyDescent="0.25">
      <c r="A35" s="13">
        <v>-74</v>
      </c>
      <c r="F35" s="3">
        <v>-17</v>
      </c>
      <c r="G35" s="3">
        <f t="shared" si="0"/>
        <v>-74.17</v>
      </c>
      <c r="H35" s="3">
        <f t="shared" si="1"/>
        <v>0.83150199805837133</v>
      </c>
    </row>
    <row r="36" spans="1:8" x14ac:dyDescent="0.25">
      <c r="A36" s="13">
        <v>-74</v>
      </c>
      <c r="F36" s="3">
        <v>-16</v>
      </c>
      <c r="G36" s="3">
        <f t="shared" si="0"/>
        <v>-74.16</v>
      </c>
      <c r="H36" s="3">
        <f t="shared" si="1"/>
        <v>0.83842184836217903</v>
      </c>
    </row>
    <row r="37" spans="1:8" x14ac:dyDescent="0.25">
      <c r="A37" s="13">
        <v>-74</v>
      </c>
      <c r="F37" s="3">
        <v>-15</v>
      </c>
      <c r="G37" s="3">
        <f t="shared" si="0"/>
        <v>-74.150000000000006</v>
      </c>
      <c r="H37" s="3">
        <f t="shared" si="1"/>
        <v>0.84497476326058552</v>
      </c>
    </row>
    <row r="38" spans="1:8" x14ac:dyDescent="0.25">
      <c r="A38" s="13">
        <v>-74</v>
      </c>
      <c r="F38" s="3">
        <v>-14</v>
      </c>
      <c r="G38" s="3">
        <f t="shared" si="0"/>
        <v>-74.14</v>
      </c>
      <c r="H38" s="3">
        <f t="shared" si="1"/>
        <v>0.85115126796729468</v>
      </c>
    </row>
    <row r="39" spans="1:8" x14ac:dyDescent="0.25">
      <c r="A39" s="13">
        <v>-73</v>
      </c>
      <c r="F39" s="3">
        <v>-13</v>
      </c>
      <c r="G39" s="3">
        <f t="shared" si="0"/>
        <v>-74.13</v>
      </c>
      <c r="H39" s="3">
        <f t="shared" si="1"/>
        <v>0.85694238521849853</v>
      </c>
    </row>
    <row r="40" spans="1:8" x14ac:dyDescent="0.25">
      <c r="A40" s="13">
        <v>-74</v>
      </c>
      <c r="F40" s="3">
        <v>-12</v>
      </c>
      <c r="G40" s="3">
        <f t="shared" si="0"/>
        <v>-74.12</v>
      </c>
      <c r="H40" s="3">
        <f t="shared" si="1"/>
        <v>0.86233965700455639</v>
      </c>
    </row>
    <row r="41" spans="1:8" x14ac:dyDescent="0.25">
      <c r="A41" s="13">
        <v>-73</v>
      </c>
      <c r="F41" s="3">
        <v>-11</v>
      </c>
      <c r="G41" s="3">
        <f t="shared" si="0"/>
        <v>-74.11</v>
      </c>
      <c r="H41" s="3">
        <f t="shared" si="1"/>
        <v>0.86733516514693143</v>
      </c>
    </row>
    <row r="42" spans="1:8" x14ac:dyDescent="0.25">
      <c r="A42" s="13">
        <v>-73</v>
      </c>
      <c r="F42" s="3">
        <v>-10</v>
      </c>
      <c r="G42" s="3">
        <f t="shared" si="0"/>
        <v>-74.099999999999994</v>
      </c>
      <c r="H42" s="3">
        <f t="shared" si="1"/>
        <v>0.87192155065028343</v>
      </c>
    </row>
    <row r="43" spans="1:8" x14ac:dyDescent="0.25">
      <c r="A43" s="13">
        <v>-74</v>
      </c>
      <c r="F43" s="3">
        <v>-9</v>
      </c>
      <c r="G43" s="3">
        <f t="shared" si="0"/>
        <v>-74.09</v>
      </c>
      <c r="H43" s="3">
        <f t="shared" si="1"/>
        <v>0.87609203176367045</v>
      </c>
    </row>
    <row r="44" spans="1:8" x14ac:dyDescent="0.25">
      <c r="A44" s="13">
        <v>-74</v>
      </c>
      <c r="F44" s="3">
        <v>-8</v>
      </c>
      <c r="G44" s="3">
        <f t="shared" si="0"/>
        <v>-74.08</v>
      </c>
      <c r="H44" s="3">
        <f t="shared" si="1"/>
        <v>0.8798404206887438</v>
      </c>
    </row>
    <row r="45" spans="1:8" x14ac:dyDescent="0.25">
      <c r="A45" s="13">
        <v>-74</v>
      </c>
      <c r="F45" s="3">
        <v>-7</v>
      </c>
      <c r="G45" s="3">
        <f t="shared" si="0"/>
        <v>-74.069999999999993</v>
      </c>
      <c r="H45" s="3">
        <f t="shared" si="1"/>
        <v>0.88316113887728098</v>
      </c>
    </row>
    <row r="46" spans="1:8" x14ac:dyDescent="0.25">
      <c r="A46" s="13">
        <v>-74</v>
      </c>
      <c r="F46" s="3">
        <v>-6</v>
      </c>
      <c r="G46" s="3">
        <f t="shared" si="0"/>
        <v>-74.06</v>
      </c>
      <c r="H46" s="3">
        <f t="shared" si="1"/>
        <v>0.88604923086523424</v>
      </c>
    </row>
    <row r="47" spans="1:8" x14ac:dyDescent="0.25">
      <c r="A47" s="13">
        <v>-74</v>
      </c>
      <c r="F47" s="3">
        <v>-5</v>
      </c>
      <c r="G47" s="3">
        <f t="shared" si="0"/>
        <v>-74.05</v>
      </c>
      <c r="H47" s="3">
        <f t="shared" si="1"/>
        <v>0.88850037659520753</v>
      </c>
    </row>
    <row r="48" spans="1:8" x14ac:dyDescent="0.25">
      <c r="A48" s="13">
        <v>-74</v>
      </c>
      <c r="F48" s="3">
        <v>-4</v>
      </c>
      <c r="G48" s="3">
        <f t="shared" si="0"/>
        <v>-74.040000000000006</v>
      </c>
      <c r="H48" s="3">
        <f t="shared" si="1"/>
        <v>0.89051090218444773</v>
      </c>
    </row>
    <row r="49" spans="1:8" x14ac:dyDescent="0.25">
      <c r="A49" s="13">
        <v>-73</v>
      </c>
      <c r="F49" s="3">
        <v>-3</v>
      </c>
      <c r="G49" s="3">
        <f t="shared" si="0"/>
        <v>-74.03</v>
      </c>
      <c r="H49" s="3">
        <f t="shared" si="1"/>
        <v>0.89207778910087132</v>
      </c>
    </row>
    <row r="50" spans="1:8" x14ac:dyDescent="0.25">
      <c r="A50" s="13">
        <v>-74</v>
      </c>
      <c r="F50" s="3">
        <v>-2</v>
      </c>
      <c r="G50" s="3">
        <f t="shared" si="0"/>
        <v>-74.02</v>
      </c>
      <c r="H50" s="3">
        <f t="shared" si="1"/>
        <v>0.89319868171494354</v>
      </c>
    </row>
    <row r="51" spans="1:8" x14ac:dyDescent="0.25">
      <c r="A51" s="13">
        <v>-74</v>
      </c>
      <c r="F51" s="3">
        <v>-1</v>
      </c>
      <c r="G51" s="3">
        <f t="shared" si="0"/>
        <v>-74.010000000000005</v>
      </c>
      <c r="H51" s="3">
        <f t="shared" si="1"/>
        <v>0.89387189320104499</v>
      </c>
    </row>
    <row r="52" spans="1:8" x14ac:dyDescent="0.25">
      <c r="A52" s="13">
        <v>-74</v>
      </c>
      <c r="F52" s="3">
        <v>0</v>
      </c>
      <c r="G52" s="3">
        <f t="shared" si="0"/>
        <v>-74</v>
      </c>
      <c r="H52" s="3">
        <f t="shared" si="1"/>
        <v>0.89409640976758964</v>
      </c>
    </row>
    <row r="53" spans="1:8" x14ac:dyDescent="0.25">
      <c r="A53" s="13">
        <v>-74</v>
      </c>
      <c r="F53" s="3">
        <v>1</v>
      </c>
      <c r="G53" s="3">
        <f t="shared" si="0"/>
        <v>-73.989999999999995</v>
      </c>
      <c r="H53" s="3">
        <f t="shared" si="1"/>
        <v>0.89387189320104499</v>
      </c>
    </row>
    <row r="54" spans="1:8" x14ac:dyDescent="0.25">
      <c r="A54" s="13">
        <v>-74</v>
      </c>
      <c r="F54" s="3">
        <v>2</v>
      </c>
      <c r="G54" s="3">
        <f t="shared" si="0"/>
        <v>-73.98</v>
      </c>
      <c r="H54" s="3">
        <f t="shared" si="1"/>
        <v>0.89319868171494354</v>
      </c>
    </row>
    <row r="55" spans="1:8" x14ac:dyDescent="0.25">
      <c r="A55" s="13">
        <v>-74</v>
      </c>
      <c r="F55" s="3">
        <v>3</v>
      </c>
      <c r="G55" s="3">
        <f t="shared" si="0"/>
        <v>-73.97</v>
      </c>
      <c r="H55" s="3">
        <f t="shared" si="1"/>
        <v>0.89207778910087132</v>
      </c>
    </row>
    <row r="56" spans="1:8" x14ac:dyDescent="0.25">
      <c r="A56" s="13">
        <v>-74</v>
      </c>
      <c r="F56" s="3">
        <v>4</v>
      </c>
      <c r="G56" s="3">
        <f t="shared" si="0"/>
        <v>-73.959999999999994</v>
      </c>
      <c r="H56" s="3">
        <f t="shared" si="1"/>
        <v>0.89051090218444773</v>
      </c>
    </row>
    <row r="57" spans="1:8" x14ac:dyDescent="0.25">
      <c r="A57" s="13">
        <v>-73</v>
      </c>
      <c r="F57" s="3">
        <v>5</v>
      </c>
      <c r="G57" s="3">
        <f t="shared" si="0"/>
        <v>-73.95</v>
      </c>
      <c r="H57" s="3">
        <f t="shared" si="1"/>
        <v>0.88850037659520753</v>
      </c>
    </row>
    <row r="58" spans="1:8" x14ac:dyDescent="0.25">
      <c r="A58" s="13">
        <v>-74</v>
      </c>
      <c r="F58" s="3">
        <v>6</v>
      </c>
      <c r="G58" s="3">
        <f t="shared" si="0"/>
        <v>-73.94</v>
      </c>
      <c r="H58" s="3">
        <f t="shared" si="1"/>
        <v>0.88604923086523424</v>
      </c>
    </row>
    <row r="59" spans="1:8" x14ac:dyDescent="0.25">
      <c r="A59" s="13">
        <v>-73</v>
      </c>
      <c r="F59" s="3">
        <v>7</v>
      </c>
      <c r="G59" s="3">
        <f t="shared" si="0"/>
        <v>-73.930000000000007</v>
      </c>
      <c r="H59" s="3">
        <f t="shared" si="1"/>
        <v>0.88316113887728098</v>
      </c>
    </row>
    <row r="60" spans="1:8" x14ac:dyDescent="0.25">
      <c r="A60" s="13">
        <v>-73</v>
      </c>
      <c r="F60" s="3">
        <v>8</v>
      </c>
      <c r="G60" s="3">
        <f t="shared" si="0"/>
        <v>-73.92</v>
      </c>
      <c r="H60" s="3">
        <f t="shared" si="1"/>
        <v>0.8798404206887438</v>
      </c>
    </row>
    <row r="61" spans="1:8" x14ac:dyDescent="0.25">
      <c r="A61" s="13">
        <v>-74</v>
      </c>
      <c r="F61" s="3">
        <v>9</v>
      </c>
      <c r="G61" s="3">
        <f t="shared" si="0"/>
        <v>-73.91</v>
      </c>
      <c r="H61" s="3">
        <f t="shared" si="1"/>
        <v>0.87609203176367045</v>
      </c>
    </row>
    <row r="62" spans="1:8" x14ac:dyDescent="0.25">
      <c r="A62" s="13">
        <v>-73</v>
      </c>
      <c r="F62" s="3">
        <v>10</v>
      </c>
      <c r="G62" s="3">
        <f t="shared" si="0"/>
        <v>-73.900000000000006</v>
      </c>
      <c r="H62" s="3">
        <f t="shared" si="1"/>
        <v>0.87192155065028343</v>
      </c>
    </row>
    <row r="63" spans="1:8" x14ac:dyDescent="0.25">
      <c r="A63" s="13">
        <v>-73</v>
      </c>
      <c r="F63" s="3">
        <v>11</v>
      </c>
      <c r="G63" s="3">
        <f t="shared" si="0"/>
        <v>-73.89</v>
      </c>
      <c r="H63" s="3">
        <f t="shared" si="1"/>
        <v>0.86733516514693143</v>
      </c>
    </row>
    <row r="64" spans="1:8" x14ac:dyDescent="0.25">
      <c r="A64" s="13">
        <v>-74</v>
      </c>
      <c r="F64" s="3">
        <v>12</v>
      </c>
      <c r="G64" s="3">
        <f t="shared" si="0"/>
        <v>-73.88</v>
      </c>
      <c r="H64" s="3">
        <f t="shared" si="1"/>
        <v>0.86233965700455639</v>
      </c>
    </row>
    <row r="65" spans="1:8" x14ac:dyDescent="0.25">
      <c r="A65" s="13">
        <v>-74</v>
      </c>
      <c r="F65" s="3">
        <v>13</v>
      </c>
      <c r="G65" s="3">
        <f t="shared" si="0"/>
        <v>-73.87</v>
      </c>
      <c r="H65" s="3">
        <f t="shared" si="1"/>
        <v>0.85694238521849853</v>
      </c>
    </row>
    <row r="66" spans="1:8" x14ac:dyDescent="0.25">
      <c r="A66" s="13">
        <v>-73</v>
      </c>
      <c r="F66" s="3">
        <v>14</v>
      </c>
      <c r="G66" s="3">
        <f t="shared" si="0"/>
        <v>-73.86</v>
      </c>
      <c r="H66" s="3">
        <f t="shared" si="1"/>
        <v>0.85115126796729468</v>
      </c>
    </row>
    <row r="67" spans="1:8" x14ac:dyDescent="0.25">
      <c r="A67" s="13">
        <v>-74</v>
      </c>
      <c r="F67" s="3">
        <v>15</v>
      </c>
      <c r="G67" s="3">
        <f t="shared" si="0"/>
        <v>-73.849999999999994</v>
      </c>
      <c r="H67" s="3">
        <f t="shared" si="1"/>
        <v>0.84497476326058552</v>
      </c>
    </row>
    <row r="68" spans="1:8" x14ac:dyDescent="0.25">
      <c r="A68" s="13">
        <v>-74</v>
      </c>
      <c r="F68" s="3">
        <v>16</v>
      </c>
      <c r="G68" s="3">
        <f t="shared" ref="G68:G102" si="2">$D$28+($I$3*F68)</f>
        <v>-73.84</v>
      </c>
      <c r="H68" s="3">
        <f t="shared" ref="H68:H102" si="3">_xlfn.NORM.DIST(G68,$D$28,$C$6,FALSE)</f>
        <v>0.83842184836217903</v>
      </c>
    </row>
    <row r="69" spans="1:8" x14ac:dyDescent="0.25">
      <c r="A69" s="13">
        <v>-73</v>
      </c>
      <c r="F69" s="3">
        <v>17</v>
      </c>
      <c r="G69" s="3">
        <f t="shared" si="2"/>
        <v>-73.83</v>
      </c>
      <c r="H69" s="3">
        <f t="shared" si="3"/>
        <v>0.83150199805837133</v>
      </c>
    </row>
    <row r="70" spans="1:8" x14ac:dyDescent="0.25">
      <c r="A70" s="13">
        <v>-74</v>
      </c>
      <c r="F70" s="3">
        <v>18</v>
      </c>
      <c r="G70" s="3">
        <f t="shared" si="2"/>
        <v>-73.819999999999993</v>
      </c>
      <c r="H70" s="3">
        <f t="shared" si="3"/>
        <v>0.82422516184521744</v>
      </c>
    </row>
    <row r="71" spans="1:8" x14ac:dyDescent="0.25">
      <c r="A71" s="13">
        <v>-74</v>
      </c>
      <c r="F71" s="3">
        <v>19</v>
      </c>
      <c r="G71" s="3">
        <f t="shared" si="2"/>
        <v>-73.81</v>
      </c>
      <c r="H71" s="3">
        <f t="shared" si="3"/>
        <v>0.81660174011141318</v>
      </c>
    </row>
    <row r="72" spans="1:8" x14ac:dyDescent="0.25">
      <c r="A72" s="13">
        <v>-74</v>
      </c>
      <c r="F72" s="3">
        <v>20</v>
      </c>
      <c r="G72" s="3">
        <f t="shared" si="2"/>
        <v>-73.8</v>
      </c>
      <c r="H72" s="3">
        <f t="shared" si="3"/>
        <v>0.80864255939658969</v>
      </c>
    </row>
    <row r="73" spans="1:8" x14ac:dyDescent="0.25">
      <c r="A73" s="13">
        <v>-74</v>
      </c>
      <c r="F73" s="3">
        <v>21</v>
      </c>
      <c r="G73" s="3">
        <f t="shared" si="2"/>
        <v>-73.790000000000006</v>
      </c>
      <c r="H73" s="3">
        <f t="shared" si="3"/>
        <v>0.80035884680742786</v>
      </c>
    </row>
    <row r="74" spans="1:8" x14ac:dyDescent="0.25">
      <c r="A74" s="13">
        <v>-74</v>
      </c>
      <c r="F74" s="3">
        <v>22</v>
      </c>
      <c r="G74" s="3">
        <f t="shared" si="2"/>
        <v>-73.78</v>
      </c>
      <c r="H74" s="3">
        <f t="shared" si="3"/>
        <v>0.79176220367580563</v>
      </c>
    </row>
    <row r="75" spans="1:8" x14ac:dyDescent="0.25">
      <c r="A75" s="13">
        <v>-74</v>
      </c>
      <c r="F75" s="3">
        <v>23</v>
      </c>
      <c r="G75" s="3">
        <f t="shared" si="2"/>
        <v>-73.77</v>
      </c>
      <c r="H75" s="3">
        <f t="shared" si="3"/>
        <v>0.78286457854565605</v>
      </c>
    </row>
    <row r="76" spans="1:8" x14ac:dyDescent="0.25">
      <c r="A76" s="13">
        <v>-74</v>
      </c>
      <c r="F76" s="3">
        <v>24</v>
      </c>
      <c r="G76" s="3">
        <f t="shared" si="2"/>
        <v>-73.760000000000005</v>
      </c>
      <c r="H76" s="3">
        <f t="shared" si="3"/>
        <v>0.77367823957607718</v>
      </c>
    </row>
    <row r="77" spans="1:8" x14ac:dyDescent="0.25">
      <c r="A77" s="13">
        <v>-73</v>
      </c>
      <c r="F77" s="3">
        <v>25</v>
      </c>
      <c r="G77" s="3">
        <f t="shared" si="2"/>
        <v>-73.75</v>
      </c>
      <c r="H77" s="3">
        <f t="shared" si="3"/>
        <v>0.76421574644974144</v>
      </c>
    </row>
    <row r="78" spans="1:8" x14ac:dyDescent="0.25">
      <c r="A78" s="13">
        <v>-74</v>
      </c>
      <c r="F78" s="3">
        <v>26</v>
      </c>
      <c r="G78" s="3">
        <f t="shared" si="2"/>
        <v>-73.739999999999995</v>
      </c>
      <c r="H78" s="3">
        <f t="shared" si="3"/>
        <v>0.7544899218764286</v>
      </c>
    </row>
    <row r="79" spans="1:8" x14ac:dyDescent="0.25">
      <c r="A79" s="13">
        <v>-74</v>
      </c>
      <c r="F79" s="3">
        <v>27</v>
      </c>
      <c r="G79" s="3">
        <f t="shared" si="2"/>
        <v>-73.73</v>
      </c>
      <c r="H79" s="3">
        <f t="shared" si="3"/>
        <v>0.74451382278152622</v>
      </c>
    </row>
    <row r="80" spans="1:8" x14ac:dyDescent="0.25">
      <c r="A80" s="13">
        <v>-73</v>
      </c>
      <c r="F80" s="3">
        <v>28</v>
      </c>
      <c r="G80" s="3">
        <f t="shared" si="2"/>
        <v>-73.72</v>
      </c>
      <c r="H80" s="3">
        <f t="shared" si="3"/>
        <v>0.73430071126970731</v>
      </c>
    </row>
    <row r="81" spans="1:8" x14ac:dyDescent="0.25">
      <c r="A81" s="13">
        <v>-74</v>
      </c>
      <c r="F81" s="3">
        <v>29</v>
      </c>
      <c r="G81" s="3">
        <f t="shared" si="2"/>
        <v>-73.709999999999994</v>
      </c>
      <c r="H81" s="3">
        <f t="shared" si="3"/>
        <v>0.72386402545368334</v>
      </c>
    </row>
    <row r="82" spans="1:8" x14ac:dyDescent="0.25">
      <c r="A82" s="13">
        <v>-74</v>
      </c>
      <c r="F82" s="3">
        <v>30</v>
      </c>
      <c r="G82" s="3">
        <f t="shared" si="2"/>
        <v>-73.7</v>
      </c>
      <c r="H82" s="3">
        <f t="shared" si="3"/>
        <v>0.71321735023684618</v>
      </c>
    </row>
    <row r="83" spans="1:8" x14ac:dyDescent="0.25">
      <c r="A83" s="13">
        <v>-74</v>
      </c>
      <c r="F83" s="3">
        <v>31</v>
      </c>
      <c r="G83" s="3">
        <f t="shared" si="2"/>
        <v>-73.69</v>
      </c>
      <c r="H83" s="3">
        <f t="shared" si="3"/>
        <v>0.70237438813795128</v>
      </c>
    </row>
    <row r="84" spans="1:8" x14ac:dyDescent="0.25">
      <c r="A84" s="13">
        <v>-74</v>
      </c>
      <c r="F84" s="3">
        <v>32</v>
      </c>
      <c r="G84" s="3">
        <f t="shared" si="2"/>
        <v>-73.680000000000007</v>
      </c>
      <c r="H84" s="3">
        <f t="shared" si="3"/>
        <v>0.69134893024465005</v>
      </c>
    </row>
    <row r="85" spans="1:8" x14ac:dyDescent="0.25">
      <c r="A85" s="13">
        <v>-74</v>
      </c>
      <c r="F85" s="3">
        <v>33</v>
      </c>
      <c r="G85" s="3">
        <f t="shared" si="2"/>
        <v>-73.67</v>
      </c>
      <c r="H85" s="3">
        <f t="shared" si="3"/>
        <v>0.68015482738044875</v>
      </c>
    </row>
    <row r="86" spans="1:8" x14ac:dyDescent="0.25">
      <c r="A86" s="13">
        <v>-74</v>
      </c>
      <c r="F86" s="3">
        <v>34</v>
      </c>
      <c r="G86" s="3">
        <f t="shared" si="2"/>
        <v>-73.66</v>
      </c>
      <c r="H86" s="3">
        <f t="shared" si="3"/>
        <v>0.66880596156848693</v>
      </c>
    </row>
    <row r="87" spans="1:8" x14ac:dyDescent="0.25">
      <c r="A87" s="13">
        <v>-73</v>
      </c>
      <c r="F87" s="3">
        <v>35</v>
      </c>
      <c r="G87" s="3">
        <f t="shared" si="2"/>
        <v>-73.650000000000006</v>
      </c>
      <c r="H87" s="3">
        <f t="shared" si="3"/>
        <v>0.65731621787237382</v>
      </c>
    </row>
    <row r="88" spans="1:8" x14ac:dyDescent="0.25">
      <c r="A88" s="13">
        <v>-74</v>
      </c>
      <c r="F88" s="3">
        <v>36</v>
      </c>
      <c r="G88" s="3">
        <f t="shared" si="2"/>
        <v>-73.64</v>
      </c>
      <c r="H88" s="3">
        <f t="shared" si="3"/>
        <v>0.64569945669225493</v>
      </c>
    </row>
    <row r="89" spans="1:8" x14ac:dyDescent="0.25">
      <c r="A89" s="13">
        <v>-74</v>
      </c>
      <c r="F89" s="3">
        <v>37</v>
      </c>
      <c r="G89" s="3">
        <f t="shared" si="2"/>
        <v>-73.63</v>
      </c>
      <c r="H89" s="3">
        <f t="shared" si="3"/>
        <v>0.63396948659141505</v>
      </c>
    </row>
    <row r="90" spans="1:8" x14ac:dyDescent="0.25">
      <c r="A90" s="13">
        <v>-74</v>
      </c>
      <c r="F90" s="3">
        <v>38</v>
      </c>
      <c r="G90" s="3">
        <f t="shared" si="2"/>
        <v>-73.62</v>
      </c>
      <c r="H90" s="3">
        <f t="shared" si="3"/>
        <v>0.62214003772515725</v>
      </c>
    </row>
    <row r="91" spans="1:8" x14ac:dyDescent="0.25">
      <c r="A91" s="13">
        <v>-73</v>
      </c>
      <c r="F91" s="3">
        <v>39</v>
      </c>
      <c r="G91" s="3">
        <f t="shared" si="2"/>
        <v>-73.61</v>
      </c>
      <c r="H91" s="3">
        <f t="shared" si="3"/>
        <v>0.61022473594078142</v>
      </c>
    </row>
    <row r="92" spans="1:8" x14ac:dyDescent="0.25">
      <c r="A92" s="13">
        <v>-74</v>
      </c>
      <c r="F92" s="3">
        <v>40</v>
      </c>
      <c r="G92" s="3">
        <f t="shared" si="2"/>
        <v>-73.599999999999994</v>
      </c>
      <c r="H92" s="3">
        <f t="shared" si="3"/>
        <v>0.59823707761392997</v>
      </c>
    </row>
    <row r="93" spans="1:8" x14ac:dyDescent="0.25">
      <c r="A93" s="13">
        <v>-74</v>
      </c>
      <c r="F93" s="3">
        <v>41</v>
      </c>
      <c r="G93" s="3">
        <f t="shared" si="2"/>
        <v>-73.59</v>
      </c>
      <c r="H93" s="3">
        <f t="shared" si="3"/>
        <v>0.58619040528235178</v>
      </c>
    </row>
    <row r="94" spans="1:8" x14ac:dyDescent="0.25">
      <c r="A94" s="13">
        <v>-73</v>
      </c>
      <c r="F94" s="3">
        <v>42</v>
      </c>
      <c r="G94" s="3">
        <f t="shared" si="2"/>
        <v>-73.58</v>
      </c>
      <c r="H94" s="3">
        <f t="shared" si="3"/>
        <v>0.57409788413464624</v>
      </c>
    </row>
    <row r="95" spans="1:8" x14ac:dyDescent="0.25">
      <c r="A95" s="13">
        <v>-73</v>
      </c>
      <c r="F95" s="3">
        <v>43</v>
      </c>
      <c r="G95" s="3">
        <f t="shared" si="2"/>
        <v>-73.569999999999993</v>
      </c>
      <c r="H95" s="3">
        <f t="shared" si="3"/>
        <v>0.56197247940747441</v>
      </c>
    </row>
    <row r="96" spans="1:8" x14ac:dyDescent="0.25">
      <c r="A96" s="13">
        <v>-74</v>
      </c>
      <c r="F96" s="3">
        <v>44</v>
      </c>
      <c r="G96" s="3">
        <f t="shared" si="2"/>
        <v>-73.56</v>
      </c>
      <c r="H96" s="3">
        <f t="shared" si="3"/>
        <v>0.5498269347400343</v>
      </c>
    </row>
    <row r="97" spans="1:8" x14ac:dyDescent="0.25">
      <c r="A97" s="13">
        <v>-74</v>
      </c>
      <c r="F97" s="3">
        <v>45</v>
      </c>
      <c r="G97" s="3">
        <f t="shared" si="2"/>
        <v>-73.55</v>
      </c>
      <c r="H97" s="3">
        <f t="shared" si="3"/>
        <v>0.53767375153073271</v>
      </c>
    </row>
    <row r="98" spans="1:8" x14ac:dyDescent="0.25">
      <c r="A98" s="13">
        <v>-74</v>
      </c>
      <c r="F98" s="3">
        <v>46</v>
      </c>
      <c r="G98" s="3">
        <f t="shared" si="2"/>
        <v>-73.540000000000006</v>
      </c>
      <c r="H98" s="3">
        <f t="shared" si="3"/>
        <v>0.52552516933658289</v>
      </c>
    </row>
    <row r="99" spans="1:8" x14ac:dyDescent="0.25">
      <c r="A99" s="13">
        <v>-74</v>
      </c>
      <c r="F99" s="3">
        <v>47</v>
      </c>
      <c r="G99" s="3">
        <f t="shared" si="2"/>
        <v>-73.53</v>
      </c>
      <c r="H99" s="3">
        <f t="shared" si="3"/>
        <v>0.5133931473507698</v>
      </c>
    </row>
    <row r="100" spans="1:8" x14ac:dyDescent="0.25">
      <c r="A100" s="13">
        <v>-73</v>
      </c>
      <c r="F100" s="3">
        <v>48</v>
      </c>
      <c r="G100" s="3">
        <f t="shared" si="2"/>
        <v>-73.52</v>
      </c>
      <c r="H100" s="3">
        <f t="shared" si="3"/>
        <v>0.50128934699024064</v>
      </c>
    </row>
    <row r="101" spans="1:8" x14ac:dyDescent="0.25">
      <c r="F101" s="3">
        <v>49</v>
      </c>
      <c r="G101" s="3">
        <f t="shared" si="2"/>
        <v>-73.510000000000005</v>
      </c>
      <c r="H101" s="3">
        <f t="shared" si="3"/>
        <v>0.48922511561967302</v>
      </c>
    </row>
    <row r="102" spans="1:8" x14ac:dyDescent="0.25">
      <c r="F102" s="3">
        <v>50</v>
      </c>
      <c r="G102" s="3">
        <f t="shared" si="2"/>
        <v>-73.5</v>
      </c>
      <c r="H102" s="3">
        <f t="shared" si="3"/>
        <v>0.4772114714342201</v>
      </c>
    </row>
  </sheetData>
  <mergeCells count="4">
    <mergeCell ref="B1:C1"/>
    <mergeCell ref="D1:E1"/>
    <mergeCell ref="F1:I1"/>
    <mergeCell ref="C27:D27"/>
  </mergeCells>
  <conditionalFormatting sqref="D29">
    <cfRule type="cellIs" dxfId="13" priority="1" operator="notEqual">
      <formula>$D$28</formula>
    </cfRule>
    <cfRule type="cellIs" dxfId="1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DAE1-7441-44E3-962F-045408C7B4F5}">
  <dimension ref="A1:L102"/>
  <sheetViews>
    <sheetView zoomScale="120" zoomScaleNormal="120" workbookViewId="0">
      <selection activeCell="D3" sqref="D3:D11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-74</v>
      </c>
      <c r="B1" s="28" t="s">
        <v>26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-74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-73</v>
      </c>
      <c r="B3" s="21" t="s">
        <v>8</v>
      </c>
      <c r="C3" s="12">
        <f>MIN(A1:A100)</f>
        <v>-74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-74.489999999999995</v>
      </c>
      <c r="H3" s="3">
        <f>_xlfn.NORM.DIST(G3,$D$28,$C$6,FALSE)</f>
        <v>0.48922511561967302</v>
      </c>
      <c r="I3" s="7">
        <f>(ABS(C3)-ABS(C4))/C5</f>
        <v>0.01</v>
      </c>
      <c r="L3" s="14"/>
    </row>
    <row r="4" spans="1:12" x14ac:dyDescent="0.25">
      <c r="A4" s="13">
        <v>-74</v>
      </c>
      <c r="B4" s="22" t="s">
        <v>9</v>
      </c>
      <c r="C4" s="7">
        <f>MAX(A1:A100)</f>
        <v>-73</v>
      </c>
      <c r="D4" s="6">
        <v>-77</v>
      </c>
      <c r="E4" s="11">
        <v>0</v>
      </c>
      <c r="F4" s="3">
        <v>-48</v>
      </c>
      <c r="G4" s="3">
        <f t="shared" ref="G4:G67" si="0">$D$28+($I$3*F4)</f>
        <v>-74.48</v>
      </c>
      <c r="H4" s="3">
        <f t="shared" ref="H4:H67" si="1">_xlfn.NORM.DIST(G4,$D$28,$C$6,FALSE)</f>
        <v>0.50128934699024064</v>
      </c>
      <c r="L4" s="14"/>
    </row>
    <row r="5" spans="1:12" x14ac:dyDescent="0.25">
      <c r="A5" s="13">
        <v>-74</v>
      </c>
      <c r="B5" s="21" t="s">
        <v>10</v>
      </c>
      <c r="C5" s="12">
        <f>COUNT(A1:A100)</f>
        <v>100</v>
      </c>
      <c r="D5" s="8">
        <v>-76</v>
      </c>
      <c r="E5" s="10">
        <v>0</v>
      </c>
      <c r="F5" s="3">
        <v>-47</v>
      </c>
      <c r="G5" s="3">
        <f t="shared" si="0"/>
        <v>-74.47</v>
      </c>
      <c r="H5" s="3">
        <f t="shared" si="1"/>
        <v>0.5133931473507698</v>
      </c>
      <c r="L5" s="14"/>
    </row>
    <row r="6" spans="1:12" x14ac:dyDescent="0.25">
      <c r="A6" s="13">
        <v>-74</v>
      </c>
      <c r="B6" s="22" t="s">
        <v>2</v>
      </c>
      <c r="C6" s="7">
        <f>_xlfn.STDEV.S(A1:A100)</f>
        <v>0.44619604333847324</v>
      </c>
      <c r="D6" s="8">
        <v>-75</v>
      </c>
      <c r="E6" s="11">
        <v>0</v>
      </c>
      <c r="F6" s="3">
        <v>-46</v>
      </c>
      <c r="G6" s="3">
        <f t="shared" si="0"/>
        <v>-74.459999999999994</v>
      </c>
      <c r="H6" s="3">
        <f t="shared" si="1"/>
        <v>0.52552516933658289</v>
      </c>
      <c r="L6" s="14"/>
    </row>
    <row r="7" spans="1:12" x14ac:dyDescent="0.25">
      <c r="A7" s="13">
        <v>-74</v>
      </c>
      <c r="B7" s="21" t="s">
        <v>6</v>
      </c>
      <c r="C7" s="12">
        <f>C9-(2*C6)</f>
        <v>-74.622392086676953</v>
      </c>
      <c r="D7" s="6">
        <v>-74</v>
      </c>
      <c r="E7" s="10">
        <v>73</v>
      </c>
      <c r="F7" s="3">
        <v>-45</v>
      </c>
      <c r="G7" s="3">
        <f t="shared" si="0"/>
        <v>-74.45</v>
      </c>
      <c r="H7" s="3">
        <f t="shared" si="1"/>
        <v>0.53767375153073271</v>
      </c>
    </row>
    <row r="8" spans="1:12" x14ac:dyDescent="0.25">
      <c r="A8" s="13">
        <v>-74</v>
      </c>
      <c r="B8" s="22" t="s">
        <v>4</v>
      </c>
      <c r="C8" s="7">
        <f>C9-C6</f>
        <v>-74.176196043338479</v>
      </c>
      <c r="D8" s="8">
        <v>-73</v>
      </c>
      <c r="E8" s="11">
        <v>27</v>
      </c>
      <c r="F8" s="3">
        <v>-44</v>
      </c>
      <c r="G8" s="3">
        <f t="shared" si="0"/>
        <v>-74.44</v>
      </c>
      <c r="H8" s="3">
        <f t="shared" si="1"/>
        <v>0.5498269347400343</v>
      </c>
    </row>
    <row r="9" spans="1:12" x14ac:dyDescent="0.25">
      <c r="A9" s="13">
        <v>-74</v>
      </c>
      <c r="B9" s="21" t="s">
        <v>3</v>
      </c>
      <c r="C9" s="12">
        <f>AVERAGE(A1:A100)</f>
        <v>-73.73</v>
      </c>
      <c r="D9" s="8">
        <v>-72</v>
      </c>
      <c r="E9" s="10">
        <v>0</v>
      </c>
      <c r="F9" s="3">
        <v>-43</v>
      </c>
      <c r="G9" s="3">
        <f t="shared" si="0"/>
        <v>-74.430000000000007</v>
      </c>
      <c r="H9" s="3">
        <f t="shared" si="1"/>
        <v>0.56197247940747441</v>
      </c>
    </row>
    <row r="10" spans="1:12" x14ac:dyDescent="0.25">
      <c r="A10" s="13">
        <v>-74</v>
      </c>
      <c r="B10" s="22" t="s">
        <v>5</v>
      </c>
      <c r="C10" s="7">
        <f>C9+C6</f>
        <v>-73.283803956661529</v>
      </c>
      <c r="D10" s="6">
        <v>-71</v>
      </c>
      <c r="E10" s="11">
        <v>0</v>
      </c>
      <c r="F10" s="3">
        <v>-42</v>
      </c>
      <c r="G10" s="3">
        <f t="shared" si="0"/>
        <v>-74.42</v>
      </c>
      <c r="H10" s="3">
        <f t="shared" si="1"/>
        <v>0.57409788413464624</v>
      </c>
    </row>
    <row r="11" spans="1:12" x14ac:dyDescent="0.25">
      <c r="A11" s="13">
        <v>-73</v>
      </c>
      <c r="B11" s="21" t="s">
        <v>7</v>
      </c>
      <c r="C11" s="12">
        <f>C9+(2*C6)</f>
        <v>-72.837607913323055</v>
      </c>
      <c r="D11" s="8">
        <v>-70</v>
      </c>
      <c r="E11" s="10">
        <v>0</v>
      </c>
      <c r="F11" s="3">
        <v>-41</v>
      </c>
      <c r="G11" s="3">
        <f t="shared" si="0"/>
        <v>-74.41</v>
      </c>
      <c r="H11" s="3">
        <f t="shared" si="1"/>
        <v>0.58619040528235178</v>
      </c>
    </row>
    <row r="12" spans="1:12" x14ac:dyDescent="0.25">
      <c r="A12" s="13">
        <v>-74</v>
      </c>
      <c r="F12" s="3">
        <v>-40</v>
      </c>
      <c r="G12" s="3">
        <f t="shared" si="0"/>
        <v>-74.400000000000006</v>
      </c>
      <c r="H12" s="3">
        <f t="shared" si="1"/>
        <v>0.59823707761392997</v>
      </c>
    </row>
    <row r="13" spans="1:12" x14ac:dyDescent="0.25">
      <c r="A13" s="13">
        <v>-74</v>
      </c>
      <c r="F13" s="3">
        <v>-39</v>
      </c>
      <c r="G13" s="3">
        <f t="shared" si="0"/>
        <v>-74.39</v>
      </c>
      <c r="H13" s="3">
        <f t="shared" si="1"/>
        <v>0.61022473594078142</v>
      </c>
    </row>
    <row r="14" spans="1:12" x14ac:dyDescent="0.25">
      <c r="A14" s="13">
        <v>-74</v>
      </c>
      <c r="F14" s="3">
        <v>-38</v>
      </c>
      <c r="G14" s="3">
        <f t="shared" si="0"/>
        <v>-74.38</v>
      </c>
      <c r="H14" s="3">
        <f t="shared" si="1"/>
        <v>0.62214003772515725</v>
      </c>
    </row>
    <row r="15" spans="1:12" x14ac:dyDescent="0.25">
      <c r="A15" s="13">
        <v>-74</v>
      </c>
      <c r="F15" s="3">
        <v>-37</v>
      </c>
      <c r="G15" s="3">
        <f t="shared" si="0"/>
        <v>-74.37</v>
      </c>
      <c r="H15" s="3">
        <f t="shared" si="1"/>
        <v>0.63396948659141505</v>
      </c>
    </row>
    <row r="16" spans="1:12" x14ac:dyDescent="0.25">
      <c r="A16" s="13">
        <v>-73</v>
      </c>
      <c r="F16" s="3">
        <v>-36</v>
      </c>
      <c r="G16" s="3">
        <f t="shared" si="0"/>
        <v>-74.36</v>
      </c>
      <c r="H16" s="3">
        <f t="shared" si="1"/>
        <v>0.64569945669225493</v>
      </c>
    </row>
    <row r="17" spans="1:8" x14ac:dyDescent="0.25">
      <c r="A17" s="13">
        <v>-73</v>
      </c>
      <c r="F17" s="3">
        <v>-35</v>
      </c>
      <c r="G17" s="3">
        <f t="shared" si="0"/>
        <v>-74.349999999999994</v>
      </c>
      <c r="H17" s="3">
        <f t="shared" si="1"/>
        <v>0.65731621787237382</v>
      </c>
    </row>
    <row r="18" spans="1:8" x14ac:dyDescent="0.25">
      <c r="A18" s="13">
        <v>-74</v>
      </c>
      <c r="F18" s="3">
        <v>-34</v>
      </c>
      <c r="G18" s="3">
        <f t="shared" si="0"/>
        <v>-74.34</v>
      </c>
      <c r="H18" s="3">
        <f t="shared" si="1"/>
        <v>0.66880596156848693</v>
      </c>
    </row>
    <row r="19" spans="1:8" x14ac:dyDescent="0.25">
      <c r="A19" s="13">
        <v>-74</v>
      </c>
      <c r="F19" s="3">
        <v>-33</v>
      </c>
      <c r="G19" s="3">
        <f t="shared" si="0"/>
        <v>-74.33</v>
      </c>
      <c r="H19" s="3">
        <f t="shared" si="1"/>
        <v>0.68015482738044875</v>
      </c>
    </row>
    <row r="20" spans="1:8" x14ac:dyDescent="0.25">
      <c r="A20" s="13">
        <v>-74</v>
      </c>
      <c r="F20" s="3">
        <v>-32</v>
      </c>
      <c r="G20" s="3">
        <f t="shared" si="0"/>
        <v>-74.319999999999993</v>
      </c>
      <c r="H20" s="3">
        <f t="shared" si="1"/>
        <v>0.69134893024465005</v>
      </c>
    </row>
    <row r="21" spans="1:8" x14ac:dyDescent="0.25">
      <c r="A21" s="13">
        <v>-73</v>
      </c>
      <c r="F21" s="3">
        <v>-31</v>
      </c>
      <c r="G21" s="3">
        <f t="shared" si="0"/>
        <v>-74.31</v>
      </c>
      <c r="H21" s="3">
        <f t="shared" si="1"/>
        <v>0.70237438813795128</v>
      </c>
    </row>
    <row r="22" spans="1:8" x14ac:dyDescent="0.25">
      <c r="A22" s="13">
        <v>-74</v>
      </c>
      <c r="F22" s="3">
        <v>-30</v>
      </c>
      <c r="G22" s="3">
        <f t="shared" si="0"/>
        <v>-74.3</v>
      </c>
      <c r="H22" s="3">
        <f t="shared" si="1"/>
        <v>0.71321735023684618</v>
      </c>
    </row>
    <row r="23" spans="1:8" x14ac:dyDescent="0.25">
      <c r="A23" s="13">
        <v>-74</v>
      </c>
      <c r="F23" s="3">
        <v>-29</v>
      </c>
      <c r="G23" s="3">
        <f t="shared" si="0"/>
        <v>-74.290000000000006</v>
      </c>
      <c r="H23" s="3">
        <f t="shared" si="1"/>
        <v>0.72386402545368334</v>
      </c>
    </row>
    <row r="24" spans="1:8" x14ac:dyDescent="0.25">
      <c r="A24" s="13">
        <v>-74</v>
      </c>
      <c r="F24" s="3">
        <v>-28</v>
      </c>
      <c r="G24" s="3">
        <f t="shared" si="0"/>
        <v>-74.28</v>
      </c>
      <c r="H24" s="3">
        <f t="shared" si="1"/>
        <v>0.73430071126970731</v>
      </c>
    </row>
    <row r="25" spans="1:8" x14ac:dyDescent="0.25">
      <c r="A25" s="13">
        <v>-73</v>
      </c>
      <c r="F25" s="3">
        <v>-27</v>
      </c>
      <c r="G25" s="3">
        <f t="shared" si="0"/>
        <v>-74.27</v>
      </c>
      <c r="H25" s="3">
        <f t="shared" si="1"/>
        <v>0.74451382278152622</v>
      </c>
    </row>
    <row r="26" spans="1:8" x14ac:dyDescent="0.25">
      <c r="A26" s="13">
        <v>-74</v>
      </c>
      <c r="F26" s="3">
        <v>-26</v>
      </c>
      <c r="G26" s="3">
        <f t="shared" si="0"/>
        <v>-74.260000000000005</v>
      </c>
      <c r="H26" s="3">
        <f t="shared" si="1"/>
        <v>0.7544899218764286</v>
      </c>
    </row>
    <row r="27" spans="1:8" x14ac:dyDescent="0.25">
      <c r="A27" s="13">
        <v>-74</v>
      </c>
      <c r="C27" s="29" t="s">
        <v>20</v>
      </c>
      <c r="D27" s="29"/>
      <c r="F27" s="3">
        <v>-25</v>
      </c>
      <c r="G27" s="3">
        <f t="shared" si="0"/>
        <v>-74.25</v>
      </c>
      <c r="H27" s="3">
        <f t="shared" si="1"/>
        <v>0.76421574644974144</v>
      </c>
    </row>
    <row r="28" spans="1:8" x14ac:dyDescent="0.25">
      <c r="A28" s="13">
        <v>-74</v>
      </c>
      <c r="C28" s="22" t="s">
        <v>22</v>
      </c>
      <c r="D28" s="6">
        <f>_xlfn.MODE.SNGL(A1:A100)</f>
        <v>-74</v>
      </c>
      <c r="F28" s="3">
        <v>-24</v>
      </c>
      <c r="G28" s="3">
        <f t="shared" si="0"/>
        <v>-74.239999999999995</v>
      </c>
      <c r="H28" s="3">
        <f t="shared" si="1"/>
        <v>0.77367823957607718</v>
      </c>
    </row>
    <row r="29" spans="1:8" x14ac:dyDescent="0.25">
      <c r="A29" s="13">
        <v>-74</v>
      </c>
      <c r="C29" s="22" t="s">
        <v>21</v>
      </c>
      <c r="D29" s="6">
        <f>_xlfn.MODE.SNGL(A1:A5)</f>
        <v>-74</v>
      </c>
      <c r="F29" s="3">
        <v>-23</v>
      </c>
      <c r="G29" s="3">
        <f t="shared" si="0"/>
        <v>-74.23</v>
      </c>
      <c r="H29" s="3">
        <f t="shared" si="1"/>
        <v>0.78286457854565605</v>
      </c>
    </row>
    <row r="30" spans="1:8" x14ac:dyDescent="0.25">
      <c r="A30" s="13">
        <v>-73</v>
      </c>
      <c r="C30" s="22" t="s">
        <v>29</v>
      </c>
      <c r="D30" s="20">
        <f>ABS(C6/C9)</f>
        <v>6.0517569963172823E-3</v>
      </c>
      <c r="F30" s="3">
        <v>-22</v>
      </c>
      <c r="G30" s="3">
        <f t="shared" si="0"/>
        <v>-74.22</v>
      </c>
      <c r="H30" s="3">
        <f t="shared" si="1"/>
        <v>0.79176220367580563</v>
      </c>
    </row>
    <row r="31" spans="1:8" x14ac:dyDescent="0.25">
      <c r="A31" s="13">
        <v>-74</v>
      </c>
      <c r="F31" s="3">
        <v>-21</v>
      </c>
      <c r="G31" s="3">
        <f t="shared" si="0"/>
        <v>-74.209999999999994</v>
      </c>
      <c r="H31" s="3">
        <f t="shared" si="1"/>
        <v>0.80035884680742786</v>
      </c>
    </row>
    <row r="32" spans="1:8" x14ac:dyDescent="0.25">
      <c r="A32" s="13">
        <v>-74</v>
      </c>
      <c r="F32" s="3">
        <v>-20</v>
      </c>
      <c r="G32" s="3">
        <f t="shared" si="0"/>
        <v>-74.2</v>
      </c>
      <c r="H32" s="3">
        <f t="shared" si="1"/>
        <v>0.80864255939658969</v>
      </c>
    </row>
    <row r="33" spans="1:8" x14ac:dyDescent="0.25">
      <c r="A33" s="13">
        <v>-73</v>
      </c>
      <c r="F33" s="3">
        <v>-19</v>
      </c>
      <c r="G33" s="3">
        <f t="shared" si="0"/>
        <v>-74.19</v>
      </c>
      <c r="H33" s="3">
        <f t="shared" si="1"/>
        <v>0.81660174011141318</v>
      </c>
    </row>
    <row r="34" spans="1:8" x14ac:dyDescent="0.25">
      <c r="A34" s="13">
        <v>-74</v>
      </c>
      <c r="F34" s="3">
        <v>-18</v>
      </c>
      <c r="G34" s="3">
        <f t="shared" si="0"/>
        <v>-74.180000000000007</v>
      </c>
      <c r="H34" s="3">
        <f t="shared" si="1"/>
        <v>0.82422516184521744</v>
      </c>
    </row>
    <row r="35" spans="1:8" x14ac:dyDescent="0.25">
      <c r="A35" s="13">
        <v>-73</v>
      </c>
      <c r="F35" s="3">
        <v>-17</v>
      </c>
      <c r="G35" s="3">
        <f t="shared" si="0"/>
        <v>-74.17</v>
      </c>
      <c r="H35" s="3">
        <f t="shared" si="1"/>
        <v>0.83150199805837133</v>
      </c>
    </row>
    <row r="36" spans="1:8" x14ac:dyDescent="0.25">
      <c r="A36" s="13">
        <v>-74</v>
      </c>
      <c r="F36" s="3">
        <v>-16</v>
      </c>
      <c r="G36" s="3">
        <f t="shared" si="0"/>
        <v>-74.16</v>
      </c>
      <c r="H36" s="3">
        <f t="shared" si="1"/>
        <v>0.83842184836217903</v>
      </c>
    </row>
    <row r="37" spans="1:8" x14ac:dyDescent="0.25">
      <c r="A37" s="13">
        <v>-74</v>
      </c>
      <c r="F37" s="3">
        <v>-15</v>
      </c>
      <c r="G37" s="3">
        <f t="shared" si="0"/>
        <v>-74.150000000000006</v>
      </c>
      <c r="H37" s="3">
        <f t="shared" si="1"/>
        <v>0.84497476326058552</v>
      </c>
    </row>
    <row r="38" spans="1:8" x14ac:dyDescent="0.25">
      <c r="A38" s="13">
        <v>-74</v>
      </c>
      <c r="F38" s="3">
        <v>-14</v>
      </c>
      <c r="G38" s="3">
        <f t="shared" si="0"/>
        <v>-74.14</v>
      </c>
      <c r="H38" s="3">
        <f t="shared" si="1"/>
        <v>0.85115126796729468</v>
      </c>
    </row>
    <row r="39" spans="1:8" x14ac:dyDescent="0.25">
      <c r="A39" s="13">
        <v>-74</v>
      </c>
      <c r="F39" s="3">
        <v>-13</v>
      </c>
      <c r="G39" s="3">
        <f t="shared" si="0"/>
        <v>-74.13</v>
      </c>
      <c r="H39" s="3">
        <f t="shared" si="1"/>
        <v>0.85694238521849853</v>
      </c>
    </row>
    <row r="40" spans="1:8" x14ac:dyDescent="0.25">
      <c r="A40" s="13">
        <v>-73</v>
      </c>
      <c r="F40" s="3">
        <v>-12</v>
      </c>
      <c r="G40" s="3">
        <f t="shared" si="0"/>
        <v>-74.12</v>
      </c>
      <c r="H40" s="3">
        <f t="shared" si="1"/>
        <v>0.86233965700455639</v>
      </c>
    </row>
    <row r="41" spans="1:8" x14ac:dyDescent="0.25">
      <c r="A41" s="13">
        <v>-74</v>
      </c>
      <c r="F41" s="3">
        <v>-11</v>
      </c>
      <c r="G41" s="3">
        <f t="shared" si="0"/>
        <v>-74.11</v>
      </c>
      <c r="H41" s="3">
        <f t="shared" si="1"/>
        <v>0.86733516514693143</v>
      </c>
    </row>
    <row r="42" spans="1:8" x14ac:dyDescent="0.25">
      <c r="A42" s="13">
        <v>-73</v>
      </c>
      <c r="F42" s="3">
        <v>-10</v>
      </c>
      <c r="G42" s="3">
        <f t="shared" si="0"/>
        <v>-74.099999999999994</v>
      </c>
      <c r="H42" s="3">
        <f t="shared" si="1"/>
        <v>0.87192155065028343</v>
      </c>
    </row>
    <row r="43" spans="1:8" x14ac:dyDescent="0.25">
      <c r="A43" s="13">
        <v>-74</v>
      </c>
      <c r="F43" s="3">
        <v>-9</v>
      </c>
      <c r="G43" s="3">
        <f t="shared" si="0"/>
        <v>-74.09</v>
      </c>
      <c r="H43" s="3">
        <f t="shared" si="1"/>
        <v>0.87609203176367045</v>
      </c>
    </row>
    <row r="44" spans="1:8" x14ac:dyDescent="0.25">
      <c r="A44" s="13">
        <v>-74</v>
      </c>
      <c r="F44" s="3">
        <v>-8</v>
      </c>
      <c r="G44" s="3">
        <f t="shared" si="0"/>
        <v>-74.08</v>
      </c>
      <c r="H44" s="3">
        <f t="shared" si="1"/>
        <v>0.8798404206887438</v>
      </c>
    </row>
    <row r="45" spans="1:8" x14ac:dyDescent="0.25">
      <c r="A45" s="13">
        <v>-74</v>
      </c>
      <c r="F45" s="3">
        <v>-7</v>
      </c>
      <c r="G45" s="3">
        <f t="shared" si="0"/>
        <v>-74.069999999999993</v>
      </c>
      <c r="H45" s="3">
        <f t="shared" si="1"/>
        <v>0.88316113887728098</v>
      </c>
    </row>
    <row r="46" spans="1:8" x14ac:dyDescent="0.25">
      <c r="A46" s="13">
        <v>-74</v>
      </c>
      <c r="F46" s="3">
        <v>-6</v>
      </c>
      <c r="G46" s="3">
        <f t="shared" si="0"/>
        <v>-74.06</v>
      </c>
      <c r="H46" s="3">
        <f t="shared" si="1"/>
        <v>0.88604923086523424</v>
      </c>
    </row>
    <row r="47" spans="1:8" x14ac:dyDescent="0.25">
      <c r="A47" s="13">
        <v>-73</v>
      </c>
      <c r="F47" s="3">
        <v>-5</v>
      </c>
      <c r="G47" s="3">
        <f t="shared" si="0"/>
        <v>-74.05</v>
      </c>
      <c r="H47" s="3">
        <f t="shared" si="1"/>
        <v>0.88850037659520753</v>
      </c>
    </row>
    <row r="48" spans="1:8" x14ac:dyDescent="0.25">
      <c r="A48" s="13">
        <v>-74</v>
      </c>
      <c r="F48" s="3">
        <v>-4</v>
      </c>
      <c r="G48" s="3">
        <f t="shared" si="0"/>
        <v>-74.040000000000006</v>
      </c>
      <c r="H48" s="3">
        <f t="shared" si="1"/>
        <v>0.89051090218444773</v>
      </c>
    </row>
    <row r="49" spans="1:8" x14ac:dyDescent="0.25">
      <c r="A49" s="13">
        <v>-74</v>
      </c>
      <c r="F49" s="3">
        <v>-3</v>
      </c>
      <c r="G49" s="3">
        <f t="shared" si="0"/>
        <v>-74.03</v>
      </c>
      <c r="H49" s="3">
        <f t="shared" si="1"/>
        <v>0.89207778910087132</v>
      </c>
    </row>
    <row r="50" spans="1:8" x14ac:dyDescent="0.25">
      <c r="A50" s="13">
        <v>-74</v>
      </c>
      <c r="F50" s="3">
        <v>-2</v>
      </c>
      <c r="G50" s="3">
        <f t="shared" si="0"/>
        <v>-74.02</v>
      </c>
      <c r="H50" s="3">
        <f t="shared" si="1"/>
        <v>0.89319868171494354</v>
      </c>
    </row>
    <row r="51" spans="1:8" x14ac:dyDescent="0.25">
      <c r="A51" s="13">
        <v>-73</v>
      </c>
      <c r="F51" s="3">
        <v>-1</v>
      </c>
      <c r="G51" s="3">
        <f t="shared" si="0"/>
        <v>-74.010000000000005</v>
      </c>
      <c r="H51" s="3">
        <f t="shared" si="1"/>
        <v>0.89387189320104499</v>
      </c>
    </row>
    <row r="52" spans="1:8" x14ac:dyDescent="0.25">
      <c r="A52" s="13">
        <v>-73</v>
      </c>
      <c r="F52" s="3">
        <v>0</v>
      </c>
      <c r="G52" s="3">
        <f t="shared" si="0"/>
        <v>-74</v>
      </c>
      <c r="H52" s="3">
        <f t="shared" si="1"/>
        <v>0.89409640976758964</v>
      </c>
    </row>
    <row r="53" spans="1:8" x14ac:dyDescent="0.25">
      <c r="A53" s="13">
        <v>-73</v>
      </c>
      <c r="F53" s="3">
        <v>1</v>
      </c>
      <c r="G53" s="3">
        <f t="shared" si="0"/>
        <v>-73.989999999999995</v>
      </c>
      <c r="H53" s="3">
        <f t="shared" si="1"/>
        <v>0.89387189320104499</v>
      </c>
    </row>
    <row r="54" spans="1:8" x14ac:dyDescent="0.25">
      <c r="A54" s="13">
        <v>-74</v>
      </c>
      <c r="F54" s="3">
        <v>2</v>
      </c>
      <c r="G54" s="3">
        <f t="shared" si="0"/>
        <v>-73.98</v>
      </c>
      <c r="H54" s="3">
        <f t="shared" si="1"/>
        <v>0.89319868171494354</v>
      </c>
    </row>
    <row r="55" spans="1:8" x14ac:dyDescent="0.25">
      <c r="A55" s="13">
        <v>-74</v>
      </c>
      <c r="F55" s="3">
        <v>3</v>
      </c>
      <c r="G55" s="3">
        <f t="shared" si="0"/>
        <v>-73.97</v>
      </c>
      <c r="H55" s="3">
        <f t="shared" si="1"/>
        <v>0.89207778910087132</v>
      </c>
    </row>
    <row r="56" spans="1:8" x14ac:dyDescent="0.25">
      <c r="A56" s="13">
        <v>-74</v>
      </c>
      <c r="F56" s="3">
        <v>4</v>
      </c>
      <c r="G56" s="3">
        <f t="shared" si="0"/>
        <v>-73.959999999999994</v>
      </c>
      <c r="H56" s="3">
        <f t="shared" si="1"/>
        <v>0.89051090218444773</v>
      </c>
    </row>
    <row r="57" spans="1:8" x14ac:dyDescent="0.25">
      <c r="A57" s="13">
        <v>-74</v>
      </c>
      <c r="F57" s="3">
        <v>5</v>
      </c>
      <c r="G57" s="3">
        <f t="shared" si="0"/>
        <v>-73.95</v>
      </c>
      <c r="H57" s="3">
        <f t="shared" si="1"/>
        <v>0.88850037659520753</v>
      </c>
    </row>
    <row r="58" spans="1:8" x14ac:dyDescent="0.25">
      <c r="A58" s="13">
        <v>-74</v>
      </c>
      <c r="F58" s="3">
        <v>6</v>
      </c>
      <c r="G58" s="3">
        <f t="shared" si="0"/>
        <v>-73.94</v>
      </c>
      <c r="H58" s="3">
        <f t="shared" si="1"/>
        <v>0.88604923086523424</v>
      </c>
    </row>
    <row r="59" spans="1:8" x14ac:dyDescent="0.25">
      <c r="A59" s="13">
        <v>-73</v>
      </c>
      <c r="F59" s="3">
        <v>7</v>
      </c>
      <c r="G59" s="3">
        <f t="shared" si="0"/>
        <v>-73.930000000000007</v>
      </c>
      <c r="H59" s="3">
        <f t="shared" si="1"/>
        <v>0.88316113887728098</v>
      </c>
    </row>
    <row r="60" spans="1:8" x14ac:dyDescent="0.25">
      <c r="A60" s="13">
        <v>-73</v>
      </c>
      <c r="F60" s="3">
        <v>8</v>
      </c>
      <c r="G60" s="3">
        <f t="shared" si="0"/>
        <v>-73.92</v>
      </c>
      <c r="H60" s="3">
        <f t="shared" si="1"/>
        <v>0.8798404206887438</v>
      </c>
    </row>
    <row r="61" spans="1:8" x14ac:dyDescent="0.25">
      <c r="A61" s="13">
        <v>-74</v>
      </c>
      <c r="F61" s="3">
        <v>9</v>
      </c>
      <c r="G61" s="3">
        <f t="shared" si="0"/>
        <v>-73.91</v>
      </c>
      <c r="H61" s="3">
        <f t="shared" si="1"/>
        <v>0.87609203176367045</v>
      </c>
    </row>
    <row r="62" spans="1:8" x14ac:dyDescent="0.25">
      <c r="A62" s="13">
        <v>-74</v>
      </c>
      <c r="F62" s="3">
        <v>10</v>
      </c>
      <c r="G62" s="3">
        <f t="shared" si="0"/>
        <v>-73.900000000000006</v>
      </c>
      <c r="H62" s="3">
        <f t="shared" si="1"/>
        <v>0.87192155065028343</v>
      </c>
    </row>
    <row r="63" spans="1:8" x14ac:dyDescent="0.25">
      <c r="A63" s="13">
        <v>-73</v>
      </c>
      <c r="F63" s="3">
        <v>11</v>
      </c>
      <c r="G63" s="3">
        <f t="shared" si="0"/>
        <v>-73.89</v>
      </c>
      <c r="H63" s="3">
        <f t="shared" si="1"/>
        <v>0.86733516514693143</v>
      </c>
    </row>
    <row r="64" spans="1:8" x14ac:dyDescent="0.25">
      <c r="A64" s="13">
        <v>-74</v>
      </c>
      <c r="F64" s="3">
        <v>12</v>
      </c>
      <c r="G64" s="3">
        <f t="shared" si="0"/>
        <v>-73.88</v>
      </c>
      <c r="H64" s="3">
        <f t="shared" si="1"/>
        <v>0.86233965700455639</v>
      </c>
    </row>
    <row r="65" spans="1:8" x14ac:dyDescent="0.25">
      <c r="A65" s="13">
        <v>-73</v>
      </c>
      <c r="F65" s="3">
        <v>13</v>
      </c>
      <c r="G65" s="3">
        <f t="shared" si="0"/>
        <v>-73.87</v>
      </c>
      <c r="H65" s="3">
        <f t="shared" si="1"/>
        <v>0.85694238521849853</v>
      </c>
    </row>
    <row r="66" spans="1:8" x14ac:dyDescent="0.25">
      <c r="A66" s="13">
        <v>-74</v>
      </c>
      <c r="F66" s="3">
        <v>14</v>
      </c>
      <c r="G66" s="3">
        <f t="shared" si="0"/>
        <v>-73.86</v>
      </c>
      <c r="H66" s="3">
        <f t="shared" si="1"/>
        <v>0.85115126796729468</v>
      </c>
    </row>
    <row r="67" spans="1:8" x14ac:dyDescent="0.25">
      <c r="A67" s="13">
        <v>-73</v>
      </c>
      <c r="F67" s="3">
        <v>15</v>
      </c>
      <c r="G67" s="3">
        <f t="shared" si="0"/>
        <v>-73.849999999999994</v>
      </c>
      <c r="H67" s="3">
        <f t="shared" si="1"/>
        <v>0.84497476326058552</v>
      </c>
    </row>
    <row r="68" spans="1:8" x14ac:dyDescent="0.25">
      <c r="A68" s="13">
        <v>-74</v>
      </c>
      <c r="F68" s="3">
        <v>16</v>
      </c>
      <c r="G68" s="3">
        <f t="shared" ref="G68:G102" si="2">$D$28+($I$3*F68)</f>
        <v>-73.84</v>
      </c>
      <c r="H68" s="3">
        <f t="shared" ref="H68:H102" si="3">_xlfn.NORM.DIST(G68,$D$28,$C$6,FALSE)</f>
        <v>0.83842184836217903</v>
      </c>
    </row>
    <row r="69" spans="1:8" x14ac:dyDescent="0.25">
      <c r="A69" s="13">
        <v>-74</v>
      </c>
      <c r="F69" s="3">
        <v>17</v>
      </c>
      <c r="G69" s="3">
        <f t="shared" si="2"/>
        <v>-73.83</v>
      </c>
      <c r="H69" s="3">
        <f t="shared" si="3"/>
        <v>0.83150199805837133</v>
      </c>
    </row>
    <row r="70" spans="1:8" x14ac:dyDescent="0.25">
      <c r="A70" s="13">
        <v>-74</v>
      </c>
      <c r="F70" s="3">
        <v>18</v>
      </c>
      <c r="G70" s="3">
        <f t="shared" si="2"/>
        <v>-73.819999999999993</v>
      </c>
      <c r="H70" s="3">
        <f t="shared" si="3"/>
        <v>0.82422516184521744</v>
      </c>
    </row>
    <row r="71" spans="1:8" x14ac:dyDescent="0.25">
      <c r="A71" s="13">
        <v>-74</v>
      </c>
      <c r="F71" s="3">
        <v>19</v>
      </c>
      <c r="G71" s="3">
        <f t="shared" si="2"/>
        <v>-73.81</v>
      </c>
      <c r="H71" s="3">
        <f t="shared" si="3"/>
        <v>0.81660174011141318</v>
      </c>
    </row>
    <row r="72" spans="1:8" x14ac:dyDescent="0.25">
      <c r="A72" s="13">
        <v>-74</v>
      </c>
      <c r="F72" s="3">
        <v>20</v>
      </c>
      <c r="G72" s="3">
        <f t="shared" si="2"/>
        <v>-73.8</v>
      </c>
      <c r="H72" s="3">
        <f t="shared" si="3"/>
        <v>0.80864255939658969</v>
      </c>
    </row>
    <row r="73" spans="1:8" x14ac:dyDescent="0.25">
      <c r="A73" s="13">
        <v>-74</v>
      </c>
      <c r="F73" s="3">
        <v>21</v>
      </c>
      <c r="G73" s="3">
        <f t="shared" si="2"/>
        <v>-73.790000000000006</v>
      </c>
      <c r="H73" s="3">
        <f t="shared" si="3"/>
        <v>0.80035884680742786</v>
      </c>
    </row>
    <row r="74" spans="1:8" x14ac:dyDescent="0.25">
      <c r="A74" s="13">
        <v>-74</v>
      </c>
      <c r="F74" s="3">
        <v>22</v>
      </c>
      <c r="G74" s="3">
        <f t="shared" si="2"/>
        <v>-73.78</v>
      </c>
      <c r="H74" s="3">
        <f t="shared" si="3"/>
        <v>0.79176220367580563</v>
      </c>
    </row>
    <row r="75" spans="1:8" x14ac:dyDescent="0.25">
      <c r="A75" s="13">
        <v>-74</v>
      </c>
      <c r="F75" s="3">
        <v>23</v>
      </c>
      <c r="G75" s="3">
        <f t="shared" si="2"/>
        <v>-73.77</v>
      </c>
      <c r="H75" s="3">
        <f t="shared" si="3"/>
        <v>0.78286457854565605</v>
      </c>
    </row>
    <row r="76" spans="1:8" x14ac:dyDescent="0.25">
      <c r="A76" s="13">
        <v>-73</v>
      </c>
      <c r="F76" s="3">
        <v>24</v>
      </c>
      <c r="G76" s="3">
        <f t="shared" si="2"/>
        <v>-73.760000000000005</v>
      </c>
      <c r="H76" s="3">
        <f t="shared" si="3"/>
        <v>0.77367823957607718</v>
      </c>
    </row>
    <row r="77" spans="1:8" x14ac:dyDescent="0.25">
      <c r="A77" s="13">
        <v>-74</v>
      </c>
      <c r="F77" s="3">
        <v>25</v>
      </c>
      <c r="G77" s="3">
        <f t="shared" si="2"/>
        <v>-73.75</v>
      </c>
      <c r="H77" s="3">
        <f t="shared" si="3"/>
        <v>0.76421574644974144</v>
      </c>
    </row>
    <row r="78" spans="1:8" x14ac:dyDescent="0.25">
      <c r="A78" s="13">
        <v>-73</v>
      </c>
      <c r="F78" s="3">
        <v>26</v>
      </c>
      <c r="G78" s="3">
        <f t="shared" si="2"/>
        <v>-73.739999999999995</v>
      </c>
      <c r="H78" s="3">
        <f t="shared" si="3"/>
        <v>0.7544899218764286</v>
      </c>
    </row>
    <row r="79" spans="1:8" x14ac:dyDescent="0.25">
      <c r="A79" s="13">
        <v>-74</v>
      </c>
      <c r="F79" s="3">
        <v>27</v>
      </c>
      <c r="G79" s="3">
        <f t="shared" si="2"/>
        <v>-73.73</v>
      </c>
      <c r="H79" s="3">
        <f t="shared" si="3"/>
        <v>0.74451382278152622</v>
      </c>
    </row>
    <row r="80" spans="1:8" x14ac:dyDescent="0.25">
      <c r="A80" s="13">
        <v>-74</v>
      </c>
      <c r="F80" s="3">
        <v>28</v>
      </c>
      <c r="G80" s="3">
        <f t="shared" si="2"/>
        <v>-73.72</v>
      </c>
      <c r="H80" s="3">
        <f t="shared" si="3"/>
        <v>0.73430071126970731</v>
      </c>
    </row>
    <row r="81" spans="1:8" x14ac:dyDescent="0.25">
      <c r="A81" s="13">
        <v>-74</v>
      </c>
      <c r="F81" s="3">
        <v>29</v>
      </c>
      <c r="G81" s="3">
        <f t="shared" si="2"/>
        <v>-73.709999999999994</v>
      </c>
      <c r="H81" s="3">
        <f t="shared" si="3"/>
        <v>0.72386402545368334</v>
      </c>
    </row>
    <row r="82" spans="1:8" x14ac:dyDescent="0.25">
      <c r="A82" s="13">
        <v>-74</v>
      </c>
      <c r="F82" s="3">
        <v>30</v>
      </c>
      <c r="G82" s="3">
        <f t="shared" si="2"/>
        <v>-73.7</v>
      </c>
      <c r="H82" s="3">
        <f t="shared" si="3"/>
        <v>0.71321735023684618</v>
      </c>
    </row>
    <row r="83" spans="1:8" x14ac:dyDescent="0.25">
      <c r="A83" s="13">
        <v>-74</v>
      </c>
      <c r="F83" s="3">
        <v>31</v>
      </c>
      <c r="G83" s="3">
        <f t="shared" si="2"/>
        <v>-73.69</v>
      </c>
      <c r="H83" s="3">
        <f t="shared" si="3"/>
        <v>0.70237438813795128</v>
      </c>
    </row>
    <row r="84" spans="1:8" x14ac:dyDescent="0.25">
      <c r="A84" s="13">
        <v>-73</v>
      </c>
      <c r="F84" s="3">
        <v>32</v>
      </c>
      <c r="G84" s="3">
        <f t="shared" si="2"/>
        <v>-73.680000000000007</v>
      </c>
      <c r="H84" s="3">
        <f t="shared" si="3"/>
        <v>0.69134893024465005</v>
      </c>
    </row>
    <row r="85" spans="1:8" x14ac:dyDescent="0.25">
      <c r="A85" s="13">
        <v>-74</v>
      </c>
      <c r="F85" s="3">
        <v>33</v>
      </c>
      <c r="G85" s="3">
        <f t="shared" si="2"/>
        <v>-73.67</v>
      </c>
      <c r="H85" s="3">
        <f t="shared" si="3"/>
        <v>0.68015482738044875</v>
      </c>
    </row>
    <row r="86" spans="1:8" x14ac:dyDescent="0.25">
      <c r="A86" s="13">
        <v>-74</v>
      </c>
      <c r="F86" s="3">
        <v>34</v>
      </c>
      <c r="G86" s="3">
        <f t="shared" si="2"/>
        <v>-73.66</v>
      </c>
      <c r="H86" s="3">
        <f t="shared" si="3"/>
        <v>0.66880596156848693</v>
      </c>
    </row>
    <row r="87" spans="1:8" x14ac:dyDescent="0.25">
      <c r="A87" s="13">
        <v>-74</v>
      </c>
      <c r="F87" s="3">
        <v>35</v>
      </c>
      <c r="G87" s="3">
        <f t="shared" si="2"/>
        <v>-73.650000000000006</v>
      </c>
      <c r="H87" s="3">
        <f t="shared" si="3"/>
        <v>0.65731621787237382</v>
      </c>
    </row>
    <row r="88" spans="1:8" x14ac:dyDescent="0.25">
      <c r="A88" s="13">
        <v>-74</v>
      </c>
      <c r="F88" s="3">
        <v>36</v>
      </c>
      <c r="G88" s="3">
        <f t="shared" si="2"/>
        <v>-73.64</v>
      </c>
      <c r="H88" s="3">
        <f t="shared" si="3"/>
        <v>0.64569945669225493</v>
      </c>
    </row>
    <row r="89" spans="1:8" x14ac:dyDescent="0.25">
      <c r="A89" s="13">
        <v>-74</v>
      </c>
      <c r="F89" s="3">
        <v>37</v>
      </c>
      <c r="G89" s="3">
        <f t="shared" si="2"/>
        <v>-73.63</v>
      </c>
      <c r="H89" s="3">
        <f t="shared" si="3"/>
        <v>0.63396948659141505</v>
      </c>
    </row>
    <row r="90" spans="1:8" x14ac:dyDescent="0.25">
      <c r="A90" s="13">
        <v>-74</v>
      </c>
      <c r="F90" s="3">
        <v>38</v>
      </c>
      <c r="G90" s="3">
        <f t="shared" si="2"/>
        <v>-73.62</v>
      </c>
      <c r="H90" s="3">
        <f t="shared" si="3"/>
        <v>0.62214003772515725</v>
      </c>
    </row>
    <row r="91" spans="1:8" x14ac:dyDescent="0.25">
      <c r="A91" s="13">
        <v>-74</v>
      </c>
      <c r="F91" s="3">
        <v>39</v>
      </c>
      <c r="G91" s="3">
        <f t="shared" si="2"/>
        <v>-73.61</v>
      </c>
      <c r="H91" s="3">
        <f t="shared" si="3"/>
        <v>0.61022473594078142</v>
      </c>
    </row>
    <row r="92" spans="1:8" x14ac:dyDescent="0.25">
      <c r="A92" s="13">
        <v>-73</v>
      </c>
      <c r="F92" s="3">
        <v>40</v>
      </c>
      <c r="G92" s="3">
        <f t="shared" si="2"/>
        <v>-73.599999999999994</v>
      </c>
      <c r="H92" s="3">
        <f t="shared" si="3"/>
        <v>0.59823707761392997</v>
      </c>
    </row>
    <row r="93" spans="1:8" x14ac:dyDescent="0.25">
      <c r="A93" s="13">
        <v>-74</v>
      </c>
      <c r="F93" s="3">
        <v>41</v>
      </c>
      <c r="G93" s="3">
        <f t="shared" si="2"/>
        <v>-73.59</v>
      </c>
      <c r="H93" s="3">
        <f t="shared" si="3"/>
        <v>0.58619040528235178</v>
      </c>
    </row>
    <row r="94" spans="1:8" x14ac:dyDescent="0.25">
      <c r="A94" s="13">
        <v>-73</v>
      </c>
      <c r="F94" s="3">
        <v>42</v>
      </c>
      <c r="G94" s="3">
        <f t="shared" si="2"/>
        <v>-73.58</v>
      </c>
      <c r="H94" s="3">
        <f t="shared" si="3"/>
        <v>0.57409788413464624</v>
      </c>
    </row>
    <row r="95" spans="1:8" x14ac:dyDescent="0.25">
      <c r="A95" s="13">
        <v>-74</v>
      </c>
      <c r="F95" s="3">
        <v>43</v>
      </c>
      <c r="G95" s="3">
        <f t="shared" si="2"/>
        <v>-73.569999999999993</v>
      </c>
      <c r="H95" s="3">
        <f t="shared" si="3"/>
        <v>0.56197247940747441</v>
      </c>
    </row>
    <row r="96" spans="1:8" x14ac:dyDescent="0.25">
      <c r="A96" s="13">
        <v>-73</v>
      </c>
      <c r="F96" s="3">
        <v>44</v>
      </c>
      <c r="G96" s="3">
        <f t="shared" si="2"/>
        <v>-73.56</v>
      </c>
      <c r="H96" s="3">
        <f t="shared" si="3"/>
        <v>0.5498269347400343</v>
      </c>
    </row>
    <row r="97" spans="1:8" x14ac:dyDescent="0.25">
      <c r="A97" s="13">
        <v>-74</v>
      </c>
      <c r="F97" s="3">
        <v>45</v>
      </c>
      <c r="G97" s="3">
        <f t="shared" si="2"/>
        <v>-73.55</v>
      </c>
      <c r="H97" s="3">
        <f t="shared" si="3"/>
        <v>0.53767375153073271</v>
      </c>
    </row>
    <row r="98" spans="1:8" x14ac:dyDescent="0.25">
      <c r="A98" s="13">
        <v>-74</v>
      </c>
      <c r="F98" s="3">
        <v>46</v>
      </c>
      <c r="G98" s="3">
        <f t="shared" si="2"/>
        <v>-73.540000000000006</v>
      </c>
      <c r="H98" s="3">
        <f t="shared" si="3"/>
        <v>0.52552516933658289</v>
      </c>
    </row>
    <row r="99" spans="1:8" x14ac:dyDescent="0.25">
      <c r="A99" s="13">
        <v>-74</v>
      </c>
      <c r="F99" s="3">
        <v>47</v>
      </c>
      <c r="G99" s="3">
        <f t="shared" si="2"/>
        <v>-73.53</v>
      </c>
      <c r="H99" s="3">
        <f t="shared" si="3"/>
        <v>0.5133931473507698</v>
      </c>
    </row>
    <row r="100" spans="1:8" x14ac:dyDescent="0.25">
      <c r="A100" s="13">
        <v>-73</v>
      </c>
      <c r="F100" s="3">
        <v>48</v>
      </c>
      <c r="G100" s="3">
        <f t="shared" si="2"/>
        <v>-73.52</v>
      </c>
      <c r="H100" s="3">
        <f t="shared" si="3"/>
        <v>0.50128934699024064</v>
      </c>
    </row>
    <row r="101" spans="1:8" x14ac:dyDescent="0.25">
      <c r="F101" s="3">
        <v>49</v>
      </c>
      <c r="G101" s="3">
        <f t="shared" si="2"/>
        <v>-73.510000000000005</v>
      </c>
      <c r="H101" s="3">
        <f t="shared" si="3"/>
        <v>0.48922511561967302</v>
      </c>
    </row>
    <row r="102" spans="1:8" x14ac:dyDescent="0.25">
      <c r="F102" s="3">
        <v>50</v>
      </c>
      <c r="G102" s="3">
        <f t="shared" si="2"/>
        <v>-73.5</v>
      </c>
      <c r="H102" s="3">
        <f t="shared" si="3"/>
        <v>0.4772114714342201</v>
      </c>
    </row>
  </sheetData>
  <mergeCells count="4">
    <mergeCell ref="B1:C1"/>
    <mergeCell ref="D1:E1"/>
    <mergeCell ref="F1:I1"/>
    <mergeCell ref="C27:D27"/>
  </mergeCells>
  <conditionalFormatting sqref="D29">
    <cfRule type="cellIs" dxfId="11" priority="1" operator="notEqual">
      <formula>$D$28</formula>
    </cfRule>
    <cfRule type="cellIs" dxfId="1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C47-04BF-4C64-9370-78B589DD9619}">
  <dimension ref="A1:L102"/>
  <sheetViews>
    <sheetView zoomScale="120" zoomScaleNormal="120" workbookViewId="0">
      <selection activeCell="D30" sqref="D3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-73</v>
      </c>
      <c r="B1" s="28" t="s">
        <v>27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-73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-74</v>
      </c>
      <c r="B3" s="21" t="s">
        <v>8</v>
      </c>
      <c r="C3" s="12">
        <f>MIN(A1:A100)</f>
        <v>-74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-74.489999999999995</v>
      </c>
      <c r="H3" s="3">
        <f>_xlfn.NORM.DIST(G3,$D$28,$C$6,FALSE)</f>
        <v>0.49115236055275141</v>
      </c>
      <c r="I3" s="7">
        <f>(ABS(C3)-ABS(C4))/C5</f>
        <v>0.01</v>
      </c>
      <c r="L3" s="14"/>
    </row>
    <row r="4" spans="1:12" x14ac:dyDescent="0.25">
      <c r="A4" s="13">
        <v>-73</v>
      </c>
      <c r="B4" s="22" t="s">
        <v>9</v>
      </c>
      <c r="C4" s="7">
        <f>MAX(A1:A100)</f>
        <v>-73</v>
      </c>
      <c r="D4" s="6">
        <v>-77</v>
      </c>
      <c r="E4" s="11">
        <v>0</v>
      </c>
      <c r="F4" s="3">
        <v>-48</v>
      </c>
      <c r="G4" s="3">
        <f t="shared" ref="G4:G67" si="0">$D$28+($I$3*F4)</f>
        <v>-74.48</v>
      </c>
      <c r="H4" s="3">
        <f t="shared" ref="H4:H67" si="1">_xlfn.NORM.DIST(G4,$D$28,$C$6,FALSE)</f>
        <v>0.50274041276927439</v>
      </c>
      <c r="L4" s="14"/>
    </row>
    <row r="5" spans="1:12" x14ac:dyDescent="0.25">
      <c r="A5" s="13">
        <v>-73</v>
      </c>
      <c r="B5" s="21" t="s">
        <v>10</v>
      </c>
      <c r="C5" s="12">
        <f>COUNT(A1:A100)</f>
        <v>100</v>
      </c>
      <c r="D5" s="8">
        <v>-76</v>
      </c>
      <c r="E5" s="10">
        <v>0</v>
      </c>
      <c r="F5" s="3">
        <v>-47</v>
      </c>
      <c r="G5" s="3">
        <f t="shared" si="0"/>
        <v>-74.47</v>
      </c>
      <c r="H5" s="3">
        <f t="shared" si="1"/>
        <v>0.51435449954995172</v>
      </c>
      <c r="L5" s="14"/>
    </row>
    <row r="6" spans="1:12" x14ac:dyDescent="0.25">
      <c r="A6" s="13">
        <v>-73</v>
      </c>
      <c r="B6" s="22" t="s">
        <v>2</v>
      </c>
      <c r="C6" s="7">
        <f>_xlfn.STDEV.S(A1:A100)</f>
        <v>0.45604802157206814</v>
      </c>
      <c r="D6" s="8">
        <v>-75</v>
      </c>
      <c r="E6" s="11">
        <v>0</v>
      </c>
      <c r="F6" s="3">
        <v>-46</v>
      </c>
      <c r="G6" s="3">
        <f t="shared" si="0"/>
        <v>-74.459999999999994</v>
      </c>
      <c r="H6" s="3">
        <f t="shared" si="1"/>
        <v>0.52598392756885748</v>
      </c>
      <c r="L6" s="14"/>
    </row>
    <row r="7" spans="1:12" x14ac:dyDescent="0.25">
      <c r="A7" s="13">
        <v>-74</v>
      </c>
      <c r="B7" s="21" t="s">
        <v>6</v>
      </c>
      <c r="C7" s="12">
        <f>C9-(2*C6)</f>
        <v>-74.622096043144126</v>
      </c>
      <c r="D7" s="6">
        <v>-74</v>
      </c>
      <c r="E7" s="10">
        <v>71</v>
      </c>
      <c r="F7" s="3">
        <v>-45</v>
      </c>
      <c r="G7" s="3">
        <f t="shared" si="0"/>
        <v>-74.45</v>
      </c>
      <c r="H7" s="3">
        <f t="shared" si="1"/>
        <v>0.53761773675255875</v>
      </c>
    </row>
    <row r="8" spans="1:12" x14ac:dyDescent="0.25">
      <c r="A8" s="13">
        <v>-74</v>
      </c>
      <c r="B8" s="22" t="s">
        <v>4</v>
      </c>
      <c r="C8" s="7">
        <f>C9-C6</f>
        <v>-74.166048021572067</v>
      </c>
      <c r="D8" s="8">
        <v>-73</v>
      </c>
      <c r="E8" s="11">
        <v>29</v>
      </c>
      <c r="F8" s="3">
        <v>-44</v>
      </c>
      <c r="G8" s="3">
        <f t="shared" si="0"/>
        <v>-74.44</v>
      </c>
      <c r="H8" s="3">
        <f t="shared" si="1"/>
        <v>0.54924471555884535</v>
      </c>
    </row>
    <row r="9" spans="1:12" x14ac:dyDescent="0.25">
      <c r="A9" s="13">
        <v>-74</v>
      </c>
      <c r="B9" s="21" t="s">
        <v>3</v>
      </c>
      <c r="C9" s="12">
        <f>AVERAGE(A1:A100)</f>
        <v>-73.709999999999994</v>
      </c>
      <c r="D9" s="8">
        <v>-72</v>
      </c>
      <c r="E9" s="10">
        <v>0</v>
      </c>
      <c r="F9" s="3">
        <v>-43</v>
      </c>
      <c r="G9" s="3">
        <f t="shared" si="0"/>
        <v>-74.430000000000007</v>
      </c>
      <c r="H9" s="3">
        <f t="shared" si="1"/>
        <v>0.56085341720793147</v>
      </c>
    </row>
    <row r="10" spans="1:12" x14ac:dyDescent="0.25">
      <c r="A10" s="13">
        <v>-73</v>
      </c>
      <c r="B10" s="22" t="s">
        <v>5</v>
      </c>
      <c r="C10" s="7">
        <f>C9+C6</f>
        <v>-73.253951978427921</v>
      </c>
      <c r="D10" s="6">
        <v>-71</v>
      </c>
      <c r="E10" s="11">
        <v>0</v>
      </c>
      <c r="F10" s="3">
        <v>-42</v>
      </c>
      <c r="G10" s="3">
        <f t="shared" si="0"/>
        <v>-74.42</v>
      </c>
      <c r="H10" s="3">
        <f t="shared" si="1"/>
        <v>0.57243217684029035</v>
      </c>
    </row>
    <row r="11" spans="1:12" x14ac:dyDescent="0.25">
      <c r="A11" s="13">
        <v>-73</v>
      </c>
      <c r="B11" s="21" t="s">
        <v>7</v>
      </c>
      <c r="C11" s="12">
        <f>C9+(2*C6)</f>
        <v>-72.797903956855862</v>
      </c>
      <c r="D11" s="8">
        <v>-70</v>
      </c>
      <c r="E11" s="10">
        <v>0</v>
      </c>
      <c r="F11" s="3">
        <v>-41</v>
      </c>
      <c r="G11" s="3">
        <f t="shared" si="0"/>
        <v>-74.41</v>
      </c>
      <c r="H11" s="3">
        <f t="shared" si="1"/>
        <v>0.58396912957065517</v>
      </c>
    </row>
    <row r="12" spans="1:12" x14ac:dyDescent="0.25">
      <c r="A12" s="13">
        <v>-74</v>
      </c>
      <c r="F12" s="3">
        <v>-40</v>
      </c>
      <c r="G12" s="3">
        <f t="shared" si="0"/>
        <v>-74.400000000000006</v>
      </c>
      <c r="H12" s="3">
        <f t="shared" si="1"/>
        <v>0.5954522294049297</v>
      </c>
    </row>
    <row r="13" spans="1:12" x14ac:dyDescent="0.25">
      <c r="A13" s="13">
        <v>-74</v>
      </c>
      <c r="F13" s="3">
        <v>-39</v>
      </c>
      <c r="G13" s="3">
        <f t="shared" si="0"/>
        <v>-74.39</v>
      </c>
      <c r="H13" s="3">
        <f t="shared" si="1"/>
        <v>0.60686926898254889</v>
      </c>
    </row>
    <row r="14" spans="1:12" x14ac:dyDescent="0.25">
      <c r="A14" s="13">
        <v>-73</v>
      </c>
      <c r="F14" s="3">
        <v>-38</v>
      </c>
      <c r="G14" s="3">
        <f t="shared" si="0"/>
        <v>-74.38</v>
      </c>
      <c r="H14" s="3">
        <f t="shared" si="1"/>
        <v>0.61820790010327675</v>
      </c>
    </row>
    <row r="15" spans="1:12" x14ac:dyDescent="0.25">
      <c r="A15" s="13">
        <v>-74</v>
      </c>
      <c r="F15" s="3">
        <v>-37</v>
      </c>
      <c r="G15" s="3">
        <f t="shared" si="0"/>
        <v>-74.37</v>
      </c>
      <c r="H15" s="3">
        <f t="shared" si="1"/>
        <v>0.62945565499439338</v>
      </c>
    </row>
    <row r="16" spans="1:12" x14ac:dyDescent="0.25">
      <c r="A16" s="13">
        <v>-73</v>
      </c>
      <c r="F16" s="3">
        <v>-36</v>
      </c>
      <c r="G16" s="3">
        <f t="shared" si="0"/>
        <v>-74.36</v>
      </c>
      <c r="H16" s="3">
        <f t="shared" si="1"/>
        <v>0.64059996827040433</v>
      </c>
    </row>
    <row r="17" spans="1:8" x14ac:dyDescent="0.25">
      <c r="A17" s="13">
        <v>-73</v>
      </c>
      <c r="F17" s="3">
        <v>-35</v>
      </c>
      <c r="G17" s="3">
        <f t="shared" si="0"/>
        <v>-74.349999999999994</v>
      </c>
      <c r="H17" s="3">
        <f t="shared" si="1"/>
        <v>0.65162819953415962</v>
      </c>
    </row>
    <row r="18" spans="1:8" x14ac:dyDescent="0.25">
      <c r="A18" s="13">
        <v>-74</v>
      </c>
      <c r="F18" s="3">
        <v>-34</v>
      </c>
      <c r="G18" s="3">
        <f t="shared" si="0"/>
        <v>-74.34</v>
      </c>
      <c r="H18" s="3">
        <f t="shared" si="1"/>
        <v>0.66252765656557899</v>
      </c>
    </row>
    <row r="19" spans="1:8" x14ac:dyDescent="0.25">
      <c r="A19" s="13">
        <v>-74</v>
      </c>
      <c r="F19" s="3">
        <v>-33</v>
      </c>
      <c r="G19" s="3">
        <f t="shared" si="0"/>
        <v>-74.33</v>
      </c>
      <c r="H19" s="3">
        <f t="shared" si="1"/>
        <v>0.67328561904078321</v>
      </c>
    </row>
    <row r="20" spans="1:8" x14ac:dyDescent="0.25">
      <c r="A20" s="13">
        <v>-74</v>
      </c>
      <c r="F20" s="3">
        <v>-32</v>
      </c>
      <c r="G20" s="3">
        <f t="shared" si="0"/>
        <v>-74.319999999999993</v>
      </c>
      <c r="H20" s="3">
        <f t="shared" si="1"/>
        <v>0.6838893627216478</v>
      </c>
    </row>
    <row r="21" spans="1:8" x14ac:dyDescent="0.25">
      <c r="A21" s="13">
        <v>-74</v>
      </c>
      <c r="F21" s="3">
        <v>-31</v>
      </c>
      <c r="G21" s="3">
        <f t="shared" si="0"/>
        <v>-74.31</v>
      </c>
      <c r="H21" s="3">
        <f t="shared" si="1"/>
        <v>0.69432618405359425</v>
      </c>
    </row>
    <row r="22" spans="1:8" x14ac:dyDescent="0.25">
      <c r="A22" s="13">
        <v>-73</v>
      </c>
      <c r="F22" s="3">
        <v>-30</v>
      </c>
      <c r="G22" s="3">
        <f t="shared" si="0"/>
        <v>-74.3</v>
      </c>
      <c r="H22" s="3">
        <f t="shared" si="1"/>
        <v>0.70458342510660277</v>
      </c>
    </row>
    <row r="23" spans="1:8" x14ac:dyDescent="0.25">
      <c r="A23" s="13">
        <v>-74</v>
      </c>
      <c r="F23" s="3">
        <v>-29</v>
      </c>
      <c r="G23" s="3">
        <f t="shared" si="0"/>
        <v>-74.290000000000006</v>
      </c>
      <c r="H23" s="3">
        <f t="shared" si="1"/>
        <v>0.7146484987922278</v>
      </c>
    </row>
    <row r="24" spans="1:8" x14ac:dyDescent="0.25">
      <c r="A24" s="13">
        <v>-73</v>
      </c>
      <c r="F24" s="3">
        <v>-28</v>
      </c>
      <c r="G24" s="3">
        <f t="shared" si="0"/>
        <v>-74.28</v>
      </c>
      <c r="H24" s="3">
        <f t="shared" si="1"/>
        <v>0.72450891428793207</v>
      </c>
    </row>
    <row r="25" spans="1:8" x14ac:dyDescent="0.25">
      <c r="A25" s="13">
        <v>-73</v>
      </c>
      <c r="F25" s="3">
        <v>-27</v>
      </c>
      <c r="G25" s="3">
        <f t="shared" si="0"/>
        <v>-74.27</v>
      </c>
      <c r="H25" s="3">
        <f t="shared" si="1"/>
        <v>0.73415230259751185</v>
      </c>
    </row>
    <row r="26" spans="1:8" x14ac:dyDescent="0.25">
      <c r="A26" s="13">
        <v>-74</v>
      </c>
      <c r="F26" s="3">
        <v>-26</v>
      </c>
      <c r="G26" s="3">
        <f t="shared" si="0"/>
        <v>-74.260000000000005</v>
      </c>
      <c r="H26" s="3">
        <f t="shared" si="1"/>
        <v>0.74356644217569834</v>
      </c>
    </row>
    <row r="27" spans="1:8" x14ac:dyDescent="0.25">
      <c r="A27" s="13">
        <v>-73</v>
      </c>
      <c r="C27" s="29" t="s">
        <v>20</v>
      </c>
      <c r="D27" s="29"/>
      <c r="F27" s="3">
        <v>-25</v>
      </c>
      <c r="G27" s="3">
        <f t="shared" si="0"/>
        <v>-74.25</v>
      </c>
      <c r="H27" s="3">
        <f t="shared" si="1"/>
        <v>0.75273928454327188</v>
      </c>
    </row>
    <row r="28" spans="1:8" x14ac:dyDescent="0.25">
      <c r="A28" s="13">
        <v>-74</v>
      </c>
      <c r="C28" s="22" t="s">
        <v>22</v>
      </c>
      <c r="D28" s="6">
        <f>_xlfn.MODE.SNGL(A1:A100)</f>
        <v>-74</v>
      </c>
      <c r="F28" s="3">
        <v>-24</v>
      </c>
      <c r="G28" s="3">
        <f t="shared" si="0"/>
        <v>-74.239999999999995</v>
      </c>
      <c r="H28" s="3">
        <f t="shared" si="1"/>
        <v>0.76165897981810182</v>
      </c>
    </row>
    <row r="29" spans="1:8" x14ac:dyDescent="0.25">
      <c r="A29" s="13">
        <v>-74</v>
      </c>
      <c r="C29" s="22" t="s">
        <v>21</v>
      </c>
      <c r="D29" s="6">
        <f>_xlfn.MODE.SNGL(A1:A5)</f>
        <v>-73</v>
      </c>
      <c r="F29" s="3">
        <v>-23</v>
      </c>
      <c r="G29" s="3">
        <f t="shared" si="0"/>
        <v>-74.23</v>
      </c>
      <c r="H29" s="3">
        <f t="shared" si="1"/>
        <v>0.77031390208718831</v>
      </c>
    </row>
    <row r="30" spans="1:8" x14ac:dyDescent="0.25">
      <c r="A30" s="13">
        <v>-73</v>
      </c>
      <c r="C30" s="22" t="s">
        <v>29</v>
      </c>
      <c r="D30" s="20">
        <f>ABS(C6/C9)</f>
        <v>6.187057679718738E-3</v>
      </c>
      <c r="F30" s="3">
        <v>-22</v>
      </c>
      <c r="G30" s="3">
        <f t="shared" si="0"/>
        <v>-74.22</v>
      </c>
      <c r="H30" s="3">
        <f t="shared" si="1"/>
        <v>0.77869267454401014</v>
      </c>
    </row>
    <row r="31" spans="1:8" x14ac:dyDescent="0.25">
      <c r="A31" s="13">
        <v>-73</v>
      </c>
      <c r="F31" s="3">
        <v>-21</v>
      </c>
      <c r="G31" s="3">
        <f t="shared" si="0"/>
        <v>-74.209999999999994</v>
      </c>
      <c r="H31" s="3">
        <f t="shared" si="1"/>
        <v>0.78678419431538182</v>
      </c>
    </row>
    <row r="32" spans="1:8" x14ac:dyDescent="0.25">
      <c r="A32" s="13">
        <v>-74</v>
      </c>
      <c r="F32" s="3">
        <v>-20</v>
      </c>
      <c r="G32" s="3">
        <f t="shared" si="0"/>
        <v>-74.2</v>
      </c>
      <c r="H32" s="3">
        <f t="shared" si="1"/>
        <v>0.79457765690252924</v>
      </c>
    </row>
    <row r="33" spans="1:8" x14ac:dyDescent="0.25">
      <c r="A33" s="13">
        <v>-74</v>
      </c>
      <c r="F33" s="3">
        <v>-19</v>
      </c>
      <c r="G33" s="3">
        <f t="shared" si="0"/>
        <v>-74.19</v>
      </c>
      <c r="H33" s="3">
        <f t="shared" si="1"/>
        <v>0.80206258016120791</v>
      </c>
    </row>
    <row r="34" spans="1:8" x14ac:dyDescent="0.25">
      <c r="A34" s="13">
        <v>-74</v>
      </c>
      <c r="F34" s="3">
        <v>-18</v>
      </c>
      <c r="G34" s="3">
        <f t="shared" si="0"/>
        <v>-74.180000000000007</v>
      </c>
      <c r="H34" s="3">
        <f t="shared" si="1"/>
        <v>0.80922882774647331</v>
      </c>
    </row>
    <row r="35" spans="1:8" x14ac:dyDescent="0.25">
      <c r="A35" s="13">
        <v>-74</v>
      </c>
      <c r="F35" s="3">
        <v>-17</v>
      </c>
      <c r="G35" s="3">
        <f t="shared" si="0"/>
        <v>-74.17</v>
      </c>
      <c r="H35" s="3">
        <f t="shared" si="1"/>
        <v>0.81606663194913831</v>
      </c>
    </row>
    <row r="36" spans="1:8" x14ac:dyDescent="0.25">
      <c r="A36" s="13">
        <v>-74</v>
      </c>
      <c r="F36" s="3">
        <v>-16</v>
      </c>
      <c r="G36" s="3">
        <f t="shared" si="0"/>
        <v>-74.16</v>
      </c>
      <c r="H36" s="3">
        <f t="shared" si="1"/>
        <v>0.82256661585171076</v>
      </c>
    </row>
    <row r="37" spans="1:8" x14ac:dyDescent="0.25">
      <c r="A37" s="13">
        <v>-74</v>
      </c>
      <c r="F37" s="3">
        <v>-15</v>
      </c>
      <c r="G37" s="3">
        <f t="shared" si="0"/>
        <v>-74.150000000000006</v>
      </c>
      <c r="H37" s="3">
        <f t="shared" si="1"/>
        <v>0.82871981473382861</v>
      </c>
    </row>
    <row r="38" spans="1:8" x14ac:dyDescent="0.25">
      <c r="A38" s="13">
        <v>-74</v>
      </c>
      <c r="F38" s="3">
        <v>-14</v>
      </c>
      <c r="G38" s="3">
        <f t="shared" si="0"/>
        <v>-74.14</v>
      </c>
      <c r="H38" s="3">
        <f t="shared" si="1"/>
        <v>0.83451769665875541</v>
      </c>
    </row>
    <row r="39" spans="1:8" x14ac:dyDescent="0.25">
      <c r="A39" s="13">
        <v>-74</v>
      </c>
      <c r="F39" s="3">
        <v>-13</v>
      </c>
      <c r="G39" s="3">
        <f t="shared" si="0"/>
        <v>-74.13</v>
      </c>
      <c r="H39" s="3">
        <f t="shared" si="1"/>
        <v>0.83995218217475454</v>
      </c>
    </row>
    <row r="40" spans="1:8" x14ac:dyDescent="0.25">
      <c r="A40" s="13">
        <v>-74</v>
      </c>
      <c r="F40" s="3">
        <v>-12</v>
      </c>
      <c r="G40" s="3">
        <f t="shared" si="0"/>
        <v>-74.12</v>
      </c>
      <c r="H40" s="3">
        <f t="shared" si="1"/>
        <v>0.84501566306785958</v>
      </c>
    </row>
    <row r="41" spans="1:8" x14ac:dyDescent="0.25">
      <c r="A41" s="13">
        <v>-74</v>
      </c>
      <c r="F41" s="3">
        <v>-11</v>
      </c>
      <c r="G41" s="3">
        <f t="shared" si="0"/>
        <v>-74.11</v>
      </c>
      <c r="H41" s="3">
        <f t="shared" si="1"/>
        <v>0.84970102010505522</v>
      </c>
    </row>
    <row r="42" spans="1:8" x14ac:dyDescent="0.25">
      <c r="A42" s="13">
        <v>-74</v>
      </c>
      <c r="F42" s="3">
        <v>-10</v>
      </c>
      <c r="G42" s="3">
        <f t="shared" si="0"/>
        <v>-74.099999999999994</v>
      </c>
      <c r="H42" s="3">
        <f t="shared" si="1"/>
        <v>0.85400163970991616</v>
      </c>
    </row>
    <row r="43" spans="1:8" x14ac:dyDescent="0.25">
      <c r="A43" s="13">
        <v>-74</v>
      </c>
      <c r="F43" s="3">
        <v>-9</v>
      </c>
      <c r="G43" s="3">
        <f t="shared" si="0"/>
        <v>-74.09</v>
      </c>
      <c r="H43" s="3">
        <f t="shared" si="1"/>
        <v>0.85791142951617305</v>
      </c>
    </row>
    <row r="44" spans="1:8" x14ac:dyDescent="0.25">
      <c r="A44" s="13">
        <v>-74</v>
      </c>
      <c r="F44" s="3">
        <v>-8</v>
      </c>
      <c r="G44" s="3">
        <f t="shared" si="0"/>
        <v>-74.08</v>
      </c>
      <c r="H44" s="3">
        <f t="shared" si="1"/>
        <v>0.8614248327479348</v>
      </c>
    </row>
    <row r="45" spans="1:8" x14ac:dyDescent="0.25">
      <c r="A45" s="13">
        <v>-73</v>
      </c>
      <c r="F45" s="3">
        <v>-7</v>
      </c>
      <c r="G45" s="3">
        <f t="shared" si="0"/>
        <v>-74.069999999999993</v>
      </c>
      <c r="H45" s="3">
        <f t="shared" si="1"/>
        <v>0.86453684137902675</v>
      </c>
    </row>
    <row r="46" spans="1:8" x14ac:dyDescent="0.25">
      <c r="A46" s="13">
        <v>-73</v>
      </c>
      <c r="F46" s="3">
        <v>-6</v>
      </c>
      <c r="G46" s="3">
        <f t="shared" si="0"/>
        <v>-74.06</v>
      </c>
      <c r="H46" s="3">
        <f t="shared" si="1"/>
        <v>0.86724300802792353</v>
      </c>
    </row>
    <row r="47" spans="1:8" x14ac:dyDescent="0.25">
      <c r="A47" s="13">
        <v>-74</v>
      </c>
      <c r="F47" s="3">
        <v>-5</v>
      </c>
      <c r="G47" s="3">
        <f t="shared" si="0"/>
        <v>-74.05</v>
      </c>
      <c r="H47" s="3">
        <f t="shared" si="1"/>
        <v>0.86953945654867182</v>
      </c>
    </row>
    <row r="48" spans="1:8" x14ac:dyDescent="0.25">
      <c r="A48" s="13">
        <v>-73</v>
      </c>
      <c r="F48" s="3">
        <v>-4</v>
      </c>
      <c r="G48" s="3">
        <f t="shared" si="0"/>
        <v>-74.040000000000006</v>
      </c>
      <c r="H48" s="3">
        <f t="shared" si="1"/>
        <v>0.87142289128247308</v>
      </c>
    </row>
    <row r="49" spans="1:8" x14ac:dyDescent="0.25">
      <c r="A49" s="13">
        <v>-74</v>
      </c>
      <c r="F49" s="3">
        <v>-3</v>
      </c>
      <c r="G49" s="3">
        <f t="shared" si="0"/>
        <v>-74.03</v>
      </c>
      <c r="H49" s="3">
        <f t="shared" si="1"/>
        <v>0.8728906049391062</v>
      </c>
    </row>
    <row r="50" spans="1:8" x14ac:dyDescent="0.25">
      <c r="A50" s="13">
        <v>-74</v>
      </c>
      <c r="F50" s="3">
        <v>-2</v>
      </c>
      <c r="G50" s="3">
        <f t="shared" si="0"/>
        <v>-74.02</v>
      </c>
      <c r="H50" s="3">
        <f t="shared" si="1"/>
        <v>0.87394048508170696</v>
      </c>
    </row>
    <row r="51" spans="1:8" x14ac:dyDescent="0.25">
      <c r="A51" s="13">
        <v>-74</v>
      </c>
      <c r="F51" s="3">
        <v>-1</v>
      </c>
      <c r="G51" s="3">
        <f t="shared" si="0"/>
        <v>-74.010000000000005</v>
      </c>
      <c r="H51" s="3">
        <f t="shared" si="1"/>
        <v>0.87457101919324021</v>
      </c>
    </row>
    <row r="52" spans="1:8" x14ac:dyDescent="0.25">
      <c r="A52" s="13">
        <v>-74</v>
      </c>
      <c r="F52" s="3">
        <v>0</v>
      </c>
      <c r="G52" s="3">
        <f t="shared" si="0"/>
        <v>-74</v>
      </c>
      <c r="H52" s="3">
        <f t="shared" si="1"/>
        <v>0.87478129830761442</v>
      </c>
    </row>
    <row r="53" spans="1:8" x14ac:dyDescent="0.25">
      <c r="A53" s="13">
        <v>-74</v>
      </c>
      <c r="F53" s="3">
        <v>1</v>
      </c>
      <c r="G53" s="3">
        <f t="shared" si="0"/>
        <v>-73.989999999999995</v>
      </c>
      <c r="H53" s="3">
        <f t="shared" si="1"/>
        <v>0.87457101919324021</v>
      </c>
    </row>
    <row r="54" spans="1:8" x14ac:dyDescent="0.25">
      <c r="A54" s="13">
        <v>-73</v>
      </c>
      <c r="F54" s="3">
        <v>2</v>
      </c>
      <c r="G54" s="3">
        <f t="shared" si="0"/>
        <v>-73.98</v>
      </c>
      <c r="H54" s="3">
        <f t="shared" si="1"/>
        <v>0.87394048508170696</v>
      </c>
    </row>
    <row r="55" spans="1:8" x14ac:dyDescent="0.25">
      <c r="A55" s="13">
        <v>-74</v>
      </c>
      <c r="F55" s="3">
        <v>3</v>
      </c>
      <c r="G55" s="3">
        <f t="shared" si="0"/>
        <v>-73.97</v>
      </c>
      <c r="H55" s="3">
        <f t="shared" si="1"/>
        <v>0.8728906049391062</v>
      </c>
    </row>
    <row r="56" spans="1:8" x14ac:dyDescent="0.25">
      <c r="A56" s="13">
        <v>-73</v>
      </c>
      <c r="F56" s="3">
        <v>4</v>
      </c>
      <c r="G56" s="3">
        <f t="shared" si="0"/>
        <v>-73.959999999999994</v>
      </c>
      <c r="H56" s="3">
        <f t="shared" si="1"/>
        <v>0.87142289128247308</v>
      </c>
    </row>
    <row r="57" spans="1:8" x14ac:dyDescent="0.25">
      <c r="A57" s="13">
        <v>-74</v>
      </c>
      <c r="F57" s="3">
        <v>5</v>
      </c>
      <c r="G57" s="3">
        <f t="shared" si="0"/>
        <v>-73.95</v>
      </c>
      <c r="H57" s="3">
        <f t="shared" si="1"/>
        <v>0.86953945654867182</v>
      </c>
    </row>
    <row r="58" spans="1:8" x14ac:dyDescent="0.25">
      <c r="A58" s="13">
        <v>-74</v>
      </c>
      <c r="F58" s="3">
        <v>6</v>
      </c>
      <c r="G58" s="3">
        <f t="shared" si="0"/>
        <v>-73.94</v>
      </c>
      <c r="H58" s="3">
        <f t="shared" si="1"/>
        <v>0.86724300802792353</v>
      </c>
    </row>
    <row r="59" spans="1:8" x14ac:dyDescent="0.25">
      <c r="A59" s="13">
        <v>-73</v>
      </c>
      <c r="F59" s="3">
        <v>7</v>
      </c>
      <c r="G59" s="3">
        <f t="shared" si="0"/>
        <v>-73.930000000000007</v>
      </c>
      <c r="H59" s="3">
        <f t="shared" si="1"/>
        <v>0.86453684137902675</v>
      </c>
    </row>
    <row r="60" spans="1:8" x14ac:dyDescent="0.25">
      <c r="A60" s="13">
        <v>-74</v>
      </c>
      <c r="F60" s="3">
        <v>8</v>
      </c>
      <c r="G60" s="3">
        <f t="shared" si="0"/>
        <v>-73.92</v>
      </c>
      <c r="H60" s="3">
        <f t="shared" si="1"/>
        <v>0.8614248327479348</v>
      </c>
    </row>
    <row r="61" spans="1:8" x14ac:dyDescent="0.25">
      <c r="A61" s="13">
        <v>-73</v>
      </c>
      <c r="F61" s="3">
        <v>9</v>
      </c>
      <c r="G61" s="3">
        <f t="shared" si="0"/>
        <v>-73.91</v>
      </c>
      <c r="H61" s="3">
        <f t="shared" si="1"/>
        <v>0.85791142951617305</v>
      </c>
    </row>
    <row r="62" spans="1:8" x14ac:dyDescent="0.25">
      <c r="A62" s="13">
        <v>-74</v>
      </c>
      <c r="F62" s="3">
        <v>10</v>
      </c>
      <c r="G62" s="3">
        <f t="shared" si="0"/>
        <v>-73.900000000000006</v>
      </c>
      <c r="H62" s="3">
        <f t="shared" si="1"/>
        <v>0.85400163970991616</v>
      </c>
    </row>
    <row r="63" spans="1:8" x14ac:dyDescent="0.25">
      <c r="A63" s="13">
        <v>-73</v>
      </c>
      <c r="F63" s="3">
        <v>11</v>
      </c>
      <c r="G63" s="3">
        <f t="shared" si="0"/>
        <v>-73.89</v>
      </c>
      <c r="H63" s="3">
        <f t="shared" si="1"/>
        <v>0.84970102010505522</v>
      </c>
    </row>
    <row r="64" spans="1:8" x14ac:dyDescent="0.25">
      <c r="A64" s="13">
        <v>-73</v>
      </c>
      <c r="F64" s="3">
        <v>12</v>
      </c>
      <c r="G64" s="3">
        <f t="shared" si="0"/>
        <v>-73.88</v>
      </c>
      <c r="H64" s="3">
        <f t="shared" si="1"/>
        <v>0.84501566306785958</v>
      </c>
    </row>
    <row r="65" spans="1:8" x14ac:dyDescent="0.25">
      <c r="A65" s="13">
        <v>-73</v>
      </c>
      <c r="F65" s="3">
        <v>13</v>
      </c>
      <c r="G65" s="3">
        <f t="shared" si="0"/>
        <v>-73.87</v>
      </c>
      <c r="H65" s="3">
        <f t="shared" si="1"/>
        <v>0.83995218217475454</v>
      </c>
    </row>
    <row r="66" spans="1:8" x14ac:dyDescent="0.25">
      <c r="A66" s="13">
        <v>-74</v>
      </c>
      <c r="F66" s="3">
        <v>14</v>
      </c>
      <c r="G66" s="3">
        <f t="shared" si="0"/>
        <v>-73.86</v>
      </c>
      <c r="H66" s="3">
        <f t="shared" si="1"/>
        <v>0.83451769665875541</v>
      </c>
    </row>
    <row r="67" spans="1:8" x14ac:dyDescent="0.25">
      <c r="A67" s="13">
        <v>-74</v>
      </c>
      <c r="F67" s="3">
        <v>15</v>
      </c>
      <c r="G67" s="3">
        <f t="shared" si="0"/>
        <v>-73.849999999999994</v>
      </c>
      <c r="H67" s="3">
        <f t="shared" si="1"/>
        <v>0.82871981473382861</v>
      </c>
    </row>
    <row r="68" spans="1:8" x14ac:dyDescent="0.25">
      <c r="A68" s="13">
        <v>-74</v>
      </c>
      <c r="F68" s="3">
        <v>16</v>
      </c>
      <c r="G68" s="3">
        <f t="shared" ref="G68:G102" si="2">$D$28+($I$3*F68)</f>
        <v>-73.84</v>
      </c>
      <c r="H68" s="3">
        <f t="shared" ref="H68:H102" si="3">_xlfn.NORM.DIST(G68,$D$28,$C$6,FALSE)</f>
        <v>0.82256661585171076</v>
      </c>
    </row>
    <row r="69" spans="1:8" x14ac:dyDescent="0.25">
      <c r="A69" s="13">
        <v>-74</v>
      </c>
      <c r="F69" s="3">
        <v>17</v>
      </c>
      <c r="G69" s="3">
        <f t="shared" si="2"/>
        <v>-73.83</v>
      </c>
      <c r="H69" s="3">
        <f t="shared" si="3"/>
        <v>0.81606663194913831</v>
      </c>
    </row>
    <row r="70" spans="1:8" x14ac:dyDescent="0.25">
      <c r="A70" s="13">
        <v>-74</v>
      </c>
      <c r="F70" s="3">
        <v>18</v>
      </c>
      <c r="G70" s="3">
        <f t="shared" si="2"/>
        <v>-73.819999999999993</v>
      </c>
      <c r="H70" s="3">
        <f t="shared" si="3"/>
        <v>0.80922882774647331</v>
      </c>
    </row>
    <row r="71" spans="1:8" x14ac:dyDescent="0.25">
      <c r="A71" s="13">
        <v>-74</v>
      </c>
      <c r="F71" s="3">
        <v>19</v>
      </c>
      <c r="G71" s="3">
        <f t="shared" si="2"/>
        <v>-73.81</v>
      </c>
      <c r="H71" s="3">
        <f t="shared" si="3"/>
        <v>0.80206258016120791</v>
      </c>
    </row>
    <row r="72" spans="1:8" x14ac:dyDescent="0.25">
      <c r="A72" s="13">
        <v>-74</v>
      </c>
      <c r="F72" s="3">
        <v>20</v>
      </c>
      <c r="G72" s="3">
        <f t="shared" si="2"/>
        <v>-73.8</v>
      </c>
      <c r="H72" s="3">
        <f t="shared" si="3"/>
        <v>0.79457765690252924</v>
      </c>
    </row>
    <row r="73" spans="1:8" x14ac:dyDescent="0.25">
      <c r="A73" s="13">
        <v>-74</v>
      </c>
      <c r="F73" s="3">
        <v>21</v>
      </c>
      <c r="G73" s="3">
        <f t="shared" si="2"/>
        <v>-73.790000000000006</v>
      </c>
      <c r="H73" s="3">
        <f t="shared" si="3"/>
        <v>0.78678419431538182</v>
      </c>
    </row>
    <row r="74" spans="1:8" x14ac:dyDescent="0.25">
      <c r="A74" s="13">
        <v>-74</v>
      </c>
      <c r="F74" s="3">
        <v>22</v>
      </c>
      <c r="G74" s="3">
        <f t="shared" si="2"/>
        <v>-73.78</v>
      </c>
      <c r="H74" s="3">
        <f t="shared" si="3"/>
        <v>0.77869267454401014</v>
      </c>
    </row>
    <row r="75" spans="1:8" x14ac:dyDescent="0.25">
      <c r="A75" s="13">
        <v>-74</v>
      </c>
      <c r="F75" s="3">
        <v>23</v>
      </c>
      <c r="G75" s="3">
        <f t="shared" si="2"/>
        <v>-73.77</v>
      </c>
      <c r="H75" s="3">
        <f t="shared" si="3"/>
        <v>0.77031390208718831</v>
      </c>
    </row>
    <row r="76" spans="1:8" x14ac:dyDescent="0.25">
      <c r="A76" s="13">
        <v>-74</v>
      </c>
      <c r="F76" s="3">
        <v>24</v>
      </c>
      <c r="G76" s="3">
        <f t="shared" si="2"/>
        <v>-73.760000000000005</v>
      </c>
      <c r="H76" s="3">
        <f t="shared" si="3"/>
        <v>0.76165897981810182</v>
      </c>
    </row>
    <row r="77" spans="1:8" x14ac:dyDescent="0.25">
      <c r="A77" s="13">
        <v>-74</v>
      </c>
      <c r="F77" s="3">
        <v>25</v>
      </c>
      <c r="G77" s="3">
        <f t="shared" si="2"/>
        <v>-73.75</v>
      </c>
      <c r="H77" s="3">
        <f t="shared" si="3"/>
        <v>0.75273928454327188</v>
      </c>
    </row>
    <row r="78" spans="1:8" x14ac:dyDescent="0.25">
      <c r="A78" s="13">
        <v>-74</v>
      </c>
      <c r="F78" s="3">
        <v>26</v>
      </c>
      <c r="G78" s="3">
        <f t="shared" si="2"/>
        <v>-73.739999999999995</v>
      </c>
      <c r="H78" s="3">
        <f t="shared" si="3"/>
        <v>0.74356644217569834</v>
      </c>
    </row>
    <row r="79" spans="1:8" x14ac:dyDescent="0.25">
      <c r="A79" s="13">
        <v>-74</v>
      </c>
      <c r="F79" s="3">
        <v>27</v>
      </c>
      <c r="G79" s="3">
        <f t="shared" si="2"/>
        <v>-73.73</v>
      </c>
      <c r="H79" s="3">
        <f t="shared" si="3"/>
        <v>0.73415230259751185</v>
      </c>
    </row>
    <row r="80" spans="1:8" x14ac:dyDescent="0.25">
      <c r="A80" s="13">
        <v>-74</v>
      </c>
      <c r="F80" s="3">
        <v>28</v>
      </c>
      <c r="G80" s="3">
        <f t="shared" si="2"/>
        <v>-73.72</v>
      </c>
      <c r="H80" s="3">
        <f t="shared" si="3"/>
        <v>0.72450891428793207</v>
      </c>
    </row>
    <row r="81" spans="1:8" x14ac:dyDescent="0.25">
      <c r="A81" s="13">
        <v>-74</v>
      </c>
      <c r="F81" s="3">
        <v>29</v>
      </c>
      <c r="G81" s="3">
        <f t="shared" si="2"/>
        <v>-73.709999999999994</v>
      </c>
      <c r="H81" s="3">
        <f t="shared" si="3"/>
        <v>0.7146484987922278</v>
      </c>
    </row>
    <row r="82" spans="1:8" x14ac:dyDescent="0.25">
      <c r="A82" s="13">
        <v>-74</v>
      </c>
      <c r="F82" s="3">
        <v>30</v>
      </c>
      <c r="G82" s="3">
        <f t="shared" si="2"/>
        <v>-73.7</v>
      </c>
      <c r="H82" s="3">
        <f t="shared" si="3"/>
        <v>0.70458342510660277</v>
      </c>
    </row>
    <row r="83" spans="1:8" x14ac:dyDescent="0.25">
      <c r="A83" s="13">
        <v>-73</v>
      </c>
      <c r="F83" s="3">
        <v>31</v>
      </c>
      <c r="G83" s="3">
        <f t="shared" si="2"/>
        <v>-73.69</v>
      </c>
      <c r="H83" s="3">
        <f t="shared" si="3"/>
        <v>0.69432618405359425</v>
      </c>
    </row>
    <row r="84" spans="1:8" x14ac:dyDescent="0.25">
      <c r="A84" s="13">
        <v>-74</v>
      </c>
      <c r="F84" s="3">
        <v>32</v>
      </c>
      <c r="G84" s="3">
        <f t="shared" si="2"/>
        <v>-73.680000000000007</v>
      </c>
      <c r="H84" s="3">
        <f t="shared" si="3"/>
        <v>0.6838893627216478</v>
      </c>
    </row>
    <row r="85" spans="1:8" x14ac:dyDescent="0.25">
      <c r="A85" s="13">
        <v>-74</v>
      </c>
      <c r="F85" s="3">
        <v>33</v>
      </c>
      <c r="G85" s="3">
        <f t="shared" si="2"/>
        <v>-73.67</v>
      </c>
      <c r="H85" s="3">
        <f t="shared" si="3"/>
        <v>0.67328561904078321</v>
      </c>
    </row>
    <row r="86" spans="1:8" x14ac:dyDescent="0.25">
      <c r="A86" s="13">
        <v>-74</v>
      </c>
      <c r="F86" s="3">
        <v>34</v>
      </c>
      <c r="G86" s="3">
        <f t="shared" si="2"/>
        <v>-73.66</v>
      </c>
      <c r="H86" s="3">
        <f t="shared" si="3"/>
        <v>0.66252765656557899</v>
      </c>
    </row>
    <row r="87" spans="1:8" x14ac:dyDescent="0.25">
      <c r="A87" s="13">
        <v>-74</v>
      </c>
      <c r="F87" s="3">
        <v>35</v>
      </c>
      <c r="G87" s="3">
        <f t="shared" si="2"/>
        <v>-73.650000000000006</v>
      </c>
      <c r="H87" s="3">
        <f t="shared" si="3"/>
        <v>0.65162819953415962</v>
      </c>
    </row>
    <row r="88" spans="1:8" x14ac:dyDescent="0.25">
      <c r="A88" s="13">
        <v>-74</v>
      </c>
      <c r="F88" s="3">
        <v>36</v>
      </c>
      <c r="G88" s="3">
        <f t="shared" si="2"/>
        <v>-73.64</v>
      </c>
      <c r="H88" s="3">
        <f t="shared" si="3"/>
        <v>0.64059996827040433</v>
      </c>
    </row>
    <row r="89" spans="1:8" x14ac:dyDescent="0.25">
      <c r="A89" s="13">
        <v>-74</v>
      </c>
      <c r="F89" s="3">
        <v>37</v>
      </c>
      <c r="G89" s="3">
        <f t="shared" si="2"/>
        <v>-73.63</v>
      </c>
      <c r="H89" s="3">
        <f t="shared" si="3"/>
        <v>0.62945565499439338</v>
      </c>
    </row>
    <row r="90" spans="1:8" x14ac:dyDescent="0.25">
      <c r="A90" s="13">
        <v>-74</v>
      </c>
      <c r="F90" s="3">
        <v>38</v>
      </c>
      <c r="G90" s="3">
        <f t="shared" si="2"/>
        <v>-73.62</v>
      </c>
      <c r="H90" s="3">
        <f t="shared" si="3"/>
        <v>0.61820790010327675</v>
      </c>
    </row>
    <row r="91" spans="1:8" x14ac:dyDescent="0.25">
      <c r="A91" s="13">
        <v>-74</v>
      </c>
      <c r="F91" s="3">
        <v>39</v>
      </c>
      <c r="G91" s="3">
        <f t="shared" si="2"/>
        <v>-73.61</v>
      </c>
      <c r="H91" s="3">
        <f t="shared" si="3"/>
        <v>0.60686926898254889</v>
      </c>
    </row>
    <row r="92" spans="1:8" x14ac:dyDescent="0.25">
      <c r="A92" s="13">
        <v>-74</v>
      </c>
      <c r="F92" s="3">
        <v>40</v>
      </c>
      <c r="G92" s="3">
        <f t="shared" si="2"/>
        <v>-73.599999999999994</v>
      </c>
      <c r="H92" s="3">
        <f t="shared" si="3"/>
        <v>0.5954522294049297</v>
      </c>
    </row>
    <row r="93" spans="1:8" x14ac:dyDescent="0.25">
      <c r="A93" s="13">
        <v>-74</v>
      </c>
      <c r="F93" s="3">
        <v>41</v>
      </c>
      <c r="G93" s="3">
        <f t="shared" si="2"/>
        <v>-73.59</v>
      </c>
      <c r="H93" s="3">
        <f t="shared" si="3"/>
        <v>0.58396912957065517</v>
      </c>
    </row>
    <row r="94" spans="1:8" x14ac:dyDescent="0.25">
      <c r="A94" s="13">
        <v>-74</v>
      </c>
      <c r="F94" s="3">
        <v>42</v>
      </c>
      <c r="G94" s="3">
        <f t="shared" si="2"/>
        <v>-73.58</v>
      </c>
      <c r="H94" s="3">
        <f t="shared" si="3"/>
        <v>0.57243217684029035</v>
      </c>
    </row>
    <row r="95" spans="1:8" x14ac:dyDescent="0.25">
      <c r="A95" s="13">
        <v>-74</v>
      </c>
      <c r="F95" s="3">
        <v>43</v>
      </c>
      <c r="G95" s="3">
        <f t="shared" si="2"/>
        <v>-73.569999999999993</v>
      </c>
      <c r="H95" s="3">
        <f t="shared" si="3"/>
        <v>0.56085341720793147</v>
      </c>
    </row>
    <row r="96" spans="1:8" x14ac:dyDescent="0.25">
      <c r="A96" s="13">
        <v>-73</v>
      </c>
      <c r="F96" s="3">
        <v>44</v>
      </c>
      <c r="G96" s="3">
        <f t="shared" si="2"/>
        <v>-73.56</v>
      </c>
      <c r="H96" s="3">
        <f t="shared" si="3"/>
        <v>0.54924471555884535</v>
      </c>
    </row>
    <row r="97" spans="1:8" x14ac:dyDescent="0.25">
      <c r="A97" s="13">
        <v>-74</v>
      </c>
      <c r="F97" s="3">
        <v>45</v>
      </c>
      <c r="G97" s="3">
        <f t="shared" si="2"/>
        <v>-73.55</v>
      </c>
      <c r="H97" s="3">
        <f t="shared" si="3"/>
        <v>0.53761773675255875</v>
      </c>
    </row>
    <row r="98" spans="1:8" x14ac:dyDescent="0.25">
      <c r="A98" s="13">
        <v>-73</v>
      </c>
      <c r="F98" s="3">
        <v>46</v>
      </c>
      <c r="G98" s="3">
        <f t="shared" si="2"/>
        <v>-73.540000000000006</v>
      </c>
      <c r="H98" s="3">
        <f t="shared" si="3"/>
        <v>0.52598392756885748</v>
      </c>
    </row>
    <row r="99" spans="1:8" x14ac:dyDescent="0.25">
      <c r="A99" s="13">
        <v>-74</v>
      </c>
      <c r="F99" s="3">
        <v>47</v>
      </c>
      <c r="G99" s="3">
        <f t="shared" si="2"/>
        <v>-73.53</v>
      </c>
      <c r="H99" s="3">
        <f t="shared" si="3"/>
        <v>0.51435449954995172</v>
      </c>
    </row>
    <row r="100" spans="1:8" x14ac:dyDescent="0.25">
      <c r="A100" s="13">
        <v>-74</v>
      </c>
      <c r="F100" s="3">
        <v>48</v>
      </c>
      <c r="G100" s="3">
        <f t="shared" si="2"/>
        <v>-73.52</v>
      </c>
      <c r="H100" s="3">
        <f t="shared" si="3"/>
        <v>0.50274041276927439</v>
      </c>
    </row>
    <row r="101" spans="1:8" x14ac:dyDescent="0.25">
      <c r="F101" s="3">
        <v>49</v>
      </c>
      <c r="G101" s="3">
        <f t="shared" si="2"/>
        <v>-73.510000000000005</v>
      </c>
      <c r="H101" s="3">
        <f t="shared" si="3"/>
        <v>0.49115236055275141</v>
      </c>
    </row>
    <row r="102" spans="1:8" x14ac:dyDescent="0.25">
      <c r="F102" s="3">
        <v>50</v>
      </c>
      <c r="G102" s="3">
        <f t="shared" si="2"/>
        <v>-73.5</v>
      </c>
      <c r="H102" s="3">
        <f t="shared" si="3"/>
        <v>0.47960075517521938</v>
      </c>
    </row>
  </sheetData>
  <mergeCells count="4">
    <mergeCell ref="B1:C1"/>
    <mergeCell ref="D1:E1"/>
    <mergeCell ref="F1:I1"/>
    <mergeCell ref="C27:D27"/>
  </mergeCells>
  <conditionalFormatting sqref="D29">
    <cfRule type="cellIs" dxfId="9" priority="1" operator="notEqual">
      <formula>$D$28</formula>
    </cfRule>
    <cfRule type="cellIs" dxfId="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E298-717B-498D-BE58-185C4350D3FA}">
  <dimension ref="A1:L102"/>
  <sheetViews>
    <sheetView zoomScale="120" zoomScaleNormal="120" workbookViewId="0">
      <selection activeCell="D30" sqref="D3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-74</v>
      </c>
      <c r="B1" s="28" t="s">
        <v>28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-74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-74</v>
      </c>
      <c r="B3" s="21" t="s">
        <v>8</v>
      </c>
      <c r="C3" s="12">
        <f>MIN(A1:A100)</f>
        <v>-76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-75.47</v>
      </c>
      <c r="H3" s="3">
        <f>_xlfn.NORM.DIST(G3,$D$28,$C$6,FALSE)</f>
        <v>1.2213119659890432E-2</v>
      </c>
      <c r="I3" s="7">
        <f>(ABS(C3)-ABS(C4))/C5</f>
        <v>0.03</v>
      </c>
      <c r="L3" s="14"/>
    </row>
    <row r="4" spans="1:12" x14ac:dyDescent="0.25">
      <c r="A4" s="13">
        <v>-74</v>
      </c>
      <c r="B4" s="22" t="s">
        <v>9</v>
      </c>
      <c r="C4" s="7">
        <f>MAX(A1:A100)</f>
        <v>-73</v>
      </c>
      <c r="D4" s="6">
        <v>-77</v>
      </c>
      <c r="E4" s="11">
        <v>0</v>
      </c>
      <c r="F4" s="3">
        <v>-48</v>
      </c>
      <c r="G4" s="3">
        <f t="shared" ref="G4:G67" si="0">$D$28+($I$3*F4)</f>
        <v>-75.44</v>
      </c>
      <c r="H4" s="3">
        <f t="shared" ref="H4:H67" si="1">_xlfn.NORM.DIST(G4,$D$28,$C$6,FALSE)</f>
        <v>1.4448509627985924E-2</v>
      </c>
      <c r="L4" s="14"/>
    </row>
    <row r="5" spans="1:12" x14ac:dyDescent="0.25">
      <c r="A5" s="13">
        <v>-74</v>
      </c>
      <c r="B5" s="21" t="s">
        <v>10</v>
      </c>
      <c r="C5" s="12">
        <f>COUNT(A1:A100)</f>
        <v>100</v>
      </c>
      <c r="D5" s="8">
        <v>-76</v>
      </c>
      <c r="E5" s="10">
        <v>1</v>
      </c>
      <c r="F5" s="3">
        <v>-47</v>
      </c>
      <c r="G5" s="3">
        <f t="shared" si="0"/>
        <v>-75.41</v>
      </c>
      <c r="H5" s="3">
        <f t="shared" si="1"/>
        <v>1.7033912418400458E-2</v>
      </c>
      <c r="L5" s="14"/>
    </row>
    <row r="6" spans="1:12" x14ac:dyDescent="0.25">
      <c r="A6" s="13">
        <v>-73</v>
      </c>
      <c r="B6" s="22" t="s">
        <v>2</v>
      </c>
      <c r="C6" s="7">
        <f>_xlfn.STDEV.S(A1:A100)</f>
        <v>0.50960471906858273</v>
      </c>
      <c r="D6" s="8">
        <v>-75</v>
      </c>
      <c r="E6" s="11">
        <v>1</v>
      </c>
      <c r="F6" s="3">
        <v>-46</v>
      </c>
      <c r="G6" s="3">
        <f t="shared" si="0"/>
        <v>-75.38</v>
      </c>
      <c r="H6" s="3">
        <f t="shared" si="1"/>
        <v>2.001246968175727E-2</v>
      </c>
      <c r="L6" s="14"/>
    </row>
    <row r="7" spans="1:12" x14ac:dyDescent="0.25">
      <c r="A7" s="13">
        <v>-73</v>
      </c>
      <c r="B7" s="21" t="s">
        <v>6</v>
      </c>
      <c r="C7" s="12">
        <f>C9-(2*C6)</f>
        <v>-74.789209438137163</v>
      </c>
      <c r="D7" s="6">
        <v>-74</v>
      </c>
      <c r="E7" s="10">
        <v>72</v>
      </c>
      <c r="F7" s="3">
        <v>-45</v>
      </c>
      <c r="G7" s="3">
        <f t="shared" si="0"/>
        <v>-75.349999999999994</v>
      </c>
      <c r="H7" s="3">
        <f t="shared" si="1"/>
        <v>2.343051760878468E-2</v>
      </c>
    </row>
    <row r="8" spans="1:12" x14ac:dyDescent="0.25">
      <c r="A8" s="13">
        <v>-73</v>
      </c>
      <c r="B8" s="22" t="s">
        <v>4</v>
      </c>
      <c r="C8" s="7">
        <f>C9-C6</f>
        <v>-74.279604719068573</v>
      </c>
      <c r="D8" s="8">
        <v>-73</v>
      </c>
      <c r="E8" s="11">
        <v>26</v>
      </c>
      <c r="F8" s="3">
        <v>-44</v>
      </c>
      <c r="G8" s="3">
        <f t="shared" si="0"/>
        <v>-75.319999999999993</v>
      </c>
      <c r="H8" s="3">
        <f t="shared" si="1"/>
        <v>2.7337449726861363E-2</v>
      </c>
    </row>
    <row r="9" spans="1:12" x14ac:dyDescent="0.25">
      <c r="A9" s="13">
        <v>-74</v>
      </c>
      <c r="B9" s="21" t="s">
        <v>3</v>
      </c>
      <c r="C9" s="12">
        <f>AVERAGE(A1:A100)</f>
        <v>-73.77</v>
      </c>
      <c r="D9" s="8">
        <v>-72</v>
      </c>
      <c r="E9" s="10">
        <v>0</v>
      </c>
      <c r="F9" s="3">
        <v>-43</v>
      </c>
      <c r="G9" s="3">
        <f t="shared" si="0"/>
        <v>-75.290000000000006</v>
      </c>
      <c r="H9" s="3">
        <f t="shared" si="1"/>
        <v>3.1785498776342257E-2</v>
      </c>
    </row>
    <row r="10" spans="1:12" x14ac:dyDescent="0.25">
      <c r="A10" s="13">
        <v>-74</v>
      </c>
      <c r="B10" s="22" t="s">
        <v>5</v>
      </c>
      <c r="C10" s="7">
        <f>C9+C6</f>
        <v>-73.260395280931419</v>
      </c>
      <c r="D10" s="6">
        <v>-71</v>
      </c>
      <c r="E10" s="11">
        <v>0</v>
      </c>
      <c r="F10" s="3">
        <v>-42</v>
      </c>
      <c r="G10" s="3">
        <f t="shared" si="0"/>
        <v>-75.260000000000005</v>
      </c>
      <c r="H10" s="3">
        <f t="shared" si="1"/>
        <v>3.6829428765318382E-2</v>
      </c>
    </row>
    <row r="11" spans="1:12" x14ac:dyDescent="0.25">
      <c r="A11" s="13">
        <v>-74</v>
      </c>
      <c r="B11" s="21" t="s">
        <v>7</v>
      </c>
      <c r="C11" s="12">
        <f>C9+(2*C6)</f>
        <v>-72.750790561862829</v>
      </c>
      <c r="D11" s="8">
        <v>-70</v>
      </c>
      <c r="E11" s="10">
        <v>0</v>
      </c>
      <c r="F11" s="3">
        <v>-41</v>
      </c>
      <c r="G11" s="3">
        <f t="shared" si="0"/>
        <v>-75.23</v>
      </c>
      <c r="H11" s="3">
        <f t="shared" si="1"/>
        <v>4.252612914994499E-2</v>
      </c>
    </row>
    <row r="12" spans="1:12" x14ac:dyDescent="0.25">
      <c r="A12" s="13">
        <v>-74</v>
      </c>
      <c r="F12" s="3">
        <v>-40</v>
      </c>
      <c r="G12" s="3">
        <f t="shared" si="0"/>
        <v>-75.2</v>
      </c>
      <c r="H12" s="3">
        <f t="shared" si="1"/>
        <v>4.8934104317382668E-2</v>
      </c>
    </row>
    <row r="13" spans="1:12" x14ac:dyDescent="0.25">
      <c r="A13" s="13">
        <v>-74</v>
      </c>
      <c r="F13" s="3">
        <v>-39</v>
      </c>
      <c r="G13" s="3">
        <f t="shared" si="0"/>
        <v>-75.17</v>
      </c>
      <c r="H13" s="3">
        <f t="shared" si="1"/>
        <v>5.6112853180900334E-2</v>
      </c>
    </row>
    <row r="14" spans="1:12" x14ac:dyDescent="0.25">
      <c r="A14" s="13">
        <v>-74</v>
      </c>
      <c r="F14" s="3">
        <v>-38</v>
      </c>
      <c r="G14" s="3">
        <f t="shared" si="0"/>
        <v>-75.14</v>
      </c>
      <c r="H14" s="3">
        <f t="shared" si="1"/>
        <v>6.4122135741990369E-2</v>
      </c>
    </row>
    <row r="15" spans="1:12" x14ac:dyDescent="0.25">
      <c r="A15" s="13">
        <v>-73</v>
      </c>
      <c r="F15" s="3">
        <v>-37</v>
      </c>
      <c r="G15" s="3">
        <f t="shared" si="0"/>
        <v>-75.11</v>
      </c>
      <c r="H15" s="3">
        <f t="shared" si="1"/>
        <v>7.3021125928468197E-2</v>
      </c>
    </row>
    <row r="16" spans="1:12" x14ac:dyDescent="0.25">
      <c r="A16" s="13">
        <v>-74</v>
      </c>
      <c r="F16" s="3">
        <v>-36</v>
      </c>
      <c r="G16" s="3">
        <f t="shared" si="0"/>
        <v>-75.08</v>
      </c>
      <c r="H16" s="3">
        <f t="shared" si="1"/>
        <v>8.2867452861015406E-2</v>
      </c>
    </row>
    <row r="17" spans="1:8" x14ac:dyDescent="0.25">
      <c r="A17" s="13">
        <v>-74</v>
      </c>
      <c r="F17" s="3">
        <v>-35</v>
      </c>
      <c r="G17" s="3">
        <f t="shared" si="0"/>
        <v>-75.05</v>
      </c>
      <c r="H17" s="3">
        <f t="shared" si="1"/>
        <v>9.3716135896594513E-2</v>
      </c>
    </row>
    <row r="18" spans="1:8" x14ac:dyDescent="0.25">
      <c r="A18" s="13">
        <v>-74</v>
      </c>
      <c r="F18" s="3">
        <v>-34</v>
      </c>
      <c r="G18" s="3">
        <f t="shared" si="0"/>
        <v>-75.02</v>
      </c>
      <c r="H18" s="3">
        <f t="shared" si="1"/>
        <v>0.10561842229035837</v>
      </c>
    </row>
    <row r="19" spans="1:8" x14ac:dyDescent="0.25">
      <c r="A19" s="13">
        <v>-74</v>
      </c>
      <c r="F19" s="3">
        <v>-33</v>
      </c>
      <c r="G19" s="3">
        <f t="shared" si="0"/>
        <v>-74.989999999999995</v>
      </c>
      <c r="H19" s="3">
        <f t="shared" si="1"/>
        <v>0.11862054003401426</v>
      </c>
    </row>
    <row r="20" spans="1:8" x14ac:dyDescent="0.25">
      <c r="A20" s="13">
        <v>-74</v>
      </c>
      <c r="F20" s="3">
        <v>-32</v>
      </c>
      <c r="G20" s="3">
        <f t="shared" si="0"/>
        <v>-74.959999999999994</v>
      </c>
      <c r="H20" s="3">
        <f t="shared" si="1"/>
        <v>0.13276238227556161</v>
      </c>
    </row>
    <row r="21" spans="1:8" x14ac:dyDescent="0.25">
      <c r="A21" s="13">
        <v>-76</v>
      </c>
      <c r="F21" s="3">
        <v>-31</v>
      </c>
      <c r="G21" s="3">
        <f t="shared" si="0"/>
        <v>-74.930000000000007</v>
      </c>
      <c r="H21" s="3">
        <f t="shared" si="1"/>
        <v>0.14807614359311538</v>
      </c>
    </row>
    <row r="22" spans="1:8" x14ac:dyDescent="0.25">
      <c r="A22" s="13">
        <v>-74</v>
      </c>
      <c r="F22" s="3">
        <v>-30</v>
      </c>
      <c r="G22" s="3">
        <f t="shared" si="0"/>
        <v>-74.900000000000006</v>
      </c>
      <c r="H22" s="3">
        <f t="shared" si="1"/>
        <v>0.16458493215937575</v>
      </c>
    </row>
    <row r="23" spans="1:8" x14ac:dyDescent="0.25">
      <c r="A23" s="13">
        <v>-73</v>
      </c>
      <c r="F23" s="3">
        <v>-29</v>
      </c>
      <c r="G23" s="3">
        <f t="shared" si="0"/>
        <v>-74.87</v>
      </c>
      <c r="H23" s="3">
        <f t="shared" si="1"/>
        <v>0.18230138535607773</v>
      </c>
    </row>
    <row r="24" spans="1:8" x14ac:dyDescent="0.25">
      <c r="A24" s="13">
        <v>-74</v>
      </c>
      <c r="F24" s="3">
        <v>-28</v>
      </c>
      <c r="G24" s="3">
        <f t="shared" si="0"/>
        <v>-74.84</v>
      </c>
      <c r="H24" s="3">
        <f t="shared" si="1"/>
        <v>0.20122631953520345</v>
      </c>
    </row>
    <row r="25" spans="1:8" x14ac:dyDescent="0.25">
      <c r="A25" s="13">
        <v>-74</v>
      </c>
      <c r="F25" s="3">
        <v>-27</v>
      </c>
      <c r="G25" s="3">
        <f t="shared" si="0"/>
        <v>-74.81</v>
      </c>
      <c r="H25" s="3">
        <f t="shared" si="1"/>
        <v>0.2213474472269453</v>
      </c>
    </row>
    <row r="26" spans="1:8" x14ac:dyDescent="0.25">
      <c r="A26" s="13">
        <v>-75</v>
      </c>
      <c r="F26" s="3">
        <v>-26</v>
      </c>
      <c r="G26" s="3">
        <f t="shared" si="0"/>
        <v>-74.78</v>
      </c>
      <c r="H26" s="3">
        <f t="shared" si="1"/>
        <v>0.24263819701864364</v>
      </c>
    </row>
    <row r="27" spans="1:8" x14ac:dyDescent="0.25">
      <c r="A27" s="13">
        <v>-73</v>
      </c>
      <c r="C27" s="29" t="s">
        <v>20</v>
      </c>
      <c r="D27" s="29"/>
      <c r="F27" s="3">
        <v>-25</v>
      </c>
      <c r="G27" s="3">
        <f t="shared" si="0"/>
        <v>-74.75</v>
      </c>
      <c r="H27" s="3">
        <f t="shared" si="1"/>
        <v>0.26505667243649217</v>
      </c>
    </row>
    <row r="28" spans="1:8" x14ac:dyDescent="0.25">
      <c r="A28" s="13">
        <v>-74</v>
      </c>
      <c r="C28" s="22" t="s">
        <v>22</v>
      </c>
      <c r="D28" s="6">
        <f>_xlfn.MODE.SNGL(A1:A100)</f>
        <v>-74</v>
      </c>
      <c r="F28" s="3">
        <v>-24</v>
      </c>
      <c r="G28" s="3">
        <f t="shared" si="0"/>
        <v>-74.72</v>
      </c>
      <c r="H28" s="3">
        <f t="shared" si="1"/>
        <v>0.28854478633071917</v>
      </c>
    </row>
    <row r="29" spans="1:8" x14ac:dyDescent="0.25">
      <c r="A29" s="13">
        <v>-74</v>
      </c>
      <c r="C29" s="22" t="s">
        <v>21</v>
      </c>
      <c r="D29" s="6">
        <f>_xlfn.MODE.SNGL(A1:A5)</f>
        <v>-74</v>
      </c>
      <c r="F29" s="3">
        <v>-23</v>
      </c>
      <c r="G29" s="3">
        <f t="shared" si="0"/>
        <v>-74.69</v>
      </c>
      <c r="H29" s="3">
        <f t="shared" si="1"/>
        <v>0.31302760639425781</v>
      </c>
    </row>
    <row r="30" spans="1:8" x14ac:dyDescent="0.25">
      <c r="A30" s="13">
        <v>-74</v>
      </c>
      <c r="C30" s="22" t="s">
        <v>29</v>
      </c>
      <c r="D30" s="20">
        <f>ABS(C6/C9)</f>
        <v>6.9080211341816834E-3</v>
      </c>
      <c r="F30" s="3">
        <v>-22</v>
      </c>
      <c r="G30" s="3">
        <f t="shared" si="0"/>
        <v>-74.66</v>
      </c>
      <c r="H30" s="3">
        <f t="shared" si="1"/>
        <v>0.33841294546124545</v>
      </c>
    </row>
    <row r="31" spans="1:8" x14ac:dyDescent="0.25">
      <c r="A31" s="13">
        <v>-74</v>
      </c>
      <c r="F31" s="3">
        <v>-21</v>
      </c>
      <c r="G31" s="3">
        <f t="shared" si="0"/>
        <v>-74.63</v>
      </c>
      <c r="H31" s="3">
        <f t="shared" si="1"/>
        <v>0.364591227094749</v>
      </c>
    </row>
    <row r="32" spans="1:8" x14ac:dyDescent="0.25">
      <c r="A32" s="13">
        <v>-74</v>
      </c>
      <c r="F32" s="3">
        <v>-20</v>
      </c>
      <c r="G32" s="3">
        <f t="shared" si="0"/>
        <v>-74.599999999999994</v>
      </c>
      <c r="H32" s="3">
        <f t="shared" si="1"/>
        <v>0.39143565268046049</v>
      </c>
    </row>
    <row r="33" spans="1:8" x14ac:dyDescent="0.25">
      <c r="A33" s="13">
        <v>-74</v>
      </c>
      <c r="F33" s="3">
        <v>-19</v>
      </c>
      <c r="G33" s="3">
        <f t="shared" si="0"/>
        <v>-74.569999999999993</v>
      </c>
      <c r="H33" s="3">
        <f t="shared" si="1"/>
        <v>0.41880269083360261</v>
      </c>
    </row>
    <row r="34" spans="1:8" x14ac:dyDescent="0.25">
      <c r="A34" s="13">
        <v>-74</v>
      </c>
      <c r="F34" s="3">
        <v>-18</v>
      </c>
      <c r="G34" s="3">
        <f t="shared" si="0"/>
        <v>-74.540000000000006</v>
      </c>
      <c r="H34" s="3">
        <f t="shared" si="1"/>
        <v>0.44653290348216002</v>
      </c>
    </row>
    <row r="35" spans="1:8" x14ac:dyDescent="0.25">
      <c r="A35" s="13">
        <v>-74</v>
      </c>
      <c r="F35" s="3">
        <v>-17</v>
      </c>
      <c r="G35" s="3">
        <f t="shared" si="0"/>
        <v>-74.510000000000005</v>
      </c>
      <c r="H35" s="3">
        <f t="shared" si="1"/>
        <v>0.4744521156368765</v>
      </c>
    </row>
    <row r="36" spans="1:8" x14ac:dyDescent="0.25">
      <c r="A36" s="13">
        <v>-74</v>
      </c>
      <c r="F36" s="3">
        <v>-16</v>
      </c>
      <c r="G36" s="3">
        <f t="shared" si="0"/>
        <v>-74.48</v>
      </c>
      <c r="H36" s="3">
        <f t="shared" si="1"/>
        <v>0.50237292776488773</v>
      </c>
    </row>
    <row r="37" spans="1:8" x14ac:dyDescent="0.25">
      <c r="A37" s="13">
        <v>-73</v>
      </c>
      <c r="F37" s="3">
        <v>-15</v>
      </c>
      <c r="G37" s="3">
        <f t="shared" si="0"/>
        <v>-74.45</v>
      </c>
      <c r="H37" s="3">
        <f t="shared" si="1"/>
        <v>0.53009656105746561</v>
      </c>
    </row>
    <row r="38" spans="1:8" x14ac:dyDescent="0.25">
      <c r="A38" s="13">
        <v>-74</v>
      </c>
      <c r="F38" s="3">
        <v>-14</v>
      </c>
      <c r="G38" s="3">
        <f t="shared" si="0"/>
        <v>-74.42</v>
      </c>
      <c r="H38" s="3">
        <f t="shared" si="1"/>
        <v>0.55741501696180595</v>
      </c>
    </row>
    <row r="39" spans="1:8" x14ac:dyDescent="0.25">
      <c r="A39" s="13">
        <v>-74</v>
      </c>
      <c r="F39" s="3">
        <v>-13</v>
      </c>
      <c r="G39" s="3">
        <f t="shared" si="0"/>
        <v>-74.39</v>
      </c>
      <c r="H39" s="3">
        <f t="shared" si="1"/>
        <v>0.58411352340044298</v>
      </c>
    </row>
    <row r="40" spans="1:8" x14ac:dyDescent="0.25">
      <c r="A40" s="13">
        <v>-74</v>
      </c>
      <c r="F40" s="3">
        <v>-12</v>
      </c>
      <c r="G40" s="3">
        <f t="shared" si="0"/>
        <v>-74.36</v>
      </c>
      <c r="H40" s="3">
        <f t="shared" si="1"/>
        <v>0.60997323141284243</v>
      </c>
    </row>
    <row r="41" spans="1:8" x14ac:dyDescent="0.25">
      <c r="A41" s="13">
        <v>-74</v>
      </c>
      <c r="F41" s="3">
        <v>-11</v>
      </c>
      <c r="G41" s="3">
        <f t="shared" si="0"/>
        <v>-74.33</v>
      </c>
      <c r="H41" s="3">
        <f t="shared" si="1"/>
        <v>0.6347741178142462</v>
      </c>
    </row>
    <row r="42" spans="1:8" x14ac:dyDescent="0.25">
      <c r="A42" s="13">
        <v>-74</v>
      </c>
      <c r="F42" s="3">
        <v>-10</v>
      </c>
      <c r="G42" s="3">
        <f t="shared" si="0"/>
        <v>-74.3</v>
      </c>
      <c r="H42" s="3">
        <f t="shared" si="1"/>
        <v>0.65829804216521204</v>
      </c>
    </row>
    <row r="43" spans="1:8" x14ac:dyDescent="0.25">
      <c r="A43" s="13">
        <v>-73</v>
      </c>
      <c r="F43" s="3">
        <v>-9</v>
      </c>
      <c r="G43" s="3">
        <f t="shared" si="0"/>
        <v>-74.27</v>
      </c>
      <c r="H43" s="3">
        <f t="shared" si="1"/>
        <v>0.6803319001550896</v>
      </c>
    </row>
    <row r="44" spans="1:8" x14ac:dyDescent="0.25">
      <c r="A44" s="13">
        <v>-74</v>
      </c>
      <c r="F44" s="3">
        <v>-8</v>
      </c>
      <c r="G44" s="3">
        <f t="shared" si="0"/>
        <v>-74.239999999999995</v>
      </c>
      <c r="H44" s="3">
        <f t="shared" si="1"/>
        <v>0.70067081067142167</v>
      </c>
    </row>
    <row r="45" spans="1:8" x14ac:dyDescent="0.25">
      <c r="A45" s="13">
        <v>-74</v>
      </c>
      <c r="F45" s="3">
        <v>-7</v>
      </c>
      <c r="G45" s="3">
        <f t="shared" si="0"/>
        <v>-74.209999999999994</v>
      </c>
      <c r="H45" s="3">
        <f t="shared" si="1"/>
        <v>0.71912127056549724</v>
      </c>
    </row>
    <row r="46" spans="1:8" x14ac:dyDescent="0.25">
      <c r="A46" s="13">
        <v>-74</v>
      </c>
      <c r="F46" s="3">
        <v>-6</v>
      </c>
      <c r="G46" s="3">
        <f t="shared" si="0"/>
        <v>-74.180000000000007</v>
      </c>
      <c r="H46" s="3">
        <f t="shared" si="1"/>
        <v>0.7355042095959704</v>
      </c>
    </row>
    <row r="47" spans="1:8" x14ac:dyDescent="0.25">
      <c r="A47" s="13">
        <v>-73</v>
      </c>
      <c r="F47" s="3">
        <v>-5</v>
      </c>
      <c r="G47" s="3">
        <f t="shared" si="0"/>
        <v>-74.150000000000006</v>
      </c>
      <c r="H47" s="3">
        <f t="shared" si="1"/>
        <v>0.74965787834685416</v>
      </c>
    </row>
    <row r="48" spans="1:8" x14ac:dyDescent="0.25">
      <c r="A48" s="13">
        <v>-74</v>
      </c>
      <c r="F48" s="3">
        <v>-4</v>
      </c>
      <c r="G48" s="3">
        <f t="shared" si="0"/>
        <v>-74.12</v>
      </c>
      <c r="H48" s="3">
        <f t="shared" si="1"/>
        <v>0.76144050412136466</v>
      </c>
    </row>
    <row r="49" spans="1:8" x14ac:dyDescent="0.25">
      <c r="A49" s="13">
        <v>-73</v>
      </c>
      <c r="F49" s="3">
        <v>-3</v>
      </c>
      <c r="G49" s="3">
        <f t="shared" si="0"/>
        <v>-74.09</v>
      </c>
      <c r="H49" s="3">
        <f t="shared" si="1"/>
        <v>0.77073265389331702</v>
      </c>
    </row>
    <row r="50" spans="1:8" x14ac:dyDescent="0.25">
      <c r="A50" s="13">
        <v>-74</v>
      </c>
      <c r="F50" s="3">
        <v>-2</v>
      </c>
      <c r="G50" s="3">
        <f t="shared" si="0"/>
        <v>-74.06</v>
      </c>
      <c r="H50" s="3">
        <f t="shared" si="1"/>
        <v>0.77743924926988572</v>
      </c>
    </row>
    <row r="51" spans="1:8" x14ac:dyDescent="0.25">
      <c r="A51" s="13">
        <v>-74</v>
      </c>
      <c r="F51" s="3">
        <v>-1</v>
      </c>
      <c r="G51" s="3">
        <f t="shared" si="0"/>
        <v>-74.03</v>
      </c>
      <c r="H51" s="3">
        <f t="shared" si="1"/>
        <v>0.78149118593805755</v>
      </c>
    </row>
    <row r="52" spans="1:8" x14ac:dyDescent="0.25">
      <c r="A52" s="13">
        <v>-74</v>
      </c>
      <c r="F52" s="3">
        <v>0</v>
      </c>
      <c r="G52" s="3">
        <f t="shared" si="0"/>
        <v>-74</v>
      </c>
      <c r="H52" s="3">
        <f t="shared" si="1"/>
        <v>0.78284651902476388</v>
      </c>
    </row>
    <row r="53" spans="1:8" x14ac:dyDescent="0.25">
      <c r="A53" s="13">
        <v>-73</v>
      </c>
      <c r="F53" s="3">
        <v>1</v>
      </c>
      <c r="G53" s="3">
        <f t="shared" si="0"/>
        <v>-73.97</v>
      </c>
      <c r="H53" s="3">
        <f t="shared" si="1"/>
        <v>0.78149118593805755</v>
      </c>
    </row>
    <row r="54" spans="1:8" x14ac:dyDescent="0.25">
      <c r="A54" s="13">
        <v>-74</v>
      </c>
      <c r="F54" s="3">
        <v>2</v>
      </c>
      <c r="G54" s="3">
        <f t="shared" si="0"/>
        <v>-73.94</v>
      </c>
      <c r="H54" s="3">
        <f t="shared" si="1"/>
        <v>0.77743924926988572</v>
      </c>
    </row>
    <row r="55" spans="1:8" x14ac:dyDescent="0.25">
      <c r="A55" s="13">
        <v>-73</v>
      </c>
      <c r="F55" s="3">
        <v>3</v>
      </c>
      <c r="G55" s="3">
        <f t="shared" si="0"/>
        <v>-73.91</v>
      </c>
      <c r="H55" s="3">
        <f t="shared" si="1"/>
        <v>0.77073265389331702</v>
      </c>
    </row>
    <row r="56" spans="1:8" x14ac:dyDescent="0.25">
      <c r="A56" s="13">
        <v>-74</v>
      </c>
      <c r="F56" s="3">
        <v>4</v>
      </c>
      <c r="G56" s="3">
        <f t="shared" si="0"/>
        <v>-73.88</v>
      </c>
      <c r="H56" s="3">
        <f t="shared" si="1"/>
        <v>0.76144050412136466</v>
      </c>
    </row>
    <row r="57" spans="1:8" x14ac:dyDescent="0.25">
      <c r="A57" s="13">
        <v>-73</v>
      </c>
      <c r="F57" s="3">
        <v>5</v>
      </c>
      <c r="G57" s="3">
        <f t="shared" si="0"/>
        <v>-73.849999999999994</v>
      </c>
      <c r="H57" s="3">
        <f t="shared" si="1"/>
        <v>0.74965787834685416</v>
      </c>
    </row>
    <row r="58" spans="1:8" x14ac:dyDescent="0.25">
      <c r="A58" s="13">
        <v>-74</v>
      </c>
      <c r="F58" s="3">
        <v>6</v>
      </c>
      <c r="G58" s="3">
        <f t="shared" si="0"/>
        <v>-73.819999999999993</v>
      </c>
      <c r="H58" s="3">
        <f t="shared" si="1"/>
        <v>0.7355042095959704</v>
      </c>
    </row>
    <row r="59" spans="1:8" x14ac:dyDescent="0.25">
      <c r="A59" s="13">
        <v>-74</v>
      </c>
      <c r="F59" s="3">
        <v>7</v>
      </c>
      <c r="G59" s="3">
        <f t="shared" si="0"/>
        <v>-73.790000000000006</v>
      </c>
      <c r="H59" s="3">
        <f t="shared" si="1"/>
        <v>0.71912127056549724</v>
      </c>
    </row>
    <row r="60" spans="1:8" x14ac:dyDescent="0.25">
      <c r="A60" s="13">
        <v>-74</v>
      </c>
      <c r="F60" s="3">
        <v>8</v>
      </c>
      <c r="G60" s="3">
        <f t="shared" si="0"/>
        <v>-73.760000000000005</v>
      </c>
      <c r="H60" s="3">
        <f t="shared" si="1"/>
        <v>0.70067081067142167</v>
      </c>
    </row>
    <row r="61" spans="1:8" x14ac:dyDescent="0.25">
      <c r="A61" s="13">
        <v>-74</v>
      </c>
      <c r="F61" s="3">
        <v>9</v>
      </c>
      <c r="G61" s="3">
        <f t="shared" si="0"/>
        <v>-73.73</v>
      </c>
      <c r="H61" s="3">
        <f t="shared" si="1"/>
        <v>0.6803319001550896</v>
      </c>
    </row>
    <row r="62" spans="1:8" x14ac:dyDescent="0.25">
      <c r="A62" s="13">
        <v>-74</v>
      </c>
      <c r="F62" s="3">
        <v>10</v>
      </c>
      <c r="G62" s="3">
        <f t="shared" si="0"/>
        <v>-73.7</v>
      </c>
      <c r="H62" s="3">
        <f t="shared" si="1"/>
        <v>0.65829804216521204</v>
      </c>
    </row>
    <row r="63" spans="1:8" x14ac:dyDescent="0.25">
      <c r="A63" s="13">
        <v>-74</v>
      </c>
      <c r="F63" s="3">
        <v>11</v>
      </c>
      <c r="G63" s="3">
        <f t="shared" si="0"/>
        <v>-73.67</v>
      </c>
      <c r="H63" s="3">
        <f t="shared" si="1"/>
        <v>0.6347741178142462</v>
      </c>
    </row>
    <row r="64" spans="1:8" x14ac:dyDescent="0.25">
      <c r="A64" s="13">
        <v>-74</v>
      </c>
      <c r="F64" s="3">
        <v>12</v>
      </c>
      <c r="G64" s="3">
        <f t="shared" si="0"/>
        <v>-73.64</v>
      </c>
      <c r="H64" s="3">
        <f t="shared" si="1"/>
        <v>0.60997323141284243</v>
      </c>
    </row>
    <row r="65" spans="1:8" x14ac:dyDescent="0.25">
      <c r="A65" s="13">
        <v>-74</v>
      </c>
      <c r="F65" s="3">
        <v>13</v>
      </c>
      <c r="G65" s="3">
        <f t="shared" si="0"/>
        <v>-73.61</v>
      </c>
      <c r="H65" s="3">
        <f t="shared" si="1"/>
        <v>0.58411352340044298</v>
      </c>
    </row>
    <row r="66" spans="1:8" x14ac:dyDescent="0.25">
      <c r="A66" s="13">
        <v>-73</v>
      </c>
      <c r="F66" s="3">
        <v>14</v>
      </c>
      <c r="G66" s="3">
        <f t="shared" si="0"/>
        <v>-73.58</v>
      </c>
      <c r="H66" s="3">
        <f t="shared" si="1"/>
        <v>0.55741501696180595</v>
      </c>
    </row>
    <row r="67" spans="1:8" x14ac:dyDescent="0.25">
      <c r="A67" s="13">
        <v>-73</v>
      </c>
      <c r="F67" s="3">
        <v>15</v>
      </c>
      <c r="G67" s="3">
        <f t="shared" si="0"/>
        <v>-73.55</v>
      </c>
      <c r="H67" s="3">
        <f t="shared" si="1"/>
        <v>0.53009656105746561</v>
      </c>
    </row>
    <row r="68" spans="1:8" x14ac:dyDescent="0.25">
      <c r="A68" s="13">
        <v>-73</v>
      </c>
      <c r="F68" s="3">
        <v>16</v>
      </c>
      <c r="G68" s="3">
        <f t="shared" ref="G68:G102" si="2">$D$28+($I$3*F68)</f>
        <v>-73.52</v>
      </c>
      <c r="H68" s="3">
        <f t="shared" ref="H68:H102" si="3">_xlfn.NORM.DIST(G68,$D$28,$C$6,FALSE)</f>
        <v>0.50237292776488773</v>
      </c>
    </row>
    <row r="69" spans="1:8" x14ac:dyDescent="0.25">
      <c r="A69" s="13">
        <v>-74</v>
      </c>
      <c r="F69" s="3">
        <v>17</v>
      </c>
      <c r="G69" s="3">
        <f t="shared" si="2"/>
        <v>-73.489999999999995</v>
      </c>
      <c r="H69" s="3">
        <f t="shared" si="3"/>
        <v>0.4744521156368765</v>
      </c>
    </row>
    <row r="70" spans="1:8" x14ac:dyDescent="0.25">
      <c r="A70" s="13">
        <v>-73</v>
      </c>
      <c r="F70" s="3">
        <v>18</v>
      </c>
      <c r="G70" s="3">
        <f t="shared" si="2"/>
        <v>-73.459999999999994</v>
      </c>
      <c r="H70" s="3">
        <f t="shared" si="3"/>
        <v>0.44653290348216002</v>
      </c>
    </row>
    <row r="71" spans="1:8" x14ac:dyDescent="0.25">
      <c r="A71" s="13">
        <v>-74</v>
      </c>
      <c r="F71" s="3">
        <v>19</v>
      </c>
      <c r="G71" s="3">
        <f t="shared" si="2"/>
        <v>-73.430000000000007</v>
      </c>
      <c r="H71" s="3">
        <f t="shared" si="3"/>
        <v>0.41880269083360261</v>
      </c>
    </row>
    <row r="72" spans="1:8" x14ac:dyDescent="0.25">
      <c r="A72" s="13">
        <v>-73</v>
      </c>
      <c r="F72" s="3">
        <v>20</v>
      </c>
      <c r="G72" s="3">
        <f t="shared" si="2"/>
        <v>-73.400000000000006</v>
      </c>
      <c r="H72" s="3">
        <f t="shared" si="3"/>
        <v>0.39143565268046049</v>
      </c>
    </row>
    <row r="73" spans="1:8" x14ac:dyDescent="0.25">
      <c r="A73" s="13">
        <v>-74</v>
      </c>
      <c r="F73" s="3">
        <v>21</v>
      </c>
      <c r="G73" s="3">
        <f t="shared" si="2"/>
        <v>-73.37</v>
      </c>
      <c r="H73" s="3">
        <f t="shared" si="3"/>
        <v>0.364591227094749</v>
      </c>
    </row>
    <row r="74" spans="1:8" x14ac:dyDescent="0.25">
      <c r="A74" s="13">
        <v>-74</v>
      </c>
      <c r="F74" s="3">
        <v>22</v>
      </c>
      <c r="G74" s="3">
        <f t="shared" si="2"/>
        <v>-73.34</v>
      </c>
      <c r="H74" s="3">
        <f t="shared" si="3"/>
        <v>0.33841294546124545</v>
      </c>
    </row>
    <row r="75" spans="1:8" x14ac:dyDescent="0.25">
      <c r="A75" s="13">
        <v>-73</v>
      </c>
      <c r="F75" s="3">
        <v>23</v>
      </c>
      <c r="G75" s="3">
        <f t="shared" si="2"/>
        <v>-73.31</v>
      </c>
      <c r="H75" s="3">
        <f t="shared" si="3"/>
        <v>0.31302760639425781</v>
      </c>
    </row>
    <row r="76" spans="1:8" x14ac:dyDescent="0.25">
      <c r="A76" s="13">
        <v>-74</v>
      </c>
      <c r="F76" s="3">
        <v>24</v>
      </c>
      <c r="G76" s="3">
        <f t="shared" si="2"/>
        <v>-73.28</v>
      </c>
      <c r="H76" s="3">
        <f t="shared" si="3"/>
        <v>0.28854478633071917</v>
      </c>
    </row>
    <row r="77" spans="1:8" x14ac:dyDescent="0.25">
      <c r="A77" s="13">
        <v>-73</v>
      </c>
      <c r="F77" s="3">
        <v>25</v>
      </c>
      <c r="G77" s="3">
        <f t="shared" si="2"/>
        <v>-73.25</v>
      </c>
      <c r="H77" s="3">
        <f t="shared" si="3"/>
        <v>0.26505667243649217</v>
      </c>
    </row>
    <row r="78" spans="1:8" x14ac:dyDescent="0.25">
      <c r="A78" s="13">
        <v>-74</v>
      </c>
      <c r="F78" s="3">
        <v>26</v>
      </c>
      <c r="G78" s="3">
        <f t="shared" si="2"/>
        <v>-73.22</v>
      </c>
      <c r="H78" s="3">
        <f t="shared" si="3"/>
        <v>0.24263819701864364</v>
      </c>
    </row>
    <row r="79" spans="1:8" x14ac:dyDescent="0.25">
      <c r="A79" s="13">
        <v>-74</v>
      </c>
      <c r="F79" s="3">
        <v>27</v>
      </c>
      <c r="G79" s="3">
        <f t="shared" si="2"/>
        <v>-73.19</v>
      </c>
      <c r="H79" s="3">
        <f t="shared" si="3"/>
        <v>0.2213474472269453</v>
      </c>
    </row>
    <row r="80" spans="1:8" x14ac:dyDescent="0.25">
      <c r="A80" s="13">
        <v>-74</v>
      </c>
      <c r="F80" s="3">
        <v>28</v>
      </c>
      <c r="G80" s="3">
        <f t="shared" si="2"/>
        <v>-73.16</v>
      </c>
      <c r="H80" s="3">
        <f t="shared" si="3"/>
        <v>0.20122631953520345</v>
      </c>
    </row>
    <row r="81" spans="1:8" x14ac:dyDescent="0.25">
      <c r="A81" s="13">
        <v>-74</v>
      </c>
      <c r="F81" s="3">
        <v>29</v>
      </c>
      <c r="G81" s="3">
        <f t="shared" si="2"/>
        <v>-73.13</v>
      </c>
      <c r="H81" s="3">
        <f t="shared" si="3"/>
        <v>0.18230138535607773</v>
      </c>
    </row>
    <row r="82" spans="1:8" x14ac:dyDescent="0.25">
      <c r="A82" s="13">
        <v>-74</v>
      </c>
      <c r="F82" s="3">
        <v>30</v>
      </c>
      <c r="G82" s="3">
        <f t="shared" si="2"/>
        <v>-73.099999999999994</v>
      </c>
      <c r="H82" s="3">
        <f t="shared" si="3"/>
        <v>0.16458493215937575</v>
      </c>
    </row>
    <row r="83" spans="1:8" x14ac:dyDescent="0.25">
      <c r="A83" s="13">
        <v>-74</v>
      </c>
      <c r="F83" s="3">
        <v>31</v>
      </c>
      <c r="G83" s="3">
        <f t="shared" si="2"/>
        <v>-73.069999999999993</v>
      </c>
      <c r="H83" s="3">
        <f t="shared" si="3"/>
        <v>0.14807614359311538</v>
      </c>
    </row>
    <row r="84" spans="1:8" x14ac:dyDescent="0.25">
      <c r="A84" s="13">
        <v>-74</v>
      </c>
      <c r="F84" s="3">
        <v>32</v>
      </c>
      <c r="G84" s="3">
        <f t="shared" si="2"/>
        <v>-73.040000000000006</v>
      </c>
      <c r="H84" s="3">
        <f t="shared" si="3"/>
        <v>0.13276238227556161</v>
      </c>
    </row>
    <row r="85" spans="1:8" x14ac:dyDescent="0.25">
      <c r="A85" s="13">
        <v>-73</v>
      </c>
      <c r="F85" s="3">
        <v>33</v>
      </c>
      <c r="G85" s="3">
        <f t="shared" si="2"/>
        <v>-73.010000000000005</v>
      </c>
      <c r="H85" s="3">
        <f t="shared" si="3"/>
        <v>0.11862054003401426</v>
      </c>
    </row>
    <row r="86" spans="1:8" x14ac:dyDescent="0.25">
      <c r="A86" s="13">
        <v>-73</v>
      </c>
      <c r="F86" s="3">
        <v>34</v>
      </c>
      <c r="G86" s="3">
        <f t="shared" si="2"/>
        <v>-72.98</v>
      </c>
      <c r="H86" s="3">
        <f t="shared" si="3"/>
        <v>0.10561842229035837</v>
      </c>
    </row>
    <row r="87" spans="1:8" x14ac:dyDescent="0.25">
      <c r="A87" s="13">
        <v>-74</v>
      </c>
      <c r="F87" s="3">
        <v>35</v>
      </c>
      <c r="G87" s="3">
        <f t="shared" si="2"/>
        <v>-72.95</v>
      </c>
      <c r="H87" s="3">
        <f t="shared" si="3"/>
        <v>9.3716135896594513E-2</v>
      </c>
    </row>
    <row r="88" spans="1:8" x14ac:dyDescent="0.25">
      <c r="A88" s="13">
        <v>-74</v>
      </c>
      <c r="F88" s="3">
        <v>36</v>
      </c>
      <c r="G88" s="3">
        <f t="shared" si="2"/>
        <v>-72.92</v>
      </c>
      <c r="H88" s="3">
        <f t="shared" si="3"/>
        <v>8.2867452861015406E-2</v>
      </c>
    </row>
    <row r="89" spans="1:8" x14ac:dyDescent="0.25">
      <c r="A89" s="13">
        <v>-74</v>
      </c>
      <c r="F89" s="3">
        <v>37</v>
      </c>
      <c r="G89" s="3">
        <f t="shared" si="2"/>
        <v>-72.89</v>
      </c>
      <c r="H89" s="3">
        <f t="shared" si="3"/>
        <v>7.3021125928468197E-2</v>
      </c>
    </row>
    <row r="90" spans="1:8" x14ac:dyDescent="0.25">
      <c r="A90" s="13">
        <v>-74</v>
      </c>
      <c r="F90" s="3">
        <v>38</v>
      </c>
      <c r="G90" s="3">
        <f t="shared" si="2"/>
        <v>-72.86</v>
      </c>
      <c r="H90" s="3">
        <f t="shared" si="3"/>
        <v>6.4122135741990369E-2</v>
      </c>
    </row>
    <row r="91" spans="1:8" x14ac:dyDescent="0.25">
      <c r="A91" s="13">
        <v>-74</v>
      </c>
      <c r="F91" s="3">
        <v>39</v>
      </c>
      <c r="G91" s="3">
        <f t="shared" si="2"/>
        <v>-72.83</v>
      </c>
      <c r="H91" s="3">
        <f t="shared" si="3"/>
        <v>5.6112853180900334E-2</v>
      </c>
    </row>
    <row r="92" spans="1:8" x14ac:dyDescent="0.25">
      <c r="A92" s="13">
        <v>-74</v>
      </c>
      <c r="F92" s="3">
        <v>40</v>
      </c>
      <c r="G92" s="3">
        <f t="shared" si="2"/>
        <v>-72.8</v>
      </c>
      <c r="H92" s="3">
        <f t="shared" si="3"/>
        <v>4.8934104317382668E-2</v>
      </c>
    </row>
    <row r="93" spans="1:8" x14ac:dyDescent="0.25">
      <c r="A93" s="13">
        <v>-74</v>
      </c>
      <c r="F93" s="3">
        <v>41</v>
      </c>
      <c r="G93" s="3">
        <f t="shared" si="2"/>
        <v>-72.77</v>
      </c>
      <c r="H93" s="3">
        <f t="shared" si="3"/>
        <v>4.252612914994499E-2</v>
      </c>
    </row>
    <row r="94" spans="1:8" x14ac:dyDescent="0.25">
      <c r="A94" s="13">
        <v>-73</v>
      </c>
      <c r="F94" s="3">
        <v>42</v>
      </c>
      <c r="G94" s="3">
        <f t="shared" si="2"/>
        <v>-72.739999999999995</v>
      </c>
      <c r="H94" s="3">
        <f t="shared" si="3"/>
        <v>3.6829428765318382E-2</v>
      </c>
    </row>
    <row r="95" spans="1:8" x14ac:dyDescent="0.25">
      <c r="A95" s="13">
        <v>-74</v>
      </c>
      <c r="F95" s="3">
        <v>43</v>
      </c>
      <c r="G95" s="3">
        <f t="shared" si="2"/>
        <v>-72.709999999999994</v>
      </c>
      <c r="H95" s="3">
        <f t="shared" si="3"/>
        <v>3.1785498776342257E-2</v>
      </c>
    </row>
    <row r="96" spans="1:8" x14ac:dyDescent="0.25">
      <c r="A96" s="13">
        <v>-73</v>
      </c>
      <c r="F96" s="3">
        <v>44</v>
      </c>
      <c r="G96" s="3">
        <f t="shared" si="2"/>
        <v>-72.680000000000007</v>
      </c>
      <c r="H96" s="3">
        <f t="shared" si="3"/>
        <v>2.7337449726861363E-2</v>
      </c>
    </row>
    <row r="97" spans="1:8" x14ac:dyDescent="0.25">
      <c r="A97" s="13">
        <v>-73</v>
      </c>
      <c r="F97" s="3">
        <v>45</v>
      </c>
      <c r="G97" s="3">
        <f t="shared" si="2"/>
        <v>-72.650000000000006</v>
      </c>
      <c r="H97" s="3">
        <f t="shared" si="3"/>
        <v>2.343051760878468E-2</v>
      </c>
    </row>
    <row r="98" spans="1:8" x14ac:dyDescent="0.25">
      <c r="A98" s="13">
        <v>-73</v>
      </c>
      <c r="F98" s="3">
        <v>46</v>
      </c>
      <c r="G98" s="3">
        <f t="shared" si="2"/>
        <v>-72.62</v>
      </c>
      <c r="H98" s="3">
        <f t="shared" si="3"/>
        <v>2.001246968175727E-2</v>
      </c>
    </row>
    <row r="99" spans="1:8" x14ac:dyDescent="0.25">
      <c r="A99" s="13">
        <v>-74</v>
      </c>
      <c r="F99" s="3">
        <v>47</v>
      </c>
      <c r="G99" s="3">
        <f t="shared" si="2"/>
        <v>-72.59</v>
      </c>
      <c r="H99" s="3">
        <f t="shared" si="3"/>
        <v>1.7033912418400458E-2</v>
      </c>
    </row>
    <row r="100" spans="1:8" x14ac:dyDescent="0.25">
      <c r="A100" s="13">
        <v>-74</v>
      </c>
      <c r="F100" s="3">
        <v>48</v>
      </c>
      <c r="G100" s="3">
        <f t="shared" si="2"/>
        <v>-72.56</v>
      </c>
      <c r="H100" s="3">
        <f t="shared" si="3"/>
        <v>1.4448509627985924E-2</v>
      </c>
    </row>
    <row r="101" spans="1:8" x14ac:dyDescent="0.25">
      <c r="F101" s="3">
        <v>49</v>
      </c>
      <c r="G101" s="3">
        <f t="shared" si="2"/>
        <v>-72.53</v>
      </c>
      <c r="H101" s="3">
        <f t="shared" si="3"/>
        <v>1.2213119659890432E-2</v>
      </c>
    </row>
    <row r="102" spans="1:8" x14ac:dyDescent="0.25">
      <c r="F102" s="3">
        <v>50</v>
      </c>
      <c r="G102" s="3">
        <f t="shared" si="2"/>
        <v>-72.5</v>
      </c>
      <c r="H102" s="3">
        <f t="shared" si="3"/>
        <v>1.0287861085963055E-2</v>
      </c>
    </row>
  </sheetData>
  <mergeCells count="4">
    <mergeCell ref="B1:C1"/>
    <mergeCell ref="D1:E1"/>
    <mergeCell ref="F1:I1"/>
    <mergeCell ref="C27:D27"/>
  </mergeCells>
  <conditionalFormatting sqref="D29">
    <cfRule type="cellIs" dxfId="7" priority="1" operator="notEqual">
      <formula>$D$28</formula>
    </cfRule>
    <cfRule type="cellIs" dxfId="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68CA-742A-4B1B-B46C-AEEF59ECA229}">
  <dimension ref="A1:L102"/>
  <sheetViews>
    <sheetView zoomScale="120" zoomScaleNormal="120" workbookViewId="0">
      <selection activeCell="D30" sqref="D3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-72</v>
      </c>
      <c r="B1" s="28" t="s">
        <v>32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-73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-73</v>
      </c>
      <c r="B3" s="21" t="s">
        <v>8</v>
      </c>
      <c r="C3" s="12">
        <f>MIN(A1:A100)</f>
        <v>-74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-73.98</v>
      </c>
      <c r="H3" s="3">
        <f>_xlfn.NORM.DIST(G3,$D$28,$C$6,FALSE)</f>
        <v>0.15049714732582975</v>
      </c>
      <c r="I3" s="7">
        <f>(ABS(C3)-ABS(C4))/C5</f>
        <v>0.02</v>
      </c>
      <c r="L3" s="14"/>
    </row>
    <row r="4" spans="1:12" x14ac:dyDescent="0.25">
      <c r="A4" s="13">
        <v>-74</v>
      </c>
      <c r="B4" s="22" t="s">
        <v>9</v>
      </c>
      <c r="C4" s="7">
        <f>MAX(A1:A100)</f>
        <v>-72</v>
      </c>
      <c r="D4" s="6">
        <v>-77</v>
      </c>
      <c r="E4" s="11">
        <v>0</v>
      </c>
      <c r="F4" s="3">
        <v>-48</v>
      </c>
      <c r="G4" s="3">
        <f t="shared" ref="G4:G67" si="0">$D$28+($I$3*F4)</f>
        <v>-73.959999999999994</v>
      </c>
      <c r="H4" s="3">
        <f t="shared" ref="H4:H67" si="1">_xlfn.NORM.DIST(G4,$D$28,$C$6,FALSE)</f>
        <v>0.16032531967136823</v>
      </c>
      <c r="L4" s="14"/>
    </row>
    <row r="5" spans="1:12" x14ac:dyDescent="0.25">
      <c r="A5" s="13">
        <v>-73</v>
      </c>
      <c r="B5" s="21" t="s">
        <v>10</v>
      </c>
      <c r="C5" s="12">
        <f>COUNT(A1:A100)</f>
        <v>100</v>
      </c>
      <c r="D5" s="8">
        <v>-76</v>
      </c>
      <c r="E5" s="10">
        <v>0</v>
      </c>
      <c r="F5" s="3">
        <v>-47</v>
      </c>
      <c r="G5" s="3">
        <f t="shared" si="0"/>
        <v>-73.94</v>
      </c>
      <c r="H5" s="3">
        <f t="shared" si="1"/>
        <v>0.1705726866718259</v>
      </c>
      <c r="L5" s="14"/>
    </row>
    <row r="6" spans="1:12" x14ac:dyDescent="0.25">
      <c r="A6" s="13">
        <v>-73</v>
      </c>
      <c r="B6" s="22" t="s">
        <v>2</v>
      </c>
      <c r="C6" s="7">
        <f>_xlfn.STDEV.S(A1:A100)</f>
        <v>0.553774924194538</v>
      </c>
      <c r="D6" s="8">
        <v>-75</v>
      </c>
      <c r="E6" s="11">
        <v>0</v>
      </c>
      <c r="F6" s="3">
        <v>-46</v>
      </c>
      <c r="G6" s="3">
        <f t="shared" si="0"/>
        <v>-73.92</v>
      </c>
      <c r="H6" s="3">
        <f t="shared" si="1"/>
        <v>0.18123847301994059</v>
      </c>
      <c r="L6" s="14"/>
    </row>
    <row r="7" spans="1:12" x14ac:dyDescent="0.25">
      <c r="A7" s="13">
        <v>-73</v>
      </c>
      <c r="B7" s="21" t="s">
        <v>6</v>
      </c>
      <c r="C7" s="12">
        <f>C9-(2*C6)</f>
        <v>-74.527549848389071</v>
      </c>
      <c r="D7" s="6">
        <v>-74</v>
      </c>
      <c r="E7" s="10">
        <v>45</v>
      </c>
      <c r="F7" s="3">
        <v>-45</v>
      </c>
      <c r="G7" s="3">
        <f t="shared" si="0"/>
        <v>-73.900000000000006</v>
      </c>
      <c r="H7" s="3">
        <f t="shared" si="1"/>
        <v>0.1923201671879145</v>
      </c>
    </row>
    <row r="8" spans="1:12" x14ac:dyDescent="0.25">
      <c r="A8" s="13">
        <v>-72</v>
      </c>
      <c r="B8" s="22" t="s">
        <v>4</v>
      </c>
      <c r="C8" s="7">
        <f>C9-C6</f>
        <v>-73.973774924194544</v>
      </c>
      <c r="D8" s="8">
        <v>-73</v>
      </c>
      <c r="E8" s="11">
        <v>52</v>
      </c>
      <c r="F8" s="3">
        <v>-44</v>
      </c>
      <c r="G8" s="3">
        <f t="shared" si="0"/>
        <v>-73.88</v>
      </c>
      <c r="H8" s="3">
        <f t="shared" si="1"/>
        <v>0.20381342640723324</v>
      </c>
    </row>
    <row r="9" spans="1:12" x14ac:dyDescent="0.25">
      <c r="A9" s="13">
        <v>-72</v>
      </c>
      <c r="B9" s="21" t="s">
        <v>3</v>
      </c>
      <c r="C9" s="12">
        <f>AVERAGE(A1:A100)</f>
        <v>-73.42</v>
      </c>
      <c r="D9" s="8">
        <v>-72</v>
      </c>
      <c r="E9" s="10">
        <v>3</v>
      </c>
      <c r="F9" s="3">
        <v>-43</v>
      </c>
      <c r="G9" s="3">
        <f t="shared" si="0"/>
        <v>-73.86</v>
      </c>
      <c r="H9" s="3">
        <f t="shared" si="1"/>
        <v>0.21571198806953609</v>
      </c>
    </row>
    <row r="10" spans="1:12" x14ac:dyDescent="0.25">
      <c r="A10" s="13">
        <v>-74</v>
      </c>
      <c r="B10" s="22" t="s">
        <v>5</v>
      </c>
      <c r="C10" s="7">
        <f>C9+C6</f>
        <v>-72.86622507580546</v>
      </c>
      <c r="D10" s="6">
        <v>-71</v>
      </c>
      <c r="E10" s="11">
        <v>0</v>
      </c>
      <c r="F10" s="3">
        <v>-42</v>
      </c>
      <c r="G10" s="3">
        <f t="shared" si="0"/>
        <v>-73.84</v>
      </c>
      <c r="H10" s="3">
        <f t="shared" si="1"/>
        <v>0.22800758865436674</v>
      </c>
    </row>
    <row r="11" spans="1:12" x14ac:dyDescent="0.25">
      <c r="A11" s="13">
        <v>-73</v>
      </c>
      <c r="B11" s="21" t="s">
        <v>7</v>
      </c>
      <c r="C11" s="12">
        <f>C9+(2*C6)</f>
        <v>-72.312450151610932</v>
      </c>
      <c r="D11" s="8">
        <v>-70</v>
      </c>
      <c r="E11" s="10">
        <v>0</v>
      </c>
      <c r="F11" s="3">
        <v>-41</v>
      </c>
      <c r="G11" s="3">
        <f t="shared" si="0"/>
        <v>-73.819999999999993</v>
      </c>
      <c r="H11" s="3">
        <f t="shared" si="1"/>
        <v>0.24068989128547846</v>
      </c>
    </row>
    <row r="12" spans="1:12" x14ac:dyDescent="0.25">
      <c r="A12" s="13">
        <v>-74</v>
      </c>
      <c r="F12" s="3">
        <v>-40</v>
      </c>
      <c r="G12" s="3">
        <f t="shared" si="0"/>
        <v>-73.8</v>
      </c>
      <c r="H12" s="3">
        <f t="shared" si="1"/>
        <v>0.25374642300166733</v>
      </c>
    </row>
    <row r="13" spans="1:12" x14ac:dyDescent="0.25">
      <c r="A13" s="13">
        <v>-73</v>
      </c>
      <c r="F13" s="3">
        <v>-39</v>
      </c>
      <c r="G13" s="3">
        <f t="shared" si="0"/>
        <v>-73.78</v>
      </c>
      <c r="H13" s="3">
        <f t="shared" si="1"/>
        <v>0.26716252279964381</v>
      </c>
    </row>
    <row r="14" spans="1:12" x14ac:dyDescent="0.25">
      <c r="A14" s="13">
        <v>-74</v>
      </c>
      <c r="F14" s="3">
        <v>-38</v>
      </c>
      <c r="G14" s="3">
        <f t="shared" si="0"/>
        <v>-73.760000000000005</v>
      </c>
      <c r="H14" s="3">
        <f t="shared" si="1"/>
        <v>0.28092130146476191</v>
      </c>
    </row>
    <row r="15" spans="1:12" x14ac:dyDescent="0.25">
      <c r="A15" s="13">
        <v>-74</v>
      </c>
      <c r="F15" s="3">
        <v>-37</v>
      </c>
      <c r="G15" s="3">
        <f t="shared" si="0"/>
        <v>-73.739999999999995</v>
      </c>
      <c r="H15" s="3">
        <f t="shared" si="1"/>
        <v>0.29500361415112991</v>
      </c>
    </row>
    <row r="16" spans="1:12" x14ac:dyDescent="0.25">
      <c r="A16" s="13">
        <v>-73</v>
      </c>
      <c r="F16" s="3">
        <v>-36</v>
      </c>
      <c r="G16" s="3">
        <f t="shared" si="0"/>
        <v>-73.72</v>
      </c>
      <c r="H16" s="3">
        <f t="shared" si="1"/>
        <v>0.30938804660452512</v>
      </c>
    </row>
    <row r="17" spans="1:8" x14ac:dyDescent="0.25">
      <c r="A17" s="13">
        <v>-74</v>
      </c>
      <c r="F17" s="3">
        <v>-35</v>
      </c>
      <c r="G17" s="3">
        <f t="shared" si="0"/>
        <v>-73.7</v>
      </c>
      <c r="H17" s="3">
        <f t="shared" si="1"/>
        <v>0.32405091584081841</v>
      </c>
    </row>
    <row r="18" spans="1:8" x14ac:dyDescent="0.25">
      <c r="A18" s="13">
        <v>-73</v>
      </c>
      <c r="F18" s="3">
        <v>-34</v>
      </c>
      <c r="G18" s="3">
        <f t="shared" si="0"/>
        <v>-73.680000000000007</v>
      </c>
      <c r="H18" s="3">
        <f t="shared" si="1"/>
        <v>0.33896628599842821</v>
      </c>
    </row>
    <row r="19" spans="1:8" x14ac:dyDescent="0.25">
      <c r="A19" s="13">
        <v>-74</v>
      </c>
      <c r="F19" s="3">
        <v>-33</v>
      </c>
      <c r="G19" s="3">
        <f t="shared" si="0"/>
        <v>-73.66</v>
      </c>
      <c r="H19" s="3">
        <f t="shared" si="1"/>
        <v>0.35410599997747949</v>
      </c>
    </row>
    <row r="20" spans="1:8" x14ac:dyDescent="0.25">
      <c r="A20" s="13">
        <v>-74</v>
      </c>
      <c r="F20" s="3">
        <v>-32</v>
      </c>
      <c r="G20" s="3">
        <f t="shared" si="0"/>
        <v>-73.64</v>
      </c>
      <c r="H20" s="3">
        <f t="shared" si="1"/>
        <v>0.36943972736015485</v>
      </c>
    </row>
    <row r="21" spans="1:8" x14ac:dyDescent="0.25">
      <c r="A21" s="13">
        <v>-73</v>
      </c>
      <c r="F21" s="3">
        <v>-31</v>
      </c>
      <c r="G21" s="3">
        <f t="shared" si="0"/>
        <v>-73.62</v>
      </c>
      <c r="H21" s="3">
        <f t="shared" si="1"/>
        <v>0.38493502897824888</v>
      </c>
    </row>
    <row r="22" spans="1:8" x14ac:dyDescent="0.25">
      <c r="A22" s="13">
        <v>-74</v>
      </c>
      <c r="F22" s="3">
        <v>-30</v>
      </c>
      <c r="G22" s="3">
        <f t="shared" si="0"/>
        <v>-73.599999999999994</v>
      </c>
      <c r="H22" s="3">
        <f t="shared" si="1"/>
        <v>0.40055743835498486</v>
      </c>
    </row>
    <row r="23" spans="1:8" x14ac:dyDescent="0.25">
      <c r="A23" s="13">
        <v>-73</v>
      </c>
      <c r="F23" s="3">
        <v>-29</v>
      </c>
      <c r="G23" s="3">
        <f t="shared" si="0"/>
        <v>-73.58</v>
      </c>
      <c r="H23" s="3">
        <f t="shared" si="1"/>
        <v>0.41627056010125746</v>
      </c>
    </row>
    <row r="24" spans="1:8" x14ac:dyDescent="0.25">
      <c r="A24" s="13">
        <v>-73</v>
      </c>
      <c r="F24" s="3">
        <v>-28</v>
      </c>
      <c r="G24" s="3">
        <f t="shared" si="0"/>
        <v>-73.56</v>
      </c>
      <c r="H24" s="3">
        <f t="shared" si="1"/>
        <v>0.43203618519207199</v>
      </c>
    </row>
    <row r="25" spans="1:8" x14ac:dyDescent="0.25">
      <c r="A25" s="13">
        <v>-74</v>
      </c>
      <c r="F25" s="3">
        <v>-27</v>
      </c>
      <c r="G25" s="3">
        <f t="shared" si="0"/>
        <v>-73.540000000000006</v>
      </c>
      <c r="H25" s="3">
        <f t="shared" si="1"/>
        <v>0.44781442288854434</v>
      </c>
    </row>
    <row r="26" spans="1:8" x14ac:dyDescent="0.25">
      <c r="A26" s="13">
        <v>-74</v>
      </c>
      <c r="F26" s="3">
        <v>-26</v>
      </c>
      <c r="G26" s="3">
        <f t="shared" si="0"/>
        <v>-73.52</v>
      </c>
      <c r="H26" s="3">
        <f t="shared" si="1"/>
        <v>0.46356384890712971</v>
      </c>
    </row>
    <row r="27" spans="1:8" x14ac:dyDescent="0.25">
      <c r="A27" s="13">
        <v>-74</v>
      </c>
      <c r="C27" s="29" t="s">
        <v>20</v>
      </c>
      <c r="D27" s="29"/>
      <c r="F27" s="3">
        <v>-25</v>
      </c>
      <c r="G27" s="3">
        <f t="shared" si="0"/>
        <v>-73.5</v>
      </c>
      <c r="H27" s="3">
        <f t="shared" si="1"/>
        <v>0.47924166927115058</v>
      </c>
    </row>
    <row r="28" spans="1:8" x14ac:dyDescent="0.25">
      <c r="A28" s="13">
        <v>-73</v>
      </c>
      <c r="C28" s="22" t="s">
        <v>22</v>
      </c>
      <c r="D28" s="6">
        <f>_xlfn.MODE.SNGL(A1:A100)</f>
        <v>-73</v>
      </c>
      <c r="F28" s="3">
        <v>-24</v>
      </c>
      <c r="G28" s="3">
        <f t="shared" si="0"/>
        <v>-73.48</v>
      </c>
      <c r="H28" s="3">
        <f t="shared" si="1"/>
        <v>0.49480389911341577</v>
      </c>
    </row>
    <row r="29" spans="1:8" x14ac:dyDescent="0.25">
      <c r="A29" s="13">
        <v>-73</v>
      </c>
      <c r="C29" s="22" t="s">
        <v>21</v>
      </c>
      <c r="D29" s="6">
        <f>_xlfn.MODE.SNGL(A1:A5)</f>
        <v>-73</v>
      </c>
      <c r="F29" s="3">
        <v>-23</v>
      </c>
      <c r="G29" s="3">
        <f t="shared" si="0"/>
        <v>-73.459999999999994</v>
      </c>
      <c r="H29" s="3">
        <f t="shared" si="1"/>
        <v>0.51020555553342639</v>
      </c>
    </row>
    <row r="30" spans="1:8" x14ac:dyDescent="0.25">
      <c r="A30" s="13">
        <v>-74</v>
      </c>
      <c r="C30" s="22" t="s">
        <v>29</v>
      </c>
      <c r="D30" s="20">
        <f>ABS(C6/C9)</f>
        <v>7.5425623017507217E-3</v>
      </c>
      <c r="F30" s="3">
        <v>-22</v>
      </c>
      <c r="G30" s="3">
        <f t="shared" si="0"/>
        <v>-73.44</v>
      </c>
      <c r="H30" s="3">
        <f t="shared" si="1"/>
        <v>0.52540086345177295</v>
      </c>
    </row>
    <row r="31" spans="1:8" x14ac:dyDescent="0.25">
      <c r="A31" s="13">
        <v>-74</v>
      </c>
      <c r="F31" s="3">
        <v>-21</v>
      </c>
      <c r="G31" s="3">
        <f t="shared" si="0"/>
        <v>-73.42</v>
      </c>
      <c r="H31" s="3">
        <f t="shared" si="1"/>
        <v>0.54034347324886545</v>
      </c>
    </row>
    <row r="32" spans="1:8" x14ac:dyDescent="0.25">
      <c r="A32" s="13">
        <v>-74</v>
      </c>
      <c r="F32" s="3">
        <v>-20</v>
      </c>
      <c r="G32" s="3">
        <f t="shared" si="0"/>
        <v>-73.400000000000006</v>
      </c>
      <c r="H32" s="3">
        <f t="shared" si="1"/>
        <v>0.55498668882718338</v>
      </c>
    </row>
    <row r="33" spans="1:8" x14ac:dyDescent="0.25">
      <c r="A33" s="13">
        <v>-74</v>
      </c>
      <c r="F33" s="3">
        <v>-19</v>
      </c>
      <c r="G33" s="3">
        <f t="shared" si="0"/>
        <v>-73.38</v>
      </c>
      <c r="H33" s="3">
        <f t="shared" si="1"/>
        <v>0.56928370459874178</v>
      </c>
    </row>
    <row r="34" spans="1:8" x14ac:dyDescent="0.25">
      <c r="A34" s="13">
        <v>-73</v>
      </c>
      <c r="F34" s="3">
        <v>-18</v>
      </c>
      <c r="G34" s="3">
        <f t="shared" si="0"/>
        <v>-73.36</v>
      </c>
      <c r="H34" s="3">
        <f t="shared" si="1"/>
        <v>0.5831878497730586</v>
      </c>
    </row>
    <row r="35" spans="1:8" x14ac:dyDescent="0.25">
      <c r="A35" s="13">
        <v>-74</v>
      </c>
      <c r="F35" s="3">
        <v>-17</v>
      </c>
      <c r="G35" s="3">
        <f t="shared" si="0"/>
        <v>-73.34</v>
      </c>
      <c r="H35" s="3">
        <f t="shared" si="1"/>
        <v>0.59665283820863646</v>
      </c>
    </row>
    <row r="36" spans="1:8" x14ac:dyDescent="0.25">
      <c r="A36" s="13">
        <v>-74</v>
      </c>
      <c r="F36" s="3">
        <v>-16</v>
      </c>
      <c r="G36" s="3">
        <f t="shared" si="0"/>
        <v>-73.319999999999993</v>
      </c>
      <c r="H36" s="3">
        <f t="shared" si="1"/>
        <v>0.60963302199336555</v>
      </c>
    </row>
    <row r="37" spans="1:8" x14ac:dyDescent="0.25">
      <c r="A37" s="13">
        <v>-73</v>
      </c>
      <c r="F37" s="3">
        <v>-15</v>
      </c>
      <c r="G37" s="3">
        <f t="shared" si="0"/>
        <v>-73.3</v>
      </c>
      <c r="H37" s="3">
        <f t="shared" si="1"/>
        <v>0.62208364683913553</v>
      </c>
    </row>
    <row r="38" spans="1:8" x14ac:dyDescent="0.25">
      <c r="A38" s="13">
        <v>-74</v>
      </c>
      <c r="F38" s="3">
        <v>-14</v>
      </c>
      <c r="G38" s="3">
        <f t="shared" si="0"/>
        <v>-73.28</v>
      </c>
      <c r="H38" s="3">
        <f t="shared" si="1"/>
        <v>0.63396110731372934</v>
      </c>
    </row>
    <row r="39" spans="1:8" x14ac:dyDescent="0.25">
      <c r="A39" s="13">
        <v>-74</v>
      </c>
      <c r="F39" s="3">
        <v>-13</v>
      </c>
      <c r="G39" s="3">
        <f t="shared" si="0"/>
        <v>-73.260000000000005</v>
      </c>
      <c r="H39" s="3">
        <f t="shared" si="1"/>
        <v>0.64522319989003951</v>
      </c>
    </row>
    <row r="40" spans="1:8" x14ac:dyDescent="0.25">
      <c r="A40" s="13">
        <v>-74</v>
      </c>
      <c r="F40" s="3">
        <v>-12</v>
      </c>
      <c r="G40" s="3">
        <f t="shared" si="0"/>
        <v>-73.239999999999995</v>
      </c>
      <c r="H40" s="3">
        <f t="shared" si="1"/>
        <v>0.6558293717704986</v>
      </c>
    </row>
    <row r="41" spans="1:8" x14ac:dyDescent="0.25">
      <c r="A41" s="13">
        <v>-73</v>
      </c>
      <c r="F41" s="3">
        <v>-11</v>
      </c>
      <c r="G41" s="3">
        <f t="shared" si="0"/>
        <v>-73.22</v>
      </c>
      <c r="H41" s="3">
        <f t="shared" si="1"/>
        <v>0.66574096344295042</v>
      </c>
    </row>
    <row r="42" spans="1:8" x14ac:dyDescent="0.25">
      <c r="A42" s="13">
        <v>-73</v>
      </c>
      <c r="F42" s="3">
        <v>-10</v>
      </c>
      <c r="G42" s="3">
        <f t="shared" si="0"/>
        <v>-73.2</v>
      </c>
      <c r="H42" s="3">
        <f t="shared" si="1"/>
        <v>0.67492144294443401</v>
      </c>
    </row>
    <row r="43" spans="1:8" x14ac:dyDescent="0.25">
      <c r="A43" s="13">
        <v>-74</v>
      </c>
      <c r="F43" s="3">
        <v>-9</v>
      </c>
      <c r="G43" s="3">
        <f t="shared" si="0"/>
        <v>-73.180000000000007</v>
      </c>
      <c r="H43" s="3">
        <f t="shared" si="1"/>
        <v>0.68333662985073795</v>
      </c>
    </row>
    <row r="44" spans="1:8" x14ac:dyDescent="0.25">
      <c r="A44" s="13">
        <v>-73</v>
      </c>
      <c r="F44" s="3">
        <v>-8</v>
      </c>
      <c r="G44" s="3">
        <f t="shared" si="0"/>
        <v>-73.16</v>
      </c>
      <c r="H44" s="3">
        <f t="shared" si="1"/>
        <v>0.69095490707299856</v>
      </c>
    </row>
    <row r="45" spans="1:8" x14ac:dyDescent="0.25">
      <c r="A45" s="13">
        <v>-73</v>
      </c>
      <c r="F45" s="3">
        <v>-7</v>
      </c>
      <c r="G45" s="3">
        <f t="shared" si="0"/>
        <v>-73.14</v>
      </c>
      <c r="H45" s="3">
        <f t="shared" si="1"/>
        <v>0.69774741862665579</v>
      </c>
    </row>
    <row r="46" spans="1:8" x14ac:dyDescent="0.25">
      <c r="A46" s="13">
        <v>-74</v>
      </c>
      <c r="F46" s="3">
        <v>-6</v>
      </c>
      <c r="G46" s="3">
        <f t="shared" si="0"/>
        <v>-73.12</v>
      </c>
      <c r="H46" s="3">
        <f t="shared" si="1"/>
        <v>0.70368825164288806</v>
      </c>
    </row>
    <row r="47" spans="1:8" x14ac:dyDescent="0.25">
      <c r="A47" s="13">
        <v>-73</v>
      </c>
      <c r="F47" s="3">
        <v>-5</v>
      </c>
      <c r="G47" s="3">
        <f t="shared" si="0"/>
        <v>-73.099999999999994</v>
      </c>
      <c r="H47" s="3">
        <f t="shared" si="1"/>
        <v>0.70875460101652188</v>
      </c>
    </row>
    <row r="48" spans="1:8" x14ac:dyDescent="0.25">
      <c r="A48" s="13">
        <v>-73</v>
      </c>
      <c r="F48" s="3">
        <v>-4</v>
      </c>
      <c r="G48" s="3">
        <f t="shared" si="0"/>
        <v>-73.08</v>
      </c>
      <c r="H48" s="3">
        <f t="shared" si="1"/>
        <v>0.7129269152268598</v>
      </c>
    </row>
    <row r="49" spans="1:8" x14ac:dyDescent="0.25">
      <c r="A49" s="13">
        <v>-73</v>
      </c>
      <c r="F49" s="3">
        <v>-3</v>
      </c>
      <c r="G49" s="3">
        <f t="shared" si="0"/>
        <v>-73.06</v>
      </c>
      <c r="H49" s="3">
        <f t="shared" si="1"/>
        <v>0.71618902202681045</v>
      </c>
    </row>
    <row r="50" spans="1:8" x14ac:dyDescent="0.25">
      <c r="A50" s="13">
        <v>-74</v>
      </c>
      <c r="F50" s="3">
        <v>-2</v>
      </c>
      <c r="G50" s="3">
        <f t="shared" si="0"/>
        <v>-73.040000000000006</v>
      </c>
      <c r="H50" s="3">
        <f t="shared" si="1"/>
        <v>0.71852823286961398</v>
      </c>
    </row>
    <row r="51" spans="1:8" x14ac:dyDescent="0.25">
      <c r="A51" s="13">
        <v>-73</v>
      </c>
      <c r="F51" s="3">
        <v>-1</v>
      </c>
      <c r="G51" s="3">
        <f t="shared" si="0"/>
        <v>-73.02</v>
      </c>
      <c r="H51" s="3">
        <f t="shared" si="1"/>
        <v>0.71993542512963549</v>
      </c>
    </row>
    <row r="52" spans="1:8" x14ac:dyDescent="0.25">
      <c r="A52" s="13">
        <v>-74</v>
      </c>
      <c r="F52" s="3">
        <v>0</v>
      </c>
      <c r="G52" s="3">
        <f t="shared" si="0"/>
        <v>-73</v>
      </c>
      <c r="H52" s="3">
        <f t="shared" si="1"/>
        <v>0.72040510137162972</v>
      </c>
    </row>
    <row r="53" spans="1:8" x14ac:dyDescent="0.25">
      <c r="A53" s="13">
        <v>-74</v>
      </c>
      <c r="F53" s="3">
        <v>1</v>
      </c>
      <c r="G53" s="3">
        <f t="shared" si="0"/>
        <v>-72.98</v>
      </c>
      <c r="H53" s="3">
        <f t="shared" si="1"/>
        <v>0.71993542512963549</v>
      </c>
    </row>
    <row r="54" spans="1:8" x14ac:dyDescent="0.25">
      <c r="A54" s="13">
        <v>-74</v>
      </c>
      <c r="F54" s="3">
        <v>2</v>
      </c>
      <c r="G54" s="3">
        <f t="shared" si="0"/>
        <v>-72.959999999999994</v>
      </c>
      <c r="H54" s="3">
        <f t="shared" si="1"/>
        <v>0.71852823286961398</v>
      </c>
    </row>
    <row r="55" spans="1:8" x14ac:dyDescent="0.25">
      <c r="A55" s="13">
        <v>-73</v>
      </c>
      <c r="F55" s="3">
        <v>3</v>
      </c>
      <c r="G55" s="3">
        <f t="shared" si="0"/>
        <v>-72.94</v>
      </c>
      <c r="H55" s="3">
        <f t="shared" si="1"/>
        <v>0.71618902202681045</v>
      </c>
    </row>
    <row r="56" spans="1:8" x14ac:dyDescent="0.25">
      <c r="A56" s="13">
        <v>-73</v>
      </c>
      <c r="F56" s="3">
        <v>4</v>
      </c>
      <c r="G56" s="3">
        <f t="shared" si="0"/>
        <v>-72.92</v>
      </c>
      <c r="H56" s="3">
        <f t="shared" si="1"/>
        <v>0.7129269152268598</v>
      </c>
    </row>
    <row r="57" spans="1:8" x14ac:dyDescent="0.25">
      <c r="A57" s="13">
        <v>-73</v>
      </c>
      <c r="F57" s="3">
        <v>5</v>
      </c>
      <c r="G57" s="3">
        <f t="shared" si="0"/>
        <v>-72.900000000000006</v>
      </c>
      <c r="H57" s="3">
        <f t="shared" si="1"/>
        <v>0.70875460101652188</v>
      </c>
    </row>
    <row r="58" spans="1:8" x14ac:dyDescent="0.25">
      <c r="A58" s="13">
        <v>-73</v>
      </c>
      <c r="F58" s="3">
        <v>6</v>
      </c>
      <c r="G58" s="3">
        <f t="shared" si="0"/>
        <v>-72.88</v>
      </c>
      <c r="H58" s="3">
        <f t="shared" si="1"/>
        <v>0.70368825164288806</v>
      </c>
    </row>
    <row r="59" spans="1:8" x14ac:dyDescent="0.25">
      <c r="A59" s="13">
        <v>-73</v>
      </c>
      <c r="F59" s="3">
        <v>7</v>
      </c>
      <c r="G59" s="3">
        <f t="shared" si="0"/>
        <v>-72.86</v>
      </c>
      <c r="H59" s="3">
        <f t="shared" si="1"/>
        <v>0.69774741862665579</v>
      </c>
    </row>
    <row r="60" spans="1:8" x14ac:dyDescent="0.25">
      <c r="A60" s="13">
        <v>-73</v>
      </c>
      <c r="F60" s="3">
        <v>8</v>
      </c>
      <c r="G60" s="3">
        <f t="shared" si="0"/>
        <v>-72.84</v>
      </c>
      <c r="H60" s="3">
        <f t="shared" si="1"/>
        <v>0.69095490707299856</v>
      </c>
    </row>
    <row r="61" spans="1:8" x14ac:dyDescent="0.25">
      <c r="A61" s="13">
        <v>-73</v>
      </c>
      <c r="F61" s="3">
        <v>9</v>
      </c>
      <c r="G61" s="3">
        <f t="shared" si="0"/>
        <v>-72.819999999999993</v>
      </c>
      <c r="H61" s="3">
        <f t="shared" si="1"/>
        <v>0.68333662985073795</v>
      </c>
    </row>
    <row r="62" spans="1:8" x14ac:dyDescent="0.25">
      <c r="A62" s="13">
        <v>-73</v>
      </c>
      <c r="F62" s="3">
        <v>10</v>
      </c>
      <c r="G62" s="3">
        <f t="shared" si="0"/>
        <v>-72.8</v>
      </c>
      <c r="H62" s="3">
        <f t="shared" si="1"/>
        <v>0.67492144294443401</v>
      </c>
    </row>
    <row r="63" spans="1:8" x14ac:dyDescent="0.25">
      <c r="A63" s="13">
        <v>-74</v>
      </c>
      <c r="F63" s="3">
        <v>11</v>
      </c>
      <c r="G63" s="3">
        <f t="shared" si="0"/>
        <v>-72.78</v>
      </c>
      <c r="H63" s="3">
        <f t="shared" si="1"/>
        <v>0.66574096344295042</v>
      </c>
    </row>
    <row r="64" spans="1:8" x14ac:dyDescent="0.25">
      <c r="A64" s="13">
        <v>-73</v>
      </c>
      <c r="F64" s="3">
        <v>12</v>
      </c>
      <c r="G64" s="3">
        <f t="shared" si="0"/>
        <v>-72.760000000000005</v>
      </c>
      <c r="H64" s="3">
        <f t="shared" si="1"/>
        <v>0.6558293717704986</v>
      </c>
    </row>
    <row r="65" spans="1:8" x14ac:dyDescent="0.25">
      <c r="A65" s="13">
        <v>-74</v>
      </c>
      <c r="F65" s="3">
        <v>13</v>
      </c>
      <c r="G65" s="3">
        <f t="shared" si="0"/>
        <v>-72.739999999999995</v>
      </c>
      <c r="H65" s="3">
        <f t="shared" si="1"/>
        <v>0.64522319989003951</v>
      </c>
    </row>
    <row r="66" spans="1:8" x14ac:dyDescent="0.25">
      <c r="A66" s="13">
        <v>-74</v>
      </c>
      <c r="F66" s="3">
        <v>14</v>
      </c>
      <c r="G66" s="3">
        <f t="shared" si="0"/>
        <v>-72.72</v>
      </c>
      <c r="H66" s="3">
        <f t="shared" si="1"/>
        <v>0.63396110731372934</v>
      </c>
    </row>
    <row r="67" spans="1:8" x14ac:dyDescent="0.25">
      <c r="A67" s="13">
        <v>-73</v>
      </c>
      <c r="F67" s="3">
        <v>15</v>
      </c>
      <c r="G67" s="3">
        <f t="shared" si="0"/>
        <v>-72.7</v>
      </c>
      <c r="H67" s="3">
        <f t="shared" si="1"/>
        <v>0.62208364683913553</v>
      </c>
    </row>
    <row r="68" spans="1:8" x14ac:dyDescent="0.25">
      <c r="A68" s="13">
        <v>-73</v>
      </c>
      <c r="F68" s="3">
        <v>16</v>
      </c>
      <c r="G68" s="3">
        <f t="shared" ref="G68:G102" si="2">$D$28+($I$3*F68)</f>
        <v>-72.680000000000007</v>
      </c>
      <c r="H68" s="3">
        <f t="shared" ref="H68:H102" si="3">_xlfn.NORM.DIST(G68,$D$28,$C$6,FALSE)</f>
        <v>0.60963302199336555</v>
      </c>
    </row>
    <row r="69" spans="1:8" x14ac:dyDescent="0.25">
      <c r="A69" s="13">
        <v>-74</v>
      </c>
      <c r="F69" s="3">
        <v>17</v>
      </c>
      <c r="G69" s="3">
        <f t="shared" si="2"/>
        <v>-72.66</v>
      </c>
      <c r="H69" s="3">
        <f t="shared" si="3"/>
        <v>0.59665283820863646</v>
      </c>
    </row>
    <row r="70" spans="1:8" x14ac:dyDescent="0.25">
      <c r="A70" s="13">
        <v>-73</v>
      </c>
      <c r="F70" s="3">
        <v>18</v>
      </c>
      <c r="G70" s="3">
        <f t="shared" si="2"/>
        <v>-72.64</v>
      </c>
      <c r="H70" s="3">
        <f t="shared" si="3"/>
        <v>0.5831878497730586</v>
      </c>
    </row>
    <row r="71" spans="1:8" x14ac:dyDescent="0.25">
      <c r="A71" s="13">
        <v>-73</v>
      </c>
      <c r="F71" s="3">
        <v>19</v>
      </c>
      <c r="G71" s="3">
        <f t="shared" si="2"/>
        <v>-72.62</v>
      </c>
      <c r="H71" s="3">
        <f t="shared" si="3"/>
        <v>0.56928370459874178</v>
      </c>
    </row>
    <row r="72" spans="1:8" x14ac:dyDescent="0.25">
      <c r="A72" s="13">
        <v>-73</v>
      </c>
      <c r="F72" s="3">
        <v>20</v>
      </c>
      <c r="G72" s="3">
        <f t="shared" si="2"/>
        <v>-72.599999999999994</v>
      </c>
      <c r="H72" s="3">
        <f t="shared" si="3"/>
        <v>0.55498668882718338</v>
      </c>
    </row>
    <row r="73" spans="1:8" x14ac:dyDescent="0.25">
      <c r="A73" s="13">
        <v>-74</v>
      </c>
      <c r="F73" s="3">
        <v>21</v>
      </c>
      <c r="G73" s="3">
        <f t="shared" si="2"/>
        <v>-72.58</v>
      </c>
      <c r="H73" s="3">
        <f t="shared" si="3"/>
        <v>0.54034347324886545</v>
      </c>
    </row>
    <row r="74" spans="1:8" x14ac:dyDescent="0.25">
      <c r="A74" s="13">
        <v>-73</v>
      </c>
      <c r="F74" s="3">
        <v>22</v>
      </c>
      <c r="G74" s="3">
        <f t="shared" si="2"/>
        <v>-72.56</v>
      </c>
      <c r="H74" s="3">
        <f t="shared" si="3"/>
        <v>0.52540086345177295</v>
      </c>
    </row>
    <row r="75" spans="1:8" x14ac:dyDescent="0.25">
      <c r="A75" s="13">
        <v>-74</v>
      </c>
      <c r="F75" s="3">
        <v>23</v>
      </c>
      <c r="G75" s="3">
        <f t="shared" si="2"/>
        <v>-72.540000000000006</v>
      </c>
      <c r="H75" s="3">
        <f t="shared" si="3"/>
        <v>0.51020555553342639</v>
      </c>
    </row>
    <row r="76" spans="1:8" x14ac:dyDescent="0.25">
      <c r="A76" s="13">
        <v>-73</v>
      </c>
      <c r="F76" s="3">
        <v>24</v>
      </c>
      <c r="G76" s="3">
        <f t="shared" si="2"/>
        <v>-72.52</v>
      </c>
      <c r="H76" s="3">
        <f t="shared" si="3"/>
        <v>0.49480389911341577</v>
      </c>
    </row>
    <row r="77" spans="1:8" x14ac:dyDescent="0.25">
      <c r="A77" s="13">
        <v>-74</v>
      </c>
      <c r="F77" s="3">
        <v>25</v>
      </c>
      <c r="G77" s="3">
        <f t="shared" si="2"/>
        <v>-72.5</v>
      </c>
      <c r="H77" s="3">
        <f t="shared" si="3"/>
        <v>0.47924166927115058</v>
      </c>
    </row>
    <row r="78" spans="1:8" x14ac:dyDescent="0.25">
      <c r="A78" s="13">
        <v>-73</v>
      </c>
      <c r="F78" s="3">
        <v>26</v>
      </c>
      <c r="G78" s="3">
        <f t="shared" si="2"/>
        <v>-72.48</v>
      </c>
      <c r="H78" s="3">
        <f t="shared" si="3"/>
        <v>0.46356384890712971</v>
      </c>
    </row>
    <row r="79" spans="1:8" x14ac:dyDescent="0.25">
      <c r="A79" s="13">
        <v>-74</v>
      </c>
      <c r="F79" s="3">
        <v>27</v>
      </c>
      <c r="G79" s="3">
        <f t="shared" si="2"/>
        <v>-72.459999999999994</v>
      </c>
      <c r="H79" s="3">
        <f t="shared" si="3"/>
        <v>0.44781442288854434</v>
      </c>
    </row>
    <row r="80" spans="1:8" x14ac:dyDescent="0.25">
      <c r="A80" s="13">
        <v>-73</v>
      </c>
      <c r="F80" s="3">
        <v>28</v>
      </c>
      <c r="G80" s="3">
        <f t="shared" si="2"/>
        <v>-72.44</v>
      </c>
      <c r="H80" s="3">
        <f t="shared" si="3"/>
        <v>0.43203618519207199</v>
      </c>
    </row>
    <row r="81" spans="1:8" x14ac:dyDescent="0.25">
      <c r="A81" s="13">
        <v>-74</v>
      </c>
      <c r="F81" s="3">
        <v>29</v>
      </c>
      <c r="G81" s="3">
        <f t="shared" si="2"/>
        <v>-72.42</v>
      </c>
      <c r="H81" s="3">
        <f t="shared" si="3"/>
        <v>0.41627056010125746</v>
      </c>
    </row>
    <row r="82" spans="1:8" x14ac:dyDescent="0.25">
      <c r="A82" s="13">
        <v>-73</v>
      </c>
      <c r="F82" s="3">
        <v>30</v>
      </c>
      <c r="G82" s="3">
        <f t="shared" si="2"/>
        <v>-72.400000000000006</v>
      </c>
      <c r="H82" s="3">
        <f t="shared" si="3"/>
        <v>0.40055743835498486</v>
      </c>
    </row>
    <row r="83" spans="1:8" x14ac:dyDescent="0.25">
      <c r="A83" s="13">
        <v>-73</v>
      </c>
      <c r="F83" s="3">
        <v>31</v>
      </c>
      <c r="G83" s="3">
        <f t="shared" si="2"/>
        <v>-72.38</v>
      </c>
      <c r="H83" s="3">
        <f t="shared" si="3"/>
        <v>0.38493502897824888</v>
      </c>
    </row>
    <row r="84" spans="1:8" x14ac:dyDescent="0.25">
      <c r="A84" s="13">
        <v>-73</v>
      </c>
      <c r="F84" s="3">
        <v>32</v>
      </c>
      <c r="G84" s="3">
        <f t="shared" si="2"/>
        <v>-72.36</v>
      </c>
      <c r="H84" s="3">
        <f t="shared" si="3"/>
        <v>0.36943972736015485</v>
      </c>
    </row>
    <row r="85" spans="1:8" x14ac:dyDescent="0.25">
      <c r="A85" s="13">
        <v>-74</v>
      </c>
      <c r="F85" s="3">
        <v>33</v>
      </c>
      <c r="G85" s="3">
        <f t="shared" si="2"/>
        <v>-72.34</v>
      </c>
      <c r="H85" s="3">
        <f t="shared" si="3"/>
        <v>0.35410599997747949</v>
      </c>
    </row>
    <row r="86" spans="1:8" x14ac:dyDescent="0.25">
      <c r="A86" s="13">
        <v>-74</v>
      </c>
      <c r="F86" s="3">
        <v>34</v>
      </c>
      <c r="G86" s="3">
        <f t="shared" si="2"/>
        <v>-72.319999999999993</v>
      </c>
      <c r="H86" s="3">
        <f t="shared" si="3"/>
        <v>0.33896628599842821</v>
      </c>
    </row>
    <row r="87" spans="1:8" x14ac:dyDescent="0.25">
      <c r="A87" s="13">
        <v>-74</v>
      </c>
      <c r="F87" s="3">
        <v>35</v>
      </c>
      <c r="G87" s="3">
        <f t="shared" si="2"/>
        <v>-72.3</v>
      </c>
      <c r="H87" s="3">
        <f t="shared" si="3"/>
        <v>0.32405091584081841</v>
      </c>
    </row>
    <row r="88" spans="1:8" x14ac:dyDescent="0.25">
      <c r="A88" s="13">
        <v>-73</v>
      </c>
      <c r="F88" s="3">
        <v>36</v>
      </c>
      <c r="G88" s="3">
        <f t="shared" si="2"/>
        <v>-72.28</v>
      </c>
      <c r="H88" s="3">
        <f t="shared" si="3"/>
        <v>0.30938804660452512</v>
      </c>
    </row>
    <row r="89" spans="1:8" x14ac:dyDescent="0.25">
      <c r="A89" s="13">
        <v>-74</v>
      </c>
      <c r="F89" s="3">
        <v>37</v>
      </c>
      <c r="G89" s="3">
        <f t="shared" si="2"/>
        <v>-72.260000000000005</v>
      </c>
      <c r="H89" s="3">
        <f t="shared" si="3"/>
        <v>0.29500361415112991</v>
      </c>
    </row>
    <row r="90" spans="1:8" x14ac:dyDescent="0.25">
      <c r="A90" s="13">
        <v>-73</v>
      </c>
      <c r="F90" s="3">
        <v>38</v>
      </c>
      <c r="G90" s="3">
        <f t="shared" si="2"/>
        <v>-72.239999999999995</v>
      </c>
      <c r="H90" s="3">
        <f t="shared" si="3"/>
        <v>0.28092130146476191</v>
      </c>
    </row>
    <row r="91" spans="1:8" x14ac:dyDescent="0.25">
      <c r="A91" s="13">
        <v>-73</v>
      </c>
      <c r="F91" s="3">
        <v>39</v>
      </c>
      <c r="G91" s="3">
        <f t="shared" si="2"/>
        <v>-72.22</v>
      </c>
      <c r="H91" s="3">
        <f t="shared" si="3"/>
        <v>0.26716252279964381</v>
      </c>
    </row>
    <row r="92" spans="1:8" x14ac:dyDescent="0.25">
      <c r="A92" s="13">
        <v>-73</v>
      </c>
      <c r="F92" s="3">
        <v>40</v>
      </c>
      <c r="G92" s="3">
        <f t="shared" si="2"/>
        <v>-72.2</v>
      </c>
      <c r="H92" s="3">
        <f t="shared" si="3"/>
        <v>0.25374642300166733</v>
      </c>
    </row>
    <row r="93" spans="1:8" x14ac:dyDescent="0.25">
      <c r="A93" s="13">
        <v>-73</v>
      </c>
      <c r="F93" s="3">
        <v>41</v>
      </c>
      <c r="G93" s="3">
        <f t="shared" si="2"/>
        <v>-72.180000000000007</v>
      </c>
      <c r="H93" s="3">
        <f t="shared" si="3"/>
        <v>0.24068989128547846</v>
      </c>
    </row>
    <row r="94" spans="1:8" x14ac:dyDescent="0.25">
      <c r="A94" s="13">
        <v>-74</v>
      </c>
      <c r="F94" s="3">
        <v>42</v>
      </c>
      <c r="G94" s="3">
        <f t="shared" si="2"/>
        <v>-72.16</v>
      </c>
      <c r="H94" s="3">
        <f t="shared" si="3"/>
        <v>0.22800758865436674</v>
      </c>
    </row>
    <row r="95" spans="1:8" x14ac:dyDescent="0.25">
      <c r="A95" s="13">
        <v>-74</v>
      </c>
      <c r="F95" s="3">
        <v>43</v>
      </c>
      <c r="G95" s="3">
        <f t="shared" si="2"/>
        <v>-72.14</v>
      </c>
      <c r="H95" s="3">
        <f t="shared" si="3"/>
        <v>0.21571198806953609</v>
      </c>
    </row>
    <row r="96" spans="1:8" x14ac:dyDescent="0.25">
      <c r="A96" s="13">
        <v>-73</v>
      </c>
      <c r="F96" s="3">
        <v>44</v>
      </c>
      <c r="G96" s="3">
        <f t="shared" si="2"/>
        <v>-72.12</v>
      </c>
      <c r="H96" s="3">
        <f t="shared" si="3"/>
        <v>0.20381342640723324</v>
      </c>
    </row>
    <row r="97" spans="1:8" x14ac:dyDescent="0.25">
      <c r="A97" s="13">
        <v>-74</v>
      </c>
      <c r="F97" s="3">
        <v>45</v>
      </c>
      <c r="G97" s="3">
        <f t="shared" si="2"/>
        <v>-72.099999999999994</v>
      </c>
      <c r="H97" s="3">
        <f t="shared" si="3"/>
        <v>0.1923201671879145</v>
      </c>
    </row>
    <row r="98" spans="1:8" x14ac:dyDescent="0.25">
      <c r="A98" s="13">
        <v>-73</v>
      </c>
      <c r="F98" s="3">
        <v>46</v>
      </c>
      <c r="G98" s="3">
        <f t="shared" si="2"/>
        <v>-72.08</v>
      </c>
      <c r="H98" s="3">
        <f t="shared" si="3"/>
        <v>0.18123847301994059</v>
      </c>
    </row>
    <row r="99" spans="1:8" x14ac:dyDescent="0.25">
      <c r="A99" s="13">
        <v>-74</v>
      </c>
      <c r="F99" s="3">
        <v>47</v>
      </c>
      <c r="G99" s="3">
        <f t="shared" si="2"/>
        <v>-72.06</v>
      </c>
      <c r="H99" s="3">
        <f t="shared" si="3"/>
        <v>0.1705726866718259</v>
      </c>
    </row>
    <row r="100" spans="1:8" x14ac:dyDescent="0.25">
      <c r="A100" s="13">
        <v>-74</v>
      </c>
      <c r="F100" s="3">
        <v>48</v>
      </c>
      <c r="G100" s="3">
        <f t="shared" si="2"/>
        <v>-72.040000000000006</v>
      </c>
      <c r="H100" s="3">
        <f t="shared" si="3"/>
        <v>0.16032531967136823</v>
      </c>
    </row>
    <row r="101" spans="1:8" x14ac:dyDescent="0.25">
      <c r="F101" s="3">
        <v>49</v>
      </c>
      <c r="G101" s="3">
        <f t="shared" si="2"/>
        <v>-72.02</v>
      </c>
      <c r="H101" s="3">
        <f t="shared" si="3"/>
        <v>0.15049714732582975</v>
      </c>
    </row>
    <row r="102" spans="1:8" x14ac:dyDescent="0.25">
      <c r="F102" s="3">
        <v>50</v>
      </c>
      <c r="G102" s="3">
        <f t="shared" si="2"/>
        <v>-72</v>
      </c>
      <c r="H102" s="3">
        <f t="shared" si="3"/>
        <v>0.14108730906508962</v>
      </c>
    </row>
  </sheetData>
  <mergeCells count="4">
    <mergeCell ref="B1:C1"/>
    <mergeCell ref="D1:E1"/>
    <mergeCell ref="F1:I1"/>
    <mergeCell ref="C27:D27"/>
  </mergeCells>
  <conditionalFormatting sqref="D29">
    <cfRule type="cellIs" dxfId="5" priority="1" operator="notEqual">
      <formula>$D$28</formula>
    </cfRule>
    <cfRule type="cellIs" dxfId="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1402-3D99-491E-B206-2CF2217E7C30}">
  <dimension ref="A1:L102"/>
  <sheetViews>
    <sheetView zoomScale="120" zoomScaleNormal="120" workbookViewId="0">
      <selection activeCell="D30" sqref="D3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-74</v>
      </c>
      <c r="B1" s="28" t="s">
        <v>30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-74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-74</v>
      </c>
      <c r="B3" s="21" t="s">
        <v>8</v>
      </c>
      <c r="C3" s="12">
        <f>MIN(A1:A100)</f>
        <v>-75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-74.98</v>
      </c>
      <c r="H3" s="3">
        <f>_xlfn.NORM.DIST(G3,$D$28,$C$6,FALSE)</f>
        <v>4.920201683137336E-2</v>
      </c>
      <c r="I3" s="7">
        <f>(ABS(C3)-ABS(C4))/C5</f>
        <v>0.02</v>
      </c>
      <c r="L3" s="14"/>
    </row>
    <row r="4" spans="1:12" x14ac:dyDescent="0.25">
      <c r="A4" s="13">
        <v>-73</v>
      </c>
      <c r="B4" s="22" t="s">
        <v>9</v>
      </c>
      <c r="C4" s="7">
        <f>MAX(A1:A100)</f>
        <v>-73</v>
      </c>
      <c r="D4" s="6">
        <v>-77</v>
      </c>
      <c r="E4" s="11">
        <v>0</v>
      </c>
      <c r="F4" s="3">
        <v>-48</v>
      </c>
      <c r="G4" s="3">
        <f t="shared" ref="G4:G67" si="0">$D$28+($I$3*F4)</f>
        <v>-74.959999999999994</v>
      </c>
      <c r="H4" s="3">
        <f t="shared" ref="H4:H67" si="1">_xlfn.NORM.DIST(G4,$D$28,$C$6,FALSE)</f>
        <v>5.5565836485322526E-2</v>
      </c>
      <c r="L4" s="14"/>
    </row>
    <row r="5" spans="1:12" x14ac:dyDescent="0.25">
      <c r="A5" s="13">
        <v>-74</v>
      </c>
      <c r="B5" s="21" t="s">
        <v>10</v>
      </c>
      <c r="C5" s="12">
        <f>COUNT(A1:A100)</f>
        <v>100</v>
      </c>
      <c r="D5" s="8">
        <v>-76</v>
      </c>
      <c r="E5" s="10">
        <v>0</v>
      </c>
      <c r="F5" s="3">
        <v>-47</v>
      </c>
      <c r="G5" s="3">
        <f t="shared" si="0"/>
        <v>-74.94</v>
      </c>
      <c r="H5" s="3">
        <f t="shared" si="1"/>
        <v>6.259557507051848E-2</v>
      </c>
      <c r="L5" s="14"/>
    </row>
    <row r="6" spans="1:12" x14ac:dyDescent="0.25">
      <c r="A6" s="13">
        <v>-73</v>
      </c>
      <c r="B6" s="22" t="s">
        <v>2</v>
      </c>
      <c r="C6" s="7">
        <f>_xlfn.STDEV.S(A1:A100)</f>
        <v>0.39936818788550216</v>
      </c>
      <c r="D6" s="8">
        <v>-75</v>
      </c>
      <c r="E6" s="11">
        <v>3</v>
      </c>
      <c r="F6" s="3">
        <v>-46</v>
      </c>
      <c r="G6" s="3">
        <f t="shared" si="0"/>
        <v>-74.92</v>
      </c>
      <c r="H6" s="3">
        <f t="shared" si="1"/>
        <v>7.0338035819286493E-2</v>
      </c>
      <c r="L6" s="14"/>
    </row>
    <row r="7" spans="1:12" x14ac:dyDescent="0.25">
      <c r="A7" s="13">
        <v>-73</v>
      </c>
      <c r="B7" s="21" t="s">
        <v>6</v>
      </c>
      <c r="C7" s="12">
        <f>C9-(2*C6)</f>
        <v>-74.688736375771001</v>
      </c>
      <c r="D7" s="6">
        <v>-74</v>
      </c>
      <c r="E7" s="10">
        <v>83</v>
      </c>
      <c r="F7" s="3">
        <v>-45</v>
      </c>
      <c r="G7" s="3">
        <f t="shared" si="0"/>
        <v>-74.900000000000006</v>
      </c>
      <c r="H7" s="3">
        <f t="shared" si="1"/>
        <v>7.8840190525370779E-2</v>
      </c>
    </row>
    <row r="8" spans="1:12" x14ac:dyDescent="0.25">
      <c r="A8" s="13">
        <v>-74</v>
      </c>
      <c r="B8" s="22" t="s">
        <v>4</v>
      </c>
      <c r="C8" s="7">
        <f>C9-C6</f>
        <v>-74.289368187885501</v>
      </c>
      <c r="D8" s="8">
        <v>-73</v>
      </c>
      <c r="E8" s="11">
        <v>14</v>
      </c>
      <c r="F8" s="3">
        <v>-44</v>
      </c>
      <c r="G8" s="3">
        <f t="shared" si="0"/>
        <v>-74.88</v>
      </c>
      <c r="H8" s="3">
        <f t="shared" si="1"/>
        <v>8.8148701557394779E-2</v>
      </c>
    </row>
    <row r="9" spans="1:12" x14ac:dyDescent="0.25">
      <c r="A9" s="13">
        <v>-74</v>
      </c>
      <c r="B9" s="21" t="s">
        <v>3</v>
      </c>
      <c r="C9" s="12">
        <f>AVERAGE(A1:A100)</f>
        <v>-73.89</v>
      </c>
      <c r="D9" s="8">
        <v>-72</v>
      </c>
      <c r="E9" s="10">
        <v>0</v>
      </c>
      <c r="F9" s="3">
        <v>-43</v>
      </c>
      <c r="G9" s="3">
        <f t="shared" si="0"/>
        <v>-74.86</v>
      </c>
      <c r="H9" s="3">
        <f t="shared" si="1"/>
        <v>9.8309389590776383E-2</v>
      </c>
    </row>
    <row r="10" spans="1:12" x14ac:dyDescent="0.25">
      <c r="A10" s="13">
        <v>-74</v>
      </c>
      <c r="B10" s="22" t="s">
        <v>5</v>
      </c>
      <c r="C10" s="7">
        <f>C9+C6</f>
        <v>-73.490631812114501</v>
      </c>
      <c r="D10" s="6">
        <v>-71</v>
      </c>
      <c r="E10" s="11">
        <v>0</v>
      </c>
      <c r="F10" s="3">
        <v>-42</v>
      </c>
      <c r="G10" s="3">
        <f t="shared" si="0"/>
        <v>-74.84</v>
      </c>
      <c r="H10" s="3">
        <f t="shared" si="1"/>
        <v>0.1093666489661395</v>
      </c>
    </row>
    <row r="11" spans="1:12" x14ac:dyDescent="0.25">
      <c r="A11" s="13">
        <v>-74</v>
      </c>
      <c r="B11" s="21" t="s">
        <v>7</v>
      </c>
      <c r="C11" s="12">
        <f>C9+(2*C6)</f>
        <v>-73.091263624229001</v>
      </c>
      <c r="D11" s="8">
        <v>-70</v>
      </c>
      <c r="E11" s="10">
        <v>0</v>
      </c>
      <c r="F11" s="3">
        <v>-41</v>
      </c>
      <c r="G11" s="3">
        <f t="shared" si="0"/>
        <v>-74.819999999999993</v>
      </c>
      <c r="H11" s="3">
        <f t="shared" si="1"/>
        <v>0.12136281377982926</v>
      </c>
    </row>
    <row r="12" spans="1:12" x14ac:dyDescent="0.25">
      <c r="A12" s="13">
        <v>-73</v>
      </c>
      <c r="F12" s="3">
        <v>-40</v>
      </c>
      <c r="G12" s="3">
        <f t="shared" si="0"/>
        <v>-74.8</v>
      </c>
      <c r="H12" s="3">
        <f t="shared" si="1"/>
        <v>0.13433747908559673</v>
      </c>
    </row>
    <row r="13" spans="1:12" x14ac:dyDescent="0.25">
      <c r="A13" s="13">
        <v>-74</v>
      </c>
      <c r="F13" s="3">
        <v>-39</v>
      </c>
      <c r="G13" s="3">
        <f t="shared" si="0"/>
        <v>-74.78</v>
      </c>
      <c r="H13" s="3">
        <f t="shared" si="1"/>
        <v>0.14832678291386431</v>
      </c>
    </row>
    <row r="14" spans="1:12" x14ac:dyDescent="0.25">
      <c r="A14" s="13">
        <v>-74</v>
      </c>
      <c r="F14" s="3">
        <v>-38</v>
      </c>
      <c r="G14" s="3">
        <f t="shared" si="0"/>
        <v>-74.760000000000005</v>
      </c>
      <c r="H14" s="3">
        <f t="shared" si="1"/>
        <v>0.16336265617068779</v>
      </c>
    </row>
    <row r="15" spans="1:12" x14ac:dyDescent="0.25">
      <c r="A15" s="13">
        <v>-74</v>
      </c>
      <c r="F15" s="3">
        <v>-37</v>
      </c>
      <c r="G15" s="3">
        <f t="shared" si="0"/>
        <v>-74.739999999999995</v>
      </c>
      <c r="H15" s="3">
        <f t="shared" si="1"/>
        <v>0.17947204883446929</v>
      </c>
    </row>
    <row r="16" spans="1:12" x14ac:dyDescent="0.25">
      <c r="A16" s="13">
        <v>-74</v>
      </c>
      <c r="F16" s="3">
        <v>-36</v>
      </c>
      <c r="G16" s="3">
        <f t="shared" si="0"/>
        <v>-74.72</v>
      </c>
      <c r="H16" s="3">
        <f t="shared" si="1"/>
        <v>0.19667614219140944</v>
      </c>
    </row>
    <row r="17" spans="1:8" x14ac:dyDescent="0.25">
      <c r="A17" s="13">
        <v>-74</v>
      </c>
      <c r="F17" s="3">
        <v>-35</v>
      </c>
      <c r="G17" s="3">
        <f t="shared" si="0"/>
        <v>-74.7</v>
      </c>
      <c r="H17" s="3">
        <f t="shared" si="1"/>
        <v>0.21498955810702847</v>
      </c>
    </row>
    <row r="18" spans="1:8" x14ac:dyDescent="0.25">
      <c r="A18" s="13">
        <v>-73</v>
      </c>
      <c r="F18" s="3">
        <v>-34</v>
      </c>
      <c r="G18" s="3">
        <f t="shared" si="0"/>
        <v>-74.680000000000007</v>
      </c>
      <c r="H18" s="3">
        <f t="shared" si="1"/>
        <v>0.23441957748301109</v>
      </c>
    </row>
    <row r="19" spans="1:8" x14ac:dyDescent="0.25">
      <c r="A19" s="13">
        <v>-74</v>
      </c>
      <c r="F19" s="3">
        <v>-33</v>
      </c>
      <c r="G19" s="3">
        <f t="shared" si="0"/>
        <v>-74.66</v>
      </c>
      <c r="H19" s="3">
        <f t="shared" si="1"/>
        <v>0.25496538106015321</v>
      </c>
    </row>
    <row r="20" spans="1:8" x14ac:dyDescent="0.25">
      <c r="A20" s="13">
        <v>-74</v>
      </c>
      <c r="F20" s="3">
        <v>-32</v>
      </c>
      <c r="G20" s="3">
        <f t="shared" si="0"/>
        <v>-74.64</v>
      </c>
      <c r="H20" s="3">
        <f t="shared" si="1"/>
        <v>0.27661732656020122</v>
      </c>
    </row>
    <row r="21" spans="1:8" x14ac:dyDescent="0.25">
      <c r="A21" s="13">
        <v>-74</v>
      </c>
      <c r="F21" s="3">
        <v>-31</v>
      </c>
      <c r="G21" s="3">
        <f t="shared" si="0"/>
        <v>-74.62</v>
      </c>
      <c r="H21" s="3">
        <f t="shared" si="1"/>
        <v>0.29935627677693177</v>
      </c>
    </row>
    <row r="22" spans="1:8" x14ac:dyDescent="0.25">
      <c r="A22" s="13">
        <v>-73</v>
      </c>
      <c r="F22" s="3">
        <v>-30</v>
      </c>
      <c r="G22" s="3">
        <f t="shared" si="0"/>
        <v>-74.599999999999994</v>
      </c>
      <c r="H22" s="3">
        <f t="shared" si="1"/>
        <v>0.32315299359407856</v>
      </c>
    </row>
    <row r="23" spans="1:8" x14ac:dyDescent="0.25">
      <c r="A23" s="13">
        <v>-73</v>
      </c>
      <c r="F23" s="3">
        <v>-29</v>
      </c>
      <c r="G23" s="3">
        <f t="shared" si="0"/>
        <v>-74.58</v>
      </c>
      <c r="H23" s="3">
        <f t="shared" si="1"/>
        <v>0.34796761299569701</v>
      </c>
    </row>
    <row r="24" spans="1:8" x14ac:dyDescent="0.25">
      <c r="A24" s="13">
        <v>-74</v>
      </c>
      <c r="F24" s="3">
        <v>-28</v>
      </c>
      <c r="G24" s="3">
        <f t="shared" si="0"/>
        <v>-74.56</v>
      </c>
      <c r="H24" s="3">
        <f t="shared" si="1"/>
        <v>0.3737492159158341</v>
      </c>
    </row>
    <row r="25" spans="1:8" x14ac:dyDescent="0.25">
      <c r="A25" s="13">
        <v>-73</v>
      </c>
      <c r="F25" s="3">
        <v>-27</v>
      </c>
      <c r="G25" s="3">
        <f t="shared" si="0"/>
        <v>-74.540000000000006</v>
      </c>
      <c r="H25" s="3">
        <f t="shared" si="1"/>
        <v>0.40043550922832233</v>
      </c>
    </row>
    <row r="26" spans="1:8" x14ac:dyDescent="0.25">
      <c r="A26" s="13">
        <v>-74</v>
      </c>
      <c r="F26" s="3">
        <v>-26</v>
      </c>
      <c r="G26" s="3">
        <f t="shared" si="0"/>
        <v>-74.52</v>
      </c>
      <c r="H26" s="3">
        <f t="shared" si="1"/>
        <v>0.42795263029214031</v>
      </c>
    </row>
    <row r="27" spans="1:8" x14ac:dyDescent="0.25">
      <c r="A27" s="13">
        <v>-74</v>
      </c>
      <c r="C27" s="29" t="s">
        <v>20</v>
      </c>
      <c r="D27" s="29"/>
      <c r="F27" s="3">
        <v>-25</v>
      </c>
      <c r="G27" s="3">
        <f t="shared" si="0"/>
        <v>-74.5</v>
      </c>
      <c r="H27" s="3">
        <f t="shared" si="1"/>
        <v>0.45621508723506243</v>
      </c>
    </row>
    <row r="28" spans="1:8" x14ac:dyDescent="0.25">
      <c r="A28" s="13">
        <v>-74</v>
      </c>
      <c r="C28" s="22" t="s">
        <v>22</v>
      </c>
      <c r="D28" s="6">
        <f>_xlfn.MODE.SNGL(A1:A100)</f>
        <v>-74</v>
      </c>
      <c r="F28" s="3">
        <v>-24</v>
      </c>
      <c r="G28" s="3">
        <f t="shared" si="0"/>
        <v>-74.48</v>
      </c>
      <c r="H28" s="3">
        <f t="shared" si="1"/>
        <v>0.4851258455830082</v>
      </c>
    </row>
    <row r="29" spans="1:8" x14ac:dyDescent="0.25">
      <c r="A29" s="13">
        <v>-74</v>
      </c>
      <c r="C29" s="22" t="s">
        <v>21</v>
      </c>
      <c r="D29" s="6">
        <f>_xlfn.MODE.SNGL(A1:A5)</f>
        <v>-74</v>
      </c>
      <c r="F29" s="3">
        <v>-23</v>
      </c>
      <c r="G29" s="3">
        <f t="shared" si="0"/>
        <v>-74.459999999999994</v>
      </c>
      <c r="H29" s="3">
        <f t="shared" si="1"/>
        <v>0.51457656993412804</v>
      </c>
    </row>
    <row r="30" spans="1:8" x14ac:dyDescent="0.25">
      <c r="A30" s="13">
        <v>-74</v>
      </c>
      <c r="C30" s="22" t="s">
        <v>29</v>
      </c>
      <c r="D30" s="20">
        <f>ABS(C6/C9)</f>
        <v>5.4049017172215748E-3</v>
      </c>
      <c r="F30" s="3">
        <v>-22</v>
      </c>
      <c r="G30" s="3">
        <f t="shared" si="0"/>
        <v>-74.44</v>
      </c>
      <c r="H30" s="3">
        <f t="shared" si="1"/>
        <v>0.54444802715882035</v>
      </c>
    </row>
    <row r="31" spans="1:8" x14ac:dyDescent="0.25">
      <c r="A31" s="13">
        <v>-74</v>
      </c>
      <c r="F31" s="3">
        <v>-21</v>
      </c>
      <c r="G31" s="3">
        <f t="shared" si="0"/>
        <v>-74.42</v>
      </c>
      <c r="H31" s="3">
        <f t="shared" si="1"/>
        <v>0.57461065510847664</v>
      </c>
    </row>
    <row r="32" spans="1:8" x14ac:dyDescent="0.25">
      <c r="A32" s="13">
        <v>-74</v>
      </c>
      <c r="F32" s="3">
        <v>-20</v>
      </c>
      <c r="G32" s="3">
        <f t="shared" si="0"/>
        <v>-74.400000000000006</v>
      </c>
      <c r="H32" s="3">
        <f t="shared" si="1"/>
        <v>0.60492529807656403</v>
      </c>
    </row>
    <row r="33" spans="1:8" x14ac:dyDescent="0.25">
      <c r="A33" s="13">
        <v>-74</v>
      </c>
      <c r="F33" s="3">
        <v>-19</v>
      </c>
      <c r="G33" s="3">
        <f t="shared" si="0"/>
        <v>-74.38</v>
      </c>
      <c r="H33" s="3">
        <f t="shared" si="1"/>
        <v>0.63524410732620062</v>
      </c>
    </row>
    <row r="34" spans="1:8" x14ac:dyDescent="0.25">
      <c r="A34" s="13">
        <v>-74</v>
      </c>
      <c r="F34" s="3">
        <v>-18</v>
      </c>
      <c r="G34" s="3">
        <f t="shared" si="0"/>
        <v>-74.36</v>
      </c>
      <c r="H34" s="3">
        <f t="shared" si="1"/>
        <v>0.66541160193249194</v>
      </c>
    </row>
    <row r="35" spans="1:8" x14ac:dyDescent="0.25">
      <c r="A35" s="13">
        <v>-73</v>
      </c>
      <c r="F35" s="3">
        <v>-17</v>
      </c>
      <c r="G35" s="3">
        <f t="shared" si="0"/>
        <v>-74.34</v>
      </c>
      <c r="H35" s="3">
        <f t="shared" si="1"/>
        <v>0.69526588205124629</v>
      </c>
    </row>
    <row r="36" spans="1:8" x14ac:dyDescent="0.25">
      <c r="A36" s="13">
        <v>-74</v>
      </c>
      <c r="F36" s="3">
        <v>-16</v>
      </c>
      <c r="G36" s="3">
        <f t="shared" si="0"/>
        <v>-74.319999999999993</v>
      </c>
      <c r="H36" s="3">
        <f t="shared" si="1"/>
        <v>0.72463998358430426</v>
      </c>
    </row>
    <row r="37" spans="1:8" x14ac:dyDescent="0.25">
      <c r="A37" s="13">
        <v>-74</v>
      </c>
      <c r="F37" s="3">
        <v>-15</v>
      </c>
      <c r="G37" s="3">
        <f t="shared" si="0"/>
        <v>-74.3</v>
      </c>
      <c r="H37" s="3">
        <f t="shared" si="1"/>
        <v>0.75336336014051963</v>
      </c>
    </row>
    <row r="38" spans="1:8" x14ac:dyDescent="0.25">
      <c r="A38" s="13">
        <v>-73</v>
      </c>
      <c r="F38" s="3">
        <v>-14</v>
      </c>
      <c r="G38" s="3">
        <f t="shared" si="0"/>
        <v>-74.28</v>
      </c>
      <c r="H38" s="3">
        <f t="shared" si="1"/>
        <v>0.78126347526252882</v>
      </c>
    </row>
    <row r="39" spans="1:8" x14ac:dyDescent="0.25">
      <c r="A39" s="13">
        <v>-74</v>
      </c>
      <c r="F39" s="3">
        <v>-13</v>
      </c>
      <c r="G39" s="3">
        <f t="shared" si="0"/>
        <v>-74.260000000000005</v>
      </c>
      <c r="H39" s="3">
        <f t="shared" si="1"/>
        <v>0.80816748517683645</v>
      </c>
    </row>
    <row r="40" spans="1:8" x14ac:dyDescent="0.25">
      <c r="A40" s="13">
        <v>-74</v>
      </c>
      <c r="F40" s="3">
        <v>-12</v>
      </c>
      <c r="G40" s="3">
        <f t="shared" si="0"/>
        <v>-74.239999999999995</v>
      </c>
      <c r="H40" s="3">
        <f t="shared" si="1"/>
        <v>0.83390398990201009</v>
      </c>
    </row>
    <row r="41" spans="1:8" x14ac:dyDescent="0.25">
      <c r="A41" s="13">
        <v>-74</v>
      </c>
      <c r="F41" s="3">
        <v>-11</v>
      </c>
      <c r="G41" s="3">
        <f t="shared" si="0"/>
        <v>-74.22</v>
      </c>
      <c r="H41" s="3">
        <f t="shared" si="1"/>
        <v>0.85830482848170242</v>
      </c>
    </row>
    <row r="42" spans="1:8" x14ac:dyDescent="0.25">
      <c r="A42" s="13">
        <v>-74</v>
      </c>
      <c r="F42" s="3">
        <v>-10</v>
      </c>
      <c r="G42" s="3">
        <f t="shared" si="0"/>
        <v>-74.2</v>
      </c>
      <c r="H42" s="3">
        <f t="shared" si="1"/>
        <v>0.88120689245917483</v>
      </c>
    </row>
    <row r="43" spans="1:8" x14ac:dyDescent="0.25">
      <c r="A43" s="13">
        <v>-74</v>
      </c>
      <c r="F43" s="3">
        <v>-9</v>
      </c>
      <c r="G43" s="3">
        <f t="shared" si="0"/>
        <v>-74.180000000000007</v>
      </c>
      <c r="H43" s="3">
        <f t="shared" si="1"/>
        <v>0.90245393052833556</v>
      </c>
    </row>
    <row r="44" spans="1:8" x14ac:dyDescent="0.25">
      <c r="A44" s="13">
        <v>-74</v>
      </c>
      <c r="F44" s="3">
        <v>-8</v>
      </c>
      <c r="G44" s="3">
        <f t="shared" si="0"/>
        <v>-74.16</v>
      </c>
      <c r="H44" s="3">
        <f t="shared" si="1"/>
        <v>0.92189831662805599</v>
      </c>
    </row>
    <row r="45" spans="1:8" x14ac:dyDescent="0.25">
      <c r="A45" s="13">
        <v>-74</v>
      </c>
      <c r="F45" s="3">
        <v>-7</v>
      </c>
      <c r="G45" s="3">
        <f t="shared" si="0"/>
        <v>-74.14</v>
      </c>
      <c r="H45" s="3">
        <f t="shared" si="1"/>
        <v>0.93940275362011372</v>
      </c>
    </row>
    <row r="46" spans="1:8" x14ac:dyDescent="0.25">
      <c r="A46" s="13">
        <v>-74</v>
      </c>
      <c r="F46" s="3">
        <v>-6</v>
      </c>
      <c r="G46" s="3">
        <f t="shared" si="0"/>
        <v>-74.12</v>
      </c>
      <c r="H46" s="3">
        <f t="shared" si="1"/>
        <v>0.95484188512660118</v>
      </c>
    </row>
    <row r="47" spans="1:8" x14ac:dyDescent="0.25">
      <c r="A47" s="13">
        <v>-74</v>
      </c>
      <c r="F47" s="3">
        <v>-5</v>
      </c>
      <c r="G47" s="3">
        <f t="shared" si="0"/>
        <v>-74.099999999999994</v>
      </c>
      <c r="H47" s="3">
        <f t="shared" si="1"/>
        <v>0.96810378910253503</v>
      </c>
    </row>
    <row r="48" spans="1:8" x14ac:dyDescent="0.25">
      <c r="A48" s="13">
        <v>-74</v>
      </c>
      <c r="F48" s="3">
        <v>-4</v>
      </c>
      <c r="G48" s="3">
        <f t="shared" si="0"/>
        <v>-74.08</v>
      </c>
      <c r="H48" s="3">
        <f t="shared" si="1"/>
        <v>0.97909132827567902</v>
      </c>
    </row>
    <row r="49" spans="1:8" x14ac:dyDescent="0.25">
      <c r="A49" s="13">
        <v>-73</v>
      </c>
      <c r="F49" s="3">
        <v>-3</v>
      </c>
      <c r="G49" s="3">
        <f t="shared" si="0"/>
        <v>-74.06</v>
      </c>
      <c r="H49" s="3">
        <f t="shared" si="1"/>
        <v>0.98772333467269291</v>
      </c>
    </row>
    <row r="50" spans="1:8" x14ac:dyDescent="0.25">
      <c r="A50" s="13">
        <v>-74</v>
      </c>
      <c r="F50" s="3">
        <v>-2</v>
      </c>
      <c r="G50" s="3">
        <f t="shared" si="0"/>
        <v>-74.040000000000006</v>
      </c>
      <c r="H50" s="3">
        <f t="shared" si="1"/>
        <v>0.99393560803110836</v>
      </c>
    </row>
    <row r="51" spans="1:8" x14ac:dyDescent="0.25">
      <c r="A51" s="13">
        <v>-74</v>
      </c>
      <c r="F51" s="3">
        <v>-1</v>
      </c>
      <c r="G51" s="3">
        <f t="shared" si="0"/>
        <v>-74.02</v>
      </c>
      <c r="H51" s="3">
        <f t="shared" si="1"/>
        <v>0.99768171092000446</v>
      </c>
    </row>
    <row r="52" spans="1:8" x14ac:dyDescent="0.25">
      <c r="A52" s="13">
        <v>-74</v>
      </c>
      <c r="F52" s="3">
        <v>0</v>
      </c>
      <c r="G52" s="3">
        <f t="shared" si="0"/>
        <v>-74</v>
      </c>
      <c r="H52" s="3">
        <f t="shared" si="1"/>
        <v>0.99893354679468971</v>
      </c>
    </row>
    <row r="53" spans="1:8" x14ac:dyDescent="0.25">
      <c r="A53" s="13">
        <v>-74</v>
      </c>
      <c r="F53" s="3">
        <v>1</v>
      </c>
      <c r="G53" s="3">
        <f t="shared" si="0"/>
        <v>-73.98</v>
      </c>
      <c r="H53" s="3">
        <f t="shared" si="1"/>
        <v>0.99768171092000446</v>
      </c>
    </row>
    <row r="54" spans="1:8" x14ac:dyDescent="0.25">
      <c r="A54" s="13">
        <v>-74</v>
      </c>
      <c r="F54" s="3">
        <v>2</v>
      </c>
      <c r="G54" s="3">
        <f t="shared" si="0"/>
        <v>-73.959999999999994</v>
      </c>
      <c r="H54" s="3">
        <f t="shared" si="1"/>
        <v>0.99393560803110836</v>
      </c>
    </row>
    <row r="55" spans="1:8" x14ac:dyDescent="0.25">
      <c r="A55" s="13">
        <v>-74</v>
      </c>
      <c r="F55" s="3">
        <v>3</v>
      </c>
      <c r="G55" s="3">
        <f t="shared" si="0"/>
        <v>-73.94</v>
      </c>
      <c r="H55" s="3">
        <f t="shared" si="1"/>
        <v>0.98772333467269291</v>
      </c>
    </row>
    <row r="56" spans="1:8" x14ac:dyDescent="0.25">
      <c r="A56" s="13">
        <v>-74</v>
      </c>
      <c r="F56" s="3">
        <v>4</v>
      </c>
      <c r="G56" s="3">
        <f t="shared" si="0"/>
        <v>-73.92</v>
      </c>
      <c r="H56" s="3">
        <f t="shared" si="1"/>
        <v>0.97909132827567902</v>
      </c>
    </row>
    <row r="57" spans="1:8" x14ac:dyDescent="0.25">
      <c r="A57" s="13">
        <v>-74</v>
      </c>
      <c r="F57" s="3">
        <v>5</v>
      </c>
      <c r="G57" s="3">
        <f t="shared" si="0"/>
        <v>-73.900000000000006</v>
      </c>
      <c r="H57" s="3">
        <f t="shared" si="1"/>
        <v>0.96810378910253503</v>
      </c>
    </row>
    <row r="58" spans="1:8" x14ac:dyDescent="0.25">
      <c r="A58" s="13">
        <v>-74</v>
      </c>
      <c r="F58" s="3">
        <v>6</v>
      </c>
      <c r="G58" s="3">
        <f t="shared" si="0"/>
        <v>-73.88</v>
      </c>
      <c r="H58" s="3">
        <f t="shared" si="1"/>
        <v>0.95484188512660118</v>
      </c>
    </row>
    <row r="59" spans="1:8" x14ac:dyDescent="0.25">
      <c r="A59" s="13">
        <v>-74</v>
      </c>
      <c r="F59" s="3">
        <v>7</v>
      </c>
      <c r="G59" s="3">
        <f t="shared" si="0"/>
        <v>-73.86</v>
      </c>
      <c r="H59" s="3">
        <f t="shared" si="1"/>
        <v>0.93940275362011372</v>
      </c>
    </row>
    <row r="60" spans="1:8" x14ac:dyDescent="0.25">
      <c r="A60" s="13">
        <v>-74</v>
      </c>
      <c r="F60" s="3">
        <v>8</v>
      </c>
      <c r="G60" s="3">
        <f t="shared" si="0"/>
        <v>-73.84</v>
      </c>
      <c r="H60" s="3">
        <f t="shared" si="1"/>
        <v>0.92189831662805599</v>
      </c>
    </row>
    <row r="61" spans="1:8" x14ac:dyDescent="0.25">
      <c r="A61" s="13">
        <v>-74</v>
      </c>
      <c r="F61" s="3">
        <v>9</v>
      </c>
      <c r="G61" s="3">
        <f t="shared" si="0"/>
        <v>-73.819999999999993</v>
      </c>
      <c r="H61" s="3">
        <f t="shared" si="1"/>
        <v>0.90245393052833556</v>
      </c>
    </row>
    <row r="62" spans="1:8" x14ac:dyDescent="0.25">
      <c r="A62" s="13">
        <v>-74</v>
      </c>
      <c r="F62" s="3">
        <v>10</v>
      </c>
      <c r="G62" s="3">
        <f t="shared" si="0"/>
        <v>-73.8</v>
      </c>
      <c r="H62" s="3">
        <f t="shared" si="1"/>
        <v>0.88120689245917483</v>
      </c>
    </row>
    <row r="63" spans="1:8" x14ac:dyDescent="0.25">
      <c r="A63" s="13">
        <v>-74</v>
      </c>
      <c r="F63" s="3">
        <v>11</v>
      </c>
      <c r="G63" s="3">
        <f t="shared" si="0"/>
        <v>-73.78</v>
      </c>
      <c r="H63" s="3">
        <f t="shared" si="1"/>
        <v>0.85830482848170242</v>
      </c>
    </row>
    <row r="64" spans="1:8" x14ac:dyDescent="0.25">
      <c r="A64" s="13">
        <v>-73</v>
      </c>
      <c r="F64" s="3">
        <v>12</v>
      </c>
      <c r="G64" s="3">
        <f t="shared" si="0"/>
        <v>-73.760000000000005</v>
      </c>
      <c r="H64" s="3">
        <f t="shared" si="1"/>
        <v>0.83390398990201009</v>
      </c>
    </row>
    <row r="65" spans="1:8" x14ac:dyDescent="0.25">
      <c r="A65" s="13">
        <v>-74</v>
      </c>
      <c r="F65" s="3">
        <v>13</v>
      </c>
      <c r="G65" s="3">
        <f t="shared" si="0"/>
        <v>-73.739999999999995</v>
      </c>
      <c r="H65" s="3">
        <f t="shared" si="1"/>
        <v>0.80816748517683645</v>
      </c>
    </row>
    <row r="66" spans="1:8" x14ac:dyDescent="0.25">
      <c r="A66" s="13">
        <v>-74</v>
      </c>
      <c r="F66" s="3">
        <v>14</v>
      </c>
      <c r="G66" s="3">
        <f t="shared" si="0"/>
        <v>-73.72</v>
      </c>
      <c r="H66" s="3">
        <f t="shared" si="1"/>
        <v>0.78126347526252882</v>
      </c>
    </row>
    <row r="67" spans="1:8" x14ac:dyDescent="0.25">
      <c r="A67" s="13">
        <v>-74</v>
      </c>
      <c r="F67" s="3">
        <v>15</v>
      </c>
      <c r="G67" s="3">
        <f t="shared" si="0"/>
        <v>-73.7</v>
      </c>
      <c r="H67" s="3">
        <f t="shared" si="1"/>
        <v>0.75336336014051963</v>
      </c>
    </row>
    <row r="68" spans="1:8" x14ac:dyDescent="0.25">
      <c r="A68" s="13">
        <v>-75</v>
      </c>
      <c r="F68" s="3">
        <v>16</v>
      </c>
      <c r="G68" s="3">
        <f t="shared" ref="G68:G102" si="2">$D$28+($I$3*F68)</f>
        <v>-73.680000000000007</v>
      </c>
      <c r="H68" s="3">
        <f t="shared" ref="H68:H102" si="3">_xlfn.NORM.DIST(G68,$D$28,$C$6,FALSE)</f>
        <v>0.72463998358430426</v>
      </c>
    </row>
    <row r="69" spans="1:8" x14ac:dyDescent="0.25">
      <c r="A69" s="13">
        <v>-74</v>
      </c>
      <c r="F69" s="3">
        <v>17</v>
      </c>
      <c r="G69" s="3">
        <f t="shared" si="2"/>
        <v>-73.66</v>
      </c>
      <c r="H69" s="3">
        <f t="shared" si="3"/>
        <v>0.69526588205124629</v>
      </c>
    </row>
    <row r="70" spans="1:8" x14ac:dyDescent="0.25">
      <c r="A70" s="13">
        <v>-73</v>
      </c>
      <c r="F70" s="3">
        <v>18</v>
      </c>
      <c r="G70" s="3">
        <f t="shared" si="2"/>
        <v>-73.64</v>
      </c>
      <c r="H70" s="3">
        <f t="shared" si="3"/>
        <v>0.66541160193249194</v>
      </c>
    </row>
    <row r="71" spans="1:8" x14ac:dyDescent="0.25">
      <c r="A71" s="13">
        <v>-74</v>
      </c>
      <c r="F71" s="3">
        <v>19</v>
      </c>
      <c r="G71" s="3">
        <f t="shared" si="2"/>
        <v>-73.62</v>
      </c>
      <c r="H71" s="3">
        <f t="shared" si="3"/>
        <v>0.63524410732620062</v>
      </c>
    </row>
    <row r="72" spans="1:8" x14ac:dyDescent="0.25">
      <c r="A72" s="13">
        <v>-74</v>
      </c>
      <c r="F72" s="3">
        <v>20</v>
      </c>
      <c r="G72" s="3">
        <f t="shared" si="2"/>
        <v>-73.599999999999994</v>
      </c>
      <c r="H72" s="3">
        <f t="shared" si="3"/>
        <v>0.60492529807656403</v>
      </c>
    </row>
    <row r="73" spans="1:8" x14ac:dyDescent="0.25">
      <c r="A73" s="13">
        <v>-74</v>
      </c>
      <c r="F73" s="3">
        <v>21</v>
      </c>
      <c r="G73" s="3">
        <f t="shared" si="2"/>
        <v>-73.58</v>
      </c>
      <c r="H73" s="3">
        <f t="shared" si="3"/>
        <v>0.57461065510847664</v>
      </c>
    </row>
    <row r="74" spans="1:8" x14ac:dyDescent="0.25">
      <c r="A74" s="13">
        <v>-74</v>
      </c>
      <c r="F74" s="3">
        <v>22</v>
      </c>
      <c r="G74" s="3">
        <f t="shared" si="2"/>
        <v>-73.56</v>
      </c>
      <c r="H74" s="3">
        <f t="shared" si="3"/>
        <v>0.54444802715882035</v>
      </c>
    </row>
    <row r="75" spans="1:8" x14ac:dyDescent="0.25">
      <c r="A75" s="13">
        <v>-74</v>
      </c>
      <c r="F75" s="3">
        <v>23</v>
      </c>
      <c r="G75" s="3">
        <f t="shared" si="2"/>
        <v>-73.540000000000006</v>
      </c>
      <c r="H75" s="3">
        <f t="shared" si="3"/>
        <v>0.51457656993412804</v>
      </c>
    </row>
    <row r="76" spans="1:8" x14ac:dyDescent="0.25">
      <c r="A76" s="13">
        <v>-74</v>
      </c>
      <c r="F76" s="3">
        <v>24</v>
      </c>
      <c r="G76" s="3">
        <f t="shared" si="2"/>
        <v>-73.52</v>
      </c>
      <c r="H76" s="3">
        <f t="shared" si="3"/>
        <v>0.4851258455830082</v>
      </c>
    </row>
    <row r="77" spans="1:8" x14ac:dyDescent="0.25">
      <c r="A77" s="13">
        <v>-74</v>
      </c>
      <c r="F77" s="3">
        <v>25</v>
      </c>
      <c r="G77" s="3">
        <f t="shared" si="2"/>
        <v>-73.5</v>
      </c>
      <c r="H77" s="3">
        <f t="shared" si="3"/>
        <v>0.45621508723506243</v>
      </c>
    </row>
    <row r="78" spans="1:8" x14ac:dyDescent="0.25">
      <c r="A78" s="13">
        <v>-74</v>
      </c>
      <c r="F78" s="3">
        <v>26</v>
      </c>
      <c r="G78" s="3">
        <f t="shared" si="2"/>
        <v>-73.48</v>
      </c>
      <c r="H78" s="3">
        <f t="shared" si="3"/>
        <v>0.42795263029214031</v>
      </c>
    </row>
    <row r="79" spans="1:8" x14ac:dyDescent="0.25">
      <c r="A79" s="13">
        <v>-74</v>
      </c>
      <c r="F79" s="3">
        <v>27</v>
      </c>
      <c r="G79" s="3">
        <f t="shared" si="2"/>
        <v>-73.459999999999994</v>
      </c>
      <c r="H79" s="3">
        <f t="shared" si="3"/>
        <v>0.40043550922832233</v>
      </c>
    </row>
    <row r="80" spans="1:8" x14ac:dyDescent="0.25">
      <c r="A80" s="13">
        <v>-74</v>
      </c>
      <c r="F80" s="3">
        <v>28</v>
      </c>
      <c r="G80" s="3">
        <f t="shared" si="2"/>
        <v>-73.44</v>
      </c>
      <c r="H80" s="3">
        <f t="shared" si="3"/>
        <v>0.3737492159158341</v>
      </c>
    </row>
    <row r="81" spans="1:8" x14ac:dyDescent="0.25">
      <c r="A81" s="13">
        <v>-75</v>
      </c>
      <c r="F81" s="3">
        <v>29</v>
      </c>
      <c r="G81" s="3">
        <f t="shared" si="2"/>
        <v>-73.42</v>
      </c>
      <c r="H81" s="3">
        <f t="shared" si="3"/>
        <v>0.34796761299569701</v>
      </c>
    </row>
    <row r="82" spans="1:8" x14ac:dyDescent="0.25">
      <c r="A82" s="13">
        <v>-74</v>
      </c>
      <c r="F82" s="3">
        <v>30</v>
      </c>
      <c r="G82" s="3">
        <f t="shared" si="2"/>
        <v>-73.400000000000006</v>
      </c>
      <c r="H82" s="3">
        <f t="shared" si="3"/>
        <v>0.32315299359407856</v>
      </c>
    </row>
    <row r="83" spans="1:8" x14ac:dyDescent="0.25">
      <c r="A83" s="13">
        <v>-74</v>
      </c>
      <c r="F83" s="3">
        <v>31</v>
      </c>
      <c r="G83" s="3">
        <f t="shared" si="2"/>
        <v>-73.38</v>
      </c>
      <c r="H83" s="3">
        <f t="shared" si="3"/>
        <v>0.29935627677693177</v>
      </c>
    </row>
    <row r="84" spans="1:8" x14ac:dyDescent="0.25">
      <c r="A84" s="13">
        <v>-74</v>
      </c>
      <c r="F84" s="3">
        <v>32</v>
      </c>
      <c r="G84" s="3">
        <f t="shared" si="2"/>
        <v>-73.36</v>
      </c>
      <c r="H84" s="3">
        <f t="shared" si="3"/>
        <v>0.27661732656020122</v>
      </c>
    </row>
    <row r="85" spans="1:8" x14ac:dyDescent="0.25">
      <c r="A85" s="13">
        <v>-74</v>
      </c>
      <c r="F85" s="3">
        <v>33</v>
      </c>
      <c r="G85" s="3">
        <f t="shared" si="2"/>
        <v>-73.34</v>
      </c>
      <c r="H85" s="3">
        <f t="shared" si="3"/>
        <v>0.25496538106015321</v>
      </c>
    </row>
    <row r="86" spans="1:8" x14ac:dyDescent="0.25">
      <c r="A86" s="13">
        <v>-74</v>
      </c>
      <c r="F86" s="3">
        <v>34</v>
      </c>
      <c r="G86" s="3">
        <f t="shared" si="2"/>
        <v>-73.319999999999993</v>
      </c>
      <c r="H86" s="3">
        <f t="shared" si="3"/>
        <v>0.23441957748301109</v>
      </c>
    </row>
    <row r="87" spans="1:8" x14ac:dyDescent="0.25">
      <c r="A87" s="13">
        <v>-74</v>
      </c>
      <c r="F87" s="3">
        <v>35</v>
      </c>
      <c r="G87" s="3">
        <f t="shared" si="2"/>
        <v>-73.3</v>
      </c>
      <c r="H87" s="3">
        <f t="shared" si="3"/>
        <v>0.21498955810702847</v>
      </c>
    </row>
    <row r="88" spans="1:8" x14ac:dyDescent="0.25">
      <c r="A88" s="13">
        <v>-74</v>
      </c>
      <c r="F88" s="3">
        <v>36</v>
      </c>
      <c r="G88" s="3">
        <f t="shared" si="2"/>
        <v>-73.28</v>
      </c>
      <c r="H88" s="3">
        <f t="shared" si="3"/>
        <v>0.19667614219140944</v>
      </c>
    </row>
    <row r="89" spans="1:8" x14ac:dyDescent="0.25">
      <c r="A89" s="13">
        <v>-74</v>
      </c>
      <c r="F89" s="3">
        <v>37</v>
      </c>
      <c r="G89" s="3">
        <f t="shared" si="2"/>
        <v>-73.260000000000005</v>
      </c>
      <c r="H89" s="3">
        <f t="shared" si="3"/>
        <v>0.17947204883446929</v>
      </c>
    </row>
    <row r="90" spans="1:8" x14ac:dyDescent="0.25">
      <c r="A90" s="13">
        <v>-75</v>
      </c>
      <c r="F90" s="3">
        <v>38</v>
      </c>
      <c r="G90" s="3">
        <f t="shared" si="2"/>
        <v>-73.239999999999995</v>
      </c>
      <c r="H90" s="3">
        <f t="shared" si="3"/>
        <v>0.16336265617068779</v>
      </c>
    </row>
    <row r="91" spans="1:8" x14ac:dyDescent="0.25">
      <c r="A91" s="13">
        <v>-74</v>
      </c>
      <c r="F91" s="3">
        <v>39</v>
      </c>
      <c r="G91" s="3">
        <f t="shared" si="2"/>
        <v>-73.22</v>
      </c>
      <c r="H91" s="3">
        <f t="shared" si="3"/>
        <v>0.14832678291386431</v>
      </c>
    </row>
    <row r="92" spans="1:8" x14ac:dyDescent="0.25">
      <c r="A92" s="13">
        <v>-74</v>
      </c>
      <c r="F92" s="3">
        <v>40</v>
      </c>
      <c r="G92" s="3">
        <f t="shared" si="2"/>
        <v>-73.2</v>
      </c>
      <c r="H92" s="3">
        <f t="shared" si="3"/>
        <v>0.13433747908559673</v>
      </c>
    </row>
    <row r="93" spans="1:8" x14ac:dyDescent="0.25">
      <c r="A93" s="13">
        <v>-74</v>
      </c>
      <c r="F93" s="3">
        <v>41</v>
      </c>
      <c r="G93" s="3">
        <f t="shared" si="2"/>
        <v>-73.180000000000007</v>
      </c>
      <c r="H93" s="3">
        <f t="shared" si="3"/>
        <v>0.12136281377982926</v>
      </c>
    </row>
    <row r="94" spans="1:8" x14ac:dyDescent="0.25">
      <c r="A94" s="13">
        <v>-73</v>
      </c>
      <c r="F94" s="3">
        <v>42</v>
      </c>
      <c r="G94" s="3">
        <f t="shared" si="2"/>
        <v>-73.16</v>
      </c>
      <c r="H94" s="3">
        <f t="shared" si="3"/>
        <v>0.1093666489661395</v>
      </c>
    </row>
    <row r="95" spans="1:8" x14ac:dyDescent="0.25">
      <c r="A95" s="13">
        <v>-74</v>
      </c>
      <c r="F95" s="3">
        <v>43</v>
      </c>
      <c r="G95" s="3">
        <f t="shared" si="2"/>
        <v>-73.14</v>
      </c>
      <c r="H95" s="3">
        <f t="shared" si="3"/>
        <v>9.8309389590776383E-2</v>
      </c>
    </row>
    <row r="96" spans="1:8" x14ac:dyDescent="0.25">
      <c r="A96" s="13">
        <v>-74</v>
      </c>
      <c r="F96" s="3">
        <v>44</v>
      </c>
      <c r="G96" s="3">
        <f t="shared" si="2"/>
        <v>-73.12</v>
      </c>
      <c r="H96" s="3">
        <f t="shared" si="3"/>
        <v>8.8148701557394779E-2</v>
      </c>
    </row>
    <row r="97" spans="1:8" x14ac:dyDescent="0.25">
      <c r="A97" s="13">
        <v>-74</v>
      </c>
      <c r="F97" s="3">
        <v>45</v>
      </c>
      <c r="G97" s="3">
        <f t="shared" si="2"/>
        <v>-73.099999999999994</v>
      </c>
      <c r="H97" s="3">
        <f t="shared" si="3"/>
        <v>7.8840190525370779E-2</v>
      </c>
    </row>
    <row r="98" spans="1:8" x14ac:dyDescent="0.25">
      <c r="A98" s="13">
        <v>-74</v>
      </c>
      <c r="F98" s="3">
        <v>46</v>
      </c>
      <c r="G98" s="3">
        <f t="shared" si="2"/>
        <v>-73.08</v>
      </c>
      <c r="H98" s="3">
        <f t="shared" si="3"/>
        <v>7.0338035819286493E-2</v>
      </c>
    </row>
    <row r="99" spans="1:8" x14ac:dyDescent="0.25">
      <c r="A99" s="13">
        <v>-74</v>
      </c>
      <c r="F99" s="3">
        <v>47</v>
      </c>
      <c r="G99" s="3">
        <f t="shared" si="2"/>
        <v>-73.06</v>
      </c>
      <c r="H99" s="3">
        <f t="shared" si="3"/>
        <v>6.259557507051848E-2</v>
      </c>
    </row>
    <row r="100" spans="1:8" x14ac:dyDescent="0.25">
      <c r="A100" s="13">
        <v>-74</v>
      </c>
      <c r="F100" s="3">
        <v>48</v>
      </c>
      <c r="G100" s="3">
        <f t="shared" si="2"/>
        <v>-73.040000000000006</v>
      </c>
      <c r="H100" s="3">
        <f t="shared" si="3"/>
        <v>5.5565836485322526E-2</v>
      </c>
    </row>
    <row r="101" spans="1:8" x14ac:dyDescent="0.25">
      <c r="F101" s="3">
        <v>49</v>
      </c>
      <c r="G101" s="3">
        <f t="shared" si="2"/>
        <v>-73.02</v>
      </c>
      <c r="H101" s="3">
        <f t="shared" si="3"/>
        <v>4.920201683137336E-2</v>
      </c>
    </row>
    <row r="102" spans="1:8" x14ac:dyDescent="0.25">
      <c r="F102" s="3">
        <v>50</v>
      </c>
      <c r="G102" s="3">
        <f t="shared" si="2"/>
        <v>-73</v>
      </c>
      <c r="H102" s="3">
        <f t="shared" si="3"/>
        <v>4.3457904339770169E-2</v>
      </c>
    </row>
  </sheetData>
  <mergeCells count="4">
    <mergeCell ref="B1:C1"/>
    <mergeCell ref="D1:E1"/>
    <mergeCell ref="F1:I1"/>
    <mergeCell ref="C27:D27"/>
  </mergeCells>
  <conditionalFormatting sqref="D29">
    <cfRule type="cellIs" dxfId="3" priority="1" operator="notEqual">
      <formula>$D$28</formula>
    </cfRule>
    <cfRule type="cellIs" dxfId="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4978-DFE4-46DB-8C37-DC885E511A41}">
  <dimension ref="A1:N102"/>
  <sheetViews>
    <sheetView tabSelected="1" zoomScale="120" zoomScaleNormal="120" workbookViewId="0">
      <selection activeCell="P8" sqref="P8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4" s="2" customFormat="1" x14ac:dyDescent="0.25">
      <c r="A1" s="13">
        <v>-74</v>
      </c>
      <c r="B1" s="28" t="s">
        <v>31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4" x14ac:dyDescent="0.25">
      <c r="A2" s="13">
        <v>-74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4" x14ac:dyDescent="0.25">
      <c r="A3" s="13">
        <v>-74</v>
      </c>
      <c r="B3" s="21" t="s">
        <v>8</v>
      </c>
      <c r="C3" s="12">
        <f>MIN(A1:A100)</f>
        <v>-75</v>
      </c>
      <c r="D3" s="8">
        <v>-78</v>
      </c>
      <c r="E3" s="10">
        <f t="array" ref="E3:E11">FREQUENCY(A1:A100,D3:D11)</f>
        <v>0</v>
      </c>
      <c r="F3" s="3">
        <v>-49</v>
      </c>
      <c r="G3" s="3">
        <f>$D$28+($I$3*F3)</f>
        <v>-74.98</v>
      </c>
      <c r="H3" s="3">
        <f>_xlfn.NORM.DIST(G3,$D$28,$C$6,FALSE)</f>
        <v>0.1018153475163537</v>
      </c>
      <c r="I3" s="7">
        <f>(ABS(C3)-ABS(C4))/C5</f>
        <v>0.02</v>
      </c>
      <c r="L3" s="14" t="s">
        <v>36</v>
      </c>
      <c r="N3" t="s">
        <v>36</v>
      </c>
    </row>
    <row r="4" spans="1:14" x14ac:dyDescent="0.25">
      <c r="A4" s="13">
        <v>-74</v>
      </c>
      <c r="B4" s="22" t="s">
        <v>9</v>
      </c>
      <c r="C4" s="7">
        <f>MAX(A1:A100)</f>
        <v>-73</v>
      </c>
      <c r="D4" s="6">
        <v>-77</v>
      </c>
      <c r="E4" s="11">
        <v>0</v>
      </c>
      <c r="F4" s="3">
        <v>-48</v>
      </c>
      <c r="G4" s="3">
        <f t="shared" ref="G4:G67" si="0">$D$28+($I$3*F4)</f>
        <v>-74.959999999999994</v>
      </c>
      <c r="H4" s="3">
        <f t="shared" ref="H4:H67" si="1">_xlfn.NORM.DIST(G4,$D$28,$C$6,FALSE)</f>
        <v>0.11085031464449242</v>
      </c>
      <c r="L4" s="14" t="s">
        <v>33</v>
      </c>
      <c r="N4" t="s">
        <v>35</v>
      </c>
    </row>
    <row r="5" spans="1:14" x14ac:dyDescent="0.25">
      <c r="A5" s="13">
        <v>-74</v>
      </c>
      <c r="B5" s="21" t="s">
        <v>10</v>
      </c>
      <c r="C5" s="12">
        <f>COUNT(A1:A100)</f>
        <v>100</v>
      </c>
      <c r="D5" s="8">
        <v>-76</v>
      </c>
      <c r="E5" s="10">
        <v>0</v>
      </c>
      <c r="F5" s="3">
        <v>-47</v>
      </c>
      <c r="G5" s="3">
        <f t="shared" si="0"/>
        <v>-74.94</v>
      </c>
      <c r="H5" s="3">
        <f t="shared" si="1"/>
        <v>0.12047565590065144</v>
      </c>
      <c r="L5" s="23">
        <v>8.8000000000000005E-3</v>
      </c>
      <c r="N5" s="24">
        <v>1.47E-2</v>
      </c>
    </row>
    <row r="6" spans="1:14" x14ac:dyDescent="0.25">
      <c r="A6" s="13">
        <v>-74</v>
      </c>
      <c r="B6" s="22" t="s">
        <v>2</v>
      </c>
      <c r="C6" s="7">
        <f>_xlfn.STDEV.S(A1:A100)</f>
        <v>0.47768380565162333</v>
      </c>
      <c r="D6" s="8">
        <v>-75</v>
      </c>
      <c r="E6" s="11">
        <v>30</v>
      </c>
      <c r="F6" s="3">
        <v>-46</v>
      </c>
      <c r="G6" s="3">
        <f t="shared" si="0"/>
        <v>-74.92</v>
      </c>
      <c r="H6" s="3">
        <f t="shared" si="1"/>
        <v>0.13070745408491055</v>
      </c>
      <c r="L6" s="23">
        <v>7.4000000000000003E-3</v>
      </c>
      <c r="N6" s="24">
        <v>1.2999999999999999E-2</v>
      </c>
    </row>
    <row r="7" spans="1:14" x14ac:dyDescent="0.25">
      <c r="A7" s="13">
        <v>-74</v>
      </c>
      <c r="B7" s="21" t="s">
        <v>6</v>
      </c>
      <c r="C7" s="12">
        <f>C9-(2*C6)</f>
        <v>-75.245367611303251</v>
      </c>
      <c r="D7" s="6">
        <v>-74</v>
      </c>
      <c r="E7" s="10">
        <v>69</v>
      </c>
      <c r="F7" s="3">
        <v>-45</v>
      </c>
      <c r="G7" s="3">
        <f t="shared" si="0"/>
        <v>-74.900000000000006</v>
      </c>
      <c r="H7" s="3">
        <f t="shared" si="1"/>
        <v>0.14155985160572263</v>
      </c>
      <c r="L7" s="24">
        <v>6.4000000000000003E-3</v>
      </c>
      <c r="N7" s="24">
        <v>1.26E-2</v>
      </c>
    </row>
    <row r="8" spans="1:14" x14ac:dyDescent="0.25">
      <c r="A8" s="13">
        <v>-74</v>
      </c>
      <c r="B8" s="22" t="s">
        <v>4</v>
      </c>
      <c r="C8" s="7">
        <f>C9-C6</f>
        <v>-74.767683805651629</v>
      </c>
      <c r="D8" s="8">
        <v>-73</v>
      </c>
      <c r="E8" s="11">
        <v>1</v>
      </c>
      <c r="F8" s="3">
        <v>-44</v>
      </c>
      <c r="G8" s="3">
        <f t="shared" si="0"/>
        <v>-74.88</v>
      </c>
      <c r="H8" s="3">
        <f t="shared" si="1"/>
        <v>0.15304478260440843</v>
      </c>
      <c r="L8" s="24">
        <v>6.1000000000000004E-3</v>
      </c>
      <c r="N8" s="24">
        <v>1.4800000000000001E-2</v>
      </c>
    </row>
    <row r="9" spans="1:14" x14ac:dyDescent="0.25">
      <c r="A9" s="13">
        <v>-75</v>
      </c>
      <c r="B9" s="21" t="s">
        <v>3</v>
      </c>
      <c r="C9" s="12">
        <f>AVERAGE(A1:A100)</f>
        <v>-74.290000000000006</v>
      </c>
      <c r="D9" s="8">
        <v>-72</v>
      </c>
      <c r="E9" s="10">
        <v>0</v>
      </c>
      <c r="F9" s="3">
        <v>-43</v>
      </c>
      <c r="G9" s="3">
        <f t="shared" si="0"/>
        <v>-74.86</v>
      </c>
      <c r="H9" s="3">
        <f t="shared" si="1"/>
        <v>0.16517170272526421</v>
      </c>
      <c r="L9" s="24">
        <v>6.1000000000000004E-3</v>
      </c>
      <c r="N9" s="24">
        <v>1.1299999999999999E-2</v>
      </c>
    </row>
    <row r="10" spans="1:14" x14ac:dyDescent="0.25">
      <c r="A10" s="13">
        <v>-74</v>
      </c>
      <c r="B10" s="22" t="s">
        <v>5</v>
      </c>
      <c r="C10" s="7">
        <f>C9+C6</f>
        <v>-73.812316194348384</v>
      </c>
      <c r="D10" s="6">
        <v>-71</v>
      </c>
      <c r="E10" s="11">
        <v>0</v>
      </c>
      <c r="F10" s="3">
        <v>-42</v>
      </c>
      <c r="G10" s="3">
        <f t="shared" si="0"/>
        <v>-74.84</v>
      </c>
      <c r="H10" s="3">
        <f t="shared" si="1"/>
        <v>0.1779473192890815</v>
      </c>
      <c r="L10" s="24">
        <v>6.1999999999999998E-3</v>
      </c>
      <c r="N10" s="24">
        <v>1.29E-2</v>
      </c>
    </row>
    <row r="11" spans="1:14" x14ac:dyDescent="0.25">
      <c r="A11" s="13">
        <v>-74</v>
      </c>
      <c r="B11" s="21" t="s">
        <v>7</v>
      </c>
      <c r="C11" s="12">
        <f>C9+(2*C6)</f>
        <v>-73.334632388696761</v>
      </c>
      <c r="D11" s="8">
        <v>-70</v>
      </c>
      <c r="E11" s="10">
        <v>0</v>
      </c>
      <c r="F11" s="3">
        <v>-41</v>
      </c>
      <c r="G11" s="3">
        <f t="shared" si="0"/>
        <v>-74.819999999999993</v>
      </c>
      <c r="H11" s="3">
        <f t="shared" si="1"/>
        <v>0.19137532484856606</v>
      </c>
      <c r="L11" s="24">
        <v>6.8999999999999999E-3</v>
      </c>
      <c r="N11" s="24">
        <v>1.44E-2</v>
      </c>
    </row>
    <row r="12" spans="1:14" x14ac:dyDescent="0.25">
      <c r="A12" s="13">
        <v>-74</v>
      </c>
      <c r="F12" s="3">
        <v>-40</v>
      </c>
      <c r="G12" s="3">
        <f t="shared" si="0"/>
        <v>-74.8</v>
      </c>
      <c r="H12" s="3">
        <f t="shared" si="1"/>
        <v>0.20545613729989723</v>
      </c>
      <c r="L12" s="24">
        <v>7.4999999999999997E-3</v>
      </c>
      <c r="N12" s="24">
        <v>1.55E-2</v>
      </c>
    </row>
    <row r="13" spans="1:14" x14ac:dyDescent="0.25">
      <c r="A13" s="13">
        <v>-74</v>
      </c>
      <c r="F13" s="3">
        <v>-39</v>
      </c>
      <c r="G13" s="3">
        <f t="shared" si="0"/>
        <v>-74.78</v>
      </c>
      <c r="H13" s="3">
        <f t="shared" si="1"/>
        <v>0.22018664988958153</v>
      </c>
      <c r="L13" s="24">
        <v>5.4000000000000003E-3</v>
      </c>
      <c r="N13" s="24">
        <v>9.7000000000000003E-3</v>
      </c>
    </row>
    <row r="14" spans="1:14" x14ac:dyDescent="0.25">
      <c r="A14" s="13">
        <v>-74</v>
      </c>
      <c r="F14" s="3">
        <v>-38</v>
      </c>
      <c r="G14" s="3">
        <f t="shared" si="0"/>
        <v>-74.760000000000005</v>
      </c>
      <c r="H14" s="3">
        <f t="shared" si="1"/>
        <v>0.23555999458459034</v>
      </c>
      <c r="L14" s="24">
        <v>6.4000000000000003E-3</v>
      </c>
      <c r="N14" s="24">
        <v>1.0200000000000001E-2</v>
      </c>
    </row>
    <row r="15" spans="1:14" x14ac:dyDescent="0.25">
      <c r="A15" s="13">
        <v>-74</v>
      </c>
      <c r="F15" s="3">
        <v>-37</v>
      </c>
      <c r="G15" s="3">
        <f t="shared" si="0"/>
        <v>-74.739999999999995</v>
      </c>
      <c r="H15" s="3">
        <f t="shared" si="1"/>
        <v>0.25156532236264606</v>
      </c>
    </row>
    <row r="16" spans="1:14" x14ac:dyDescent="0.25">
      <c r="A16" s="13">
        <v>-75</v>
      </c>
      <c r="F16" s="3">
        <v>-36</v>
      </c>
      <c r="G16" s="3">
        <f t="shared" si="0"/>
        <v>-74.72</v>
      </c>
      <c r="H16" s="3">
        <f t="shared" si="1"/>
        <v>0.26818760402270581</v>
      </c>
      <c r="K16" t="s">
        <v>34</v>
      </c>
      <c r="L16" s="24">
        <f>AVERAGE(L5:L14)</f>
        <v>6.7199999999999994E-3</v>
      </c>
      <c r="M16" s="24"/>
      <c r="N16" s="24">
        <f t="shared" ref="N16" si="2">AVERAGE(N5:N14)</f>
        <v>1.291E-2</v>
      </c>
    </row>
    <row r="17" spans="1:8" x14ac:dyDescent="0.25">
      <c r="A17" s="13">
        <v>-74</v>
      </c>
      <c r="F17" s="3">
        <v>-35</v>
      </c>
      <c r="G17" s="3">
        <f t="shared" si="0"/>
        <v>-74.7</v>
      </c>
      <c r="H17" s="3">
        <f t="shared" si="1"/>
        <v>0.28540745511044874</v>
      </c>
    </row>
    <row r="18" spans="1:8" x14ac:dyDescent="0.25">
      <c r="A18" s="13">
        <v>-74</v>
      </c>
      <c r="F18" s="3">
        <v>-34</v>
      </c>
      <c r="G18" s="3">
        <f t="shared" si="0"/>
        <v>-74.680000000000007</v>
      </c>
      <c r="H18" s="3">
        <f t="shared" si="1"/>
        <v>0.30320098849519111</v>
      </c>
    </row>
    <row r="19" spans="1:8" x14ac:dyDescent="0.25">
      <c r="A19" s="13">
        <v>-74</v>
      </c>
      <c r="F19" s="3">
        <v>-33</v>
      </c>
      <c r="G19" s="3">
        <f t="shared" si="0"/>
        <v>-74.66</v>
      </c>
      <c r="H19" s="3">
        <f t="shared" si="1"/>
        <v>0.32153969802203292</v>
      </c>
    </row>
    <row r="20" spans="1:8" x14ac:dyDescent="0.25">
      <c r="A20" s="13">
        <v>-75</v>
      </c>
      <c r="F20" s="3">
        <v>-32</v>
      </c>
      <c r="G20" s="3">
        <f t="shared" si="0"/>
        <v>-74.64</v>
      </c>
      <c r="H20" s="3">
        <f t="shared" si="1"/>
        <v>0.34039037649275555</v>
      </c>
    </row>
    <row r="21" spans="1:8" x14ac:dyDescent="0.25">
      <c r="A21" s="13">
        <v>-73</v>
      </c>
      <c r="F21" s="3">
        <v>-31</v>
      </c>
      <c r="G21" s="3">
        <f t="shared" si="0"/>
        <v>-74.62</v>
      </c>
      <c r="H21" s="3">
        <f t="shared" si="1"/>
        <v>0.3597150710015366</v>
      </c>
    </row>
    <row r="22" spans="1:8" x14ac:dyDescent="0.25">
      <c r="A22" s="13">
        <v>-74</v>
      </c>
      <c r="F22" s="3">
        <v>-30</v>
      </c>
      <c r="G22" s="3">
        <f t="shared" si="0"/>
        <v>-74.599999999999994</v>
      </c>
      <c r="H22" s="3">
        <f t="shared" si="1"/>
        <v>0.37947107836545679</v>
      </c>
    </row>
    <row r="23" spans="1:8" x14ac:dyDescent="0.25">
      <c r="A23" s="13">
        <v>-74</v>
      </c>
      <c r="F23" s="3">
        <v>-29</v>
      </c>
      <c r="G23" s="3">
        <f t="shared" si="0"/>
        <v>-74.58</v>
      </c>
      <c r="H23" s="3">
        <f t="shared" si="1"/>
        <v>0.39961098304777093</v>
      </c>
    </row>
    <row r="24" spans="1:8" x14ac:dyDescent="0.25">
      <c r="A24" s="13">
        <v>-74</v>
      </c>
      <c r="F24" s="3">
        <v>-28</v>
      </c>
      <c r="G24" s="3">
        <f t="shared" si="0"/>
        <v>-74.56</v>
      </c>
      <c r="H24" s="3">
        <f t="shared" si="1"/>
        <v>0.42008273957500203</v>
      </c>
    </row>
    <row r="25" spans="1:8" x14ac:dyDescent="0.25">
      <c r="A25" s="13">
        <v>-74</v>
      </c>
      <c r="F25" s="3">
        <v>-27</v>
      </c>
      <c r="G25" s="3">
        <f t="shared" si="0"/>
        <v>-74.540000000000006</v>
      </c>
      <c r="H25" s="3">
        <f t="shared" si="1"/>
        <v>0.44082980100030611</v>
      </c>
    </row>
    <row r="26" spans="1:8" x14ac:dyDescent="0.25">
      <c r="A26" s="13">
        <v>-74</v>
      </c>
      <c r="F26" s="3">
        <v>-26</v>
      </c>
      <c r="G26" s="3">
        <f t="shared" si="0"/>
        <v>-74.52</v>
      </c>
      <c r="H26" s="3">
        <f t="shared" si="1"/>
        <v>0.46179129447092648</v>
      </c>
    </row>
    <row r="27" spans="1:8" x14ac:dyDescent="0.25">
      <c r="A27" s="13">
        <v>-74</v>
      </c>
      <c r="C27" s="29" t="s">
        <v>20</v>
      </c>
      <c r="D27" s="29"/>
      <c r="F27" s="3">
        <v>-25</v>
      </c>
      <c r="G27" s="3">
        <f t="shared" si="0"/>
        <v>-74.5</v>
      </c>
      <c r="H27" s="3">
        <f t="shared" si="1"/>
        <v>0.48290224442062513</v>
      </c>
    </row>
    <row r="28" spans="1:8" x14ac:dyDescent="0.25">
      <c r="A28" s="13">
        <v>-74</v>
      </c>
      <c r="C28" s="22" t="s">
        <v>22</v>
      </c>
      <c r="D28" s="6">
        <f>_xlfn.MODE.SNGL(A1:A100)</f>
        <v>-74</v>
      </c>
      <c r="F28" s="3">
        <v>-24</v>
      </c>
      <c r="G28" s="3">
        <f t="shared" si="0"/>
        <v>-74.48</v>
      </c>
      <c r="H28" s="3">
        <f t="shared" si="1"/>
        <v>0.50409384333690321</v>
      </c>
    </row>
    <row r="29" spans="1:8" x14ac:dyDescent="0.25">
      <c r="A29" s="13">
        <v>-74</v>
      </c>
      <c r="C29" s="22" t="s">
        <v>21</v>
      </c>
      <c r="D29" s="6">
        <f>_xlfn.MODE.SNGL(A1:A5)</f>
        <v>-74</v>
      </c>
      <c r="F29" s="3">
        <v>-23</v>
      </c>
      <c r="G29" s="3">
        <f t="shared" si="0"/>
        <v>-74.459999999999994</v>
      </c>
      <c r="H29" s="3">
        <f t="shared" si="1"/>
        <v>0.52529376945337825</v>
      </c>
    </row>
    <row r="30" spans="1:8" x14ac:dyDescent="0.25">
      <c r="A30" s="13">
        <v>-74</v>
      </c>
      <c r="C30" s="22" t="s">
        <v>29</v>
      </c>
      <c r="D30" s="20">
        <f>ABS(C6/C9)</f>
        <v>6.4299879613894644E-3</v>
      </c>
      <c r="F30" s="3">
        <v>-22</v>
      </c>
      <c r="G30" s="3">
        <f t="shared" si="0"/>
        <v>-74.44</v>
      </c>
      <c r="H30" s="3">
        <f t="shared" si="1"/>
        <v>0.54642655010000241</v>
      </c>
    </row>
    <row r="31" spans="1:8" x14ac:dyDescent="0.25">
      <c r="A31" s="13">
        <v>-74</v>
      </c>
      <c r="F31" s="3">
        <v>-21</v>
      </c>
      <c r="G31" s="3">
        <f t="shared" si="0"/>
        <v>-74.42</v>
      </c>
      <c r="H31" s="3">
        <f t="shared" si="1"/>
        <v>0.56741396881564043</v>
      </c>
    </row>
    <row r="32" spans="1:8" x14ac:dyDescent="0.25">
      <c r="A32" s="13">
        <v>-74</v>
      </c>
      <c r="F32" s="3">
        <v>-20</v>
      </c>
      <c r="G32" s="3">
        <f t="shared" si="0"/>
        <v>-74.400000000000006</v>
      </c>
      <c r="H32" s="3">
        <f t="shared" si="1"/>
        <v>0.58817551369848142</v>
      </c>
    </row>
    <row r="33" spans="1:8" x14ac:dyDescent="0.25">
      <c r="A33" s="13">
        <v>-75</v>
      </c>
      <c r="F33" s="3">
        <v>-19</v>
      </c>
      <c r="G33" s="3">
        <f t="shared" si="0"/>
        <v>-74.38</v>
      </c>
      <c r="H33" s="3">
        <f t="shared" si="1"/>
        <v>0.6086288638513182</v>
      </c>
    </row>
    <row r="34" spans="1:8" x14ac:dyDescent="0.25">
      <c r="A34" s="13">
        <v>-74</v>
      </c>
      <c r="F34" s="3">
        <v>-18</v>
      </c>
      <c r="G34" s="3">
        <f t="shared" si="0"/>
        <v>-74.36</v>
      </c>
      <c r="H34" s="3">
        <f t="shared" si="1"/>
        <v>0.62869041017931215</v>
      </c>
    </row>
    <row r="35" spans="1:8" x14ac:dyDescent="0.25">
      <c r="A35" s="13">
        <v>-74</v>
      </c>
      <c r="F35" s="3">
        <v>-17</v>
      </c>
      <c r="G35" s="3">
        <f t="shared" si="0"/>
        <v>-74.34</v>
      </c>
      <c r="H35" s="3">
        <f t="shared" si="1"/>
        <v>0.64827580622963943</v>
      </c>
    </row>
    <row r="36" spans="1:8" x14ac:dyDescent="0.25">
      <c r="A36" s="13">
        <v>-74</v>
      </c>
      <c r="F36" s="3">
        <v>-16</v>
      </c>
      <c r="G36" s="3">
        <f t="shared" si="0"/>
        <v>-74.319999999999993</v>
      </c>
      <c r="H36" s="3">
        <f t="shared" si="1"/>
        <v>0.66730054423390694</v>
      </c>
    </row>
    <row r="37" spans="1:8" x14ac:dyDescent="0.25">
      <c r="A37" s="13">
        <v>-74</v>
      </c>
      <c r="F37" s="3">
        <v>-15</v>
      </c>
      <c r="G37" s="3">
        <f t="shared" si="0"/>
        <v>-74.3</v>
      </c>
      <c r="H37" s="3">
        <f t="shared" si="1"/>
        <v>0.68568055103714409</v>
      </c>
    </row>
    <row r="38" spans="1:8" x14ac:dyDescent="0.25">
      <c r="A38" s="13">
        <v>-74</v>
      </c>
      <c r="F38" s="3">
        <v>-14</v>
      </c>
      <c r="G38" s="3">
        <f t="shared" si="0"/>
        <v>-74.28</v>
      </c>
      <c r="H38" s="3">
        <f t="shared" si="1"/>
        <v>0.70333279817954075</v>
      </c>
    </row>
    <row r="39" spans="1:8" x14ac:dyDescent="0.25">
      <c r="A39" s="13">
        <v>-75</v>
      </c>
      <c r="F39" s="3">
        <v>-13</v>
      </c>
      <c r="G39" s="3">
        <f t="shared" si="0"/>
        <v>-74.260000000000005</v>
      </c>
      <c r="H39" s="3">
        <f t="shared" si="1"/>
        <v>0.72017592004756814</v>
      </c>
    </row>
    <row r="40" spans="1:8" x14ac:dyDescent="0.25">
      <c r="A40" s="13">
        <v>-74</v>
      </c>
      <c r="F40" s="3">
        <v>-12</v>
      </c>
      <c r="G40" s="3">
        <f t="shared" si="0"/>
        <v>-74.239999999999995</v>
      </c>
      <c r="H40" s="3">
        <f t="shared" si="1"/>
        <v>0.73613083373854082</v>
      </c>
    </row>
    <row r="41" spans="1:8" x14ac:dyDescent="0.25">
      <c r="A41" s="13">
        <v>-74</v>
      </c>
      <c r="F41" s="3">
        <v>-11</v>
      </c>
      <c r="G41" s="3">
        <f t="shared" si="0"/>
        <v>-74.22</v>
      </c>
      <c r="H41" s="3">
        <f t="shared" si="1"/>
        <v>0.75112135409187619</v>
      </c>
    </row>
    <row r="42" spans="1:8" x14ac:dyDescent="0.25">
      <c r="A42" s="13">
        <v>-75</v>
      </c>
      <c r="F42" s="3">
        <v>-10</v>
      </c>
      <c r="G42" s="3">
        <f t="shared" si="0"/>
        <v>-74.2</v>
      </c>
      <c r="H42" s="3">
        <f t="shared" si="1"/>
        <v>0.76507479723806837</v>
      </c>
    </row>
    <row r="43" spans="1:8" x14ac:dyDescent="0.25">
      <c r="A43" s="13">
        <v>-75</v>
      </c>
      <c r="F43" s="3">
        <v>-9</v>
      </c>
      <c r="G43" s="3">
        <f t="shared" si="0"/>
        <v>-74.180000000000007</v>
      </c>
      <c r="H43" s="3">
        <f t="shared" si="1"/>
        <v>0.7779225660050797</v>
      </c>
    </row>
    <row r="44" spans="1:8" x14ac:dyDescent="0.25">
      <c r="A44" s="13">
        <v>-74</v>
      </c>
      <c r="F44" s="3">
        <v>-8</v>
      </c>
      <c r="G44" s="3">
        <f t="shared" si="0"/>
        <v>-74.16</v>
      </c>
      <c r="H44" s="3">
        <f t="shared" si="1"/>
        <v>0.78960071060530423</v>
      </c>
    </row>
    <row r="45" spans="1:8" x14ac:dyDescent="0.25">
      <c r="A45" s="13">
        <v>-75</v>
      </c>
      <c r="F45" s="3">
        <v>-7</v>
      </c>
      <c r="G45" s="3">
        <f t="shared" si="0"/>
        <v>-74.14</v>
      </c>
      <c r="H45" s="3">
        <f t="shared" si="1"/>
        <v>0.80005045820365139</v>
      </c>
    </row>
    <row r="46" spans="1:8" x14ac:dyDescent="0.25">
      <c r="A46" s="13">
        <v>-75</v>
      </c>
      <c r="F46" s="3">
        <v>-6</v>
      </c>
      <c r="G46" s="3">
        <f t="shared" si="0"/>
        <v>-74.12</v>
      </c>
      <c r="H46" s="3">
        <f t="shared" si="1"/>
        <v>0.80921870523885808</v>
      </c>
    </row>
    <row r="47" spans="1:8" x14ac:dyDescent="0.25">
      <c r="A47" s="13">
        <v>-74</v>
      </c>
      <c r="F47" s="3">
        <v>-5</v>
      </c>
      <c r="G47" s="3">
        <f t="shared" si="0"/>
        <v>-74.099999999999994</v>
      </c>
      <c r="H47" s="3">
        <f t="shared" si="1"/>
        <v>0.81705846673217675</v>
      </c>
    </row>
    <row r="48" spans="1:8" x14ac:dyDescent="0.25">
      <c r="A48" s="13">
        <v>-74</v>
      </c>
      <c r="F48" s="3">
        <v>-4</v>
      </c>
      <c r="G48" s="3">
        <f t="shared" si="0"/>
        <v>-74.08</v>
      </c>
      <c r="H48" s="3">
        <f t="shared" si="1"/>
        <v>0.82352927726684455</v>
      </c>
    </row>
    <row r="49" spans="1:8" x14ac:dyDescent="0.25">
      <c r="A49" s="13">
        <v>-75</v>
      </c>
      <c r="F49" s="3">
        <v>-3</v>
      </c>
      <c r="G49" s="3">
        <f t="shared" si="0"/>
        <v>-74.06</v>
      </c>
      <c r="H49" s="3">
        <f t="shared" si="1"/>
        <v>0.82859753885149112</v>
      </c>
    </row>
    <row r="50" spans="1:8" x14ac:dyDescent="0.25">
      <c r="A50" s="13">
        <v>-74</v>
      </c>
      <c r="F50" s="3">
        <v>-2</v>
      </c>
      <c r="G50" s="3">
        <f t="shared" si="0"/>
        <v>-74.040000000000006</v>
      </c>
      <c r="H50" s="3">
        <f t="shared" si="1"/>
        <v>0.83223681148373307</v>
      </c>
    </row>
    <row r="51" spans="1:8" x14ac:dyDescent="0.25">
      <c r="A51" s="13">
        <v>-75</v>
      </c>
      <c r="F51" s="3">
        <v>-1</v>
      </c>
      <c r="G51" s="3">
        <f t="shared" si="0"/>
        <v>-74.02</v>
      </c>
      <c r="H51" s="3">
        <f t="shared" si="1"/>
        <v>0.83442804289826378</v>
      </c>
    </row>
    <row r="52" spans="1:8" x14ac:dyDescent="0.25">
      <c r="A52" s="13">
        <v>-74</v>
      </c>
      <c r="F52" s="3">
        <v>0</v>
      </c>
      <c r="G52" s="3">
        <f t="shared" si="0"/>
        <v>-74</v>
      </c>
      <c r="H52" s="3">
        <f t="shared" si="1"/>
        <v>0.83515973470614757</v>
      </c>
    </row>
    <row r="53" spans="1:8" x14ac:dyDescent="0.25">
      <c r="A53" s="13">
        <v>-74</v>
      </c>
      <c r="F53" s="3">
        <v>1</v>
      </c>
      <c r="G53" s="3">
        <f t="shared" si="0"/>
        <v>-73.98</v>
      </c>
      <c r="H53" s="3">
        <f t="shared" si="1"/>
        <v>0.83442804289826378</v>
      </c>
    </row>
    <row r="54" spans="1:8" x14ac:dyDescent="0.25">
      <c r="A54" s="13">
        <v>-74</v>
      </c>
      <c r="F54" s="3">
        <v>2</v>
      </c>
      <c r="G54" s="3">
        <f t="shared" si="0"/>
        <v>-73.959999999999994</v>
      </c>
      <c r="H54" s="3">
        <f t="shared" si="1"/>
        <v>0.83223681148373307</v>
      </c>
    </row>
    <row r="55" spans="1:8" x14ac:dyDescent="0.25">
      <c r="A55" s="13">
        <v>-74</v>
      </c>
      <c r="F55" s="3">
        <v>3</v>
      </c>
      <c r="G55" s="3">
        <f t="shared" si="0"/>
        <v>-73.94</v>
      </c>
      <c r="H55" s="3">
        <f t="shared" si="1"/>
        <v>0.82859753885149112</v>
      </c>
    </row>
    <row r="56" spans="1:8" x14ac:dyDescent="0.25">
      <c r="A56" s="13">
        <v>-74</v>
      </c>
      <c r="F56" s="3">
        <v>4</v>
      </c>
      <c r="G56" s="3">
        <f t="shared" si="0"/>
        <v>-73.92</v>
      </c>
      <c r="H56" s="3">
        <f t="shared" si="1"/>
        <v>0.82352927726684455</v>
      </c>
    </row>
    <row r="57" spans="1:8" x14ac:dyDescent="0.25">
      <c r="A57" s="13">
        <v>-74</v>
      </c>
      <c r="F57" s="3">
        <v>5</v>
      </c>
      <c r="G57" s="3">
        <f t="shared" si="0"/>
        <v>-73.900000000000006</v>
      </c>
      <c r="H57" s="3">
        <f t="shared" si="1"/>
        <v>0.81705846673217675</v>
      </c>
    </row>
    <row r="58" spans="1:8" x14ac:dyDescent="0.25">
      <c r="A58" s="13">
        <v>-74</v>
      </c>
      <c r="F58" s="3">
        <v>6</v>
      </c>
      <c r="G58" s="3">
        <f t="shared" si="0"/>
        <v>-73.88</v>
      </c>
      <c r="H58" s="3">
        <f t="shared" si="1"/>
        <v>0.80921870523885808</v>
      </c>
    </row>
    <row r="59" spans="1:8" x14ac:dyDescent="0.25">
      <c r="A59" s="13">
        <v>-74</v>
      </c>
      <c r="F59" s="3">
        <v>7</v>
      </c>
      <c r="G59" s="3">
        <f t="shared" si="0"/>
        <v>-73.86</v>
      </c>
      <c r="H59" s="3">
        <f t="shared" si="1"/>
        <v>0.80005045820365139</v>
      </c>
    </row>
    <row r="60" spans="1:8" x14ac:dyDescent="0.25">
      <c r="A60" s="13">
        <v>-74</v>
      </c>
      <c r="F60" s="3">
        <v>8</v>
      </c>
      <c r="G60" s="3">
        <f t="shared" si="0"/>
        <v>-73.84</v>
      </c>
      <c r="H60" s="3">
        <f t="shared" si="1"/>
        <v>0.78960071060530423</v>
      </c>
    </row>
    <row r="61" spans="1:8" x14ac:dyDescent="0.25">
      <c r="A61" s="13">
        <v>-74</v>
      </c>
      <c r="F61" s="3">
        <v>9</v>
      </c>
      <c r="G61" s="3">
        <f t="shared" si="0"/>
        <v>-73.819999999999993</v>
      </c>
      <c r="H61" s="3">
        <f t="shared" si="1"/>
        <v>0.7779225660050797</v>
      </c>
    </row>
    <row r="62" spans="1:8" x14ac:dyDescent="0.25">
      <c r="A62" s="13">
        <v>-75</v>
      </c>
      <c r="F62" s="3">
        <v>10</v>
      </c>
      <c r="G62" s="3">
        <f t="shared" si="0"/>
        <v>-73.8</v>
      </c>
      <c r="H62" s="3">
        <f t="shared" si="1"/>
        <v>0.76507479723806837</v>
      </c>
    </row>
    <row r="63" spans="1:8" x14ac:dyDescent="0.25">
      <c r="A63" s="13">
        <v>-75</v>
      </c>
      <c r="F63" s="3">
        <v>11</v>
      </c>
      <c r="G63" s="3">
        <f t="shared" si="0"/>
        <v>-73.78</v>
      </c>
      <c r="H63" s="3">
        <f t="shared" si="1"/>
        <v>0.75112135409187619</v>
      </c>
    </row>
    <row r="64" spans="1:8" x14ac:dyDescent="0.25">
      <c r="A64" s="13">
        <v>-74</v>
      </c>
      <c r="F64" s="3">
        <v>12</v>
      </c>
      <c r="G64" s="3">
        <f t="shared" si="0"/>
        <v>-73.760000000000005</v>
      </c>
      <c r="H64" s="3">
        <f t="shared" si="1"/>
        <v>0.73613083373854082</v>
      </c>
    </row>
    <row r="65" spans="1:8" x14ac:dyDescent="0.25">
      <c r="A65" s="13">
        <v>-74</v>
      </c>
      <c r="F65" s="3">
        <v>13</v>
      </c>
      <c r="G65" s="3">
        <f t="shared" si="0"/>
        <v>-73.739999999999995</v>
      </c>
      <c r="H65" s="3">
        <f t="shared" si="1"/>
        <v>0.72017592004756814</v>
      </c>
    </row>
    <row r="66" spans="1:8" x14ac:dyDescent="0.25">
      <c r="A66" s="13">
        <v>-74</v>
      </c>
      <c r="F66" s="3">
        <v>14</v>
      </c>
      <c r="G66" s="3">
        <f t="shared" si="0"/>
        <v>-73.72</v>
      </c>
      <c r="H66" s="3">
        <f t="shared" si="1"/>
        <v>0.70333279817954075</v>
      </c>
    </row>
    <row r="67" spans="1:8" x14ac:dyDescent="0.25">
      <c r="A67" s="13">
        <v>-74</v>
      </c>
      <c r="F67" s="3">
        <v>15</v>
      </c>
      <c r="G67" s="3">
        <f t="shared" si="0"/>
        <v>-73.7</v>
      </c>
      <c r="H67" s="3">
        <f t="shared" si="1"/>
        <v>0.68568055103714409</v>
      </c>
    </row>
    <row r="68" spans="1:8" x14ac:dyDescent="0.25">
      <c r="A68" s="13">
        <v>-74</v>
      </c>
      <c r="F68" s="3">
        <v>16</v>
      </c>
      <c r="G68" s="3">
        <f t="shared" ref="G68:G102" si="3">$D$28+($I$3*F68)</f>
        <v>-73.680000000000007</v>
      </c>
      <c r="H68" s="3">
        <f t="shared" ref="H68:H102" si="4">_xlfn.NORM.DIST(G68,$D$28,$C$6,FALSE)</f>
        <v>0.66730054423390694</v>
      </c>
    </row>
    <row r="69" spans="1:8" x14ac:dyDescent="0.25">
      <c r="A69" s="13">
        <v>-74</v>
      </c>
      <c r="F69" s="3">
        <v>17</v>
      </c>
      <c r="G69" s="3">
        <f t="shared" si="3"/>
        <v>-73.66</v>
      </c>
      <c r="H69" s="3">
        <f t="shared" si="4"/>
        <v>0.64827580622963943</v>
      </c>
    </row>
    <row r="70" spans="1:8" x14ac:dyDescent="0.25">
      <c r="A70" s="13">
        <v>-75</v>
      </c>
      <c r="F70" s="3">
        <v>18</v>
      </c>
      <c r="G70" s="3">
        <f t="shared" si="3"/>
        <v>-73.64</v>
      </c>
      <c r="H70" s="3">
        <f t="shared" si="4"/>
        <v>0.62869041017931215</v>
      </c>
    </row>
    <row r="71" spans="1:8" x14ac:dyDescent="0.25">
      <c r="A71" s="13">
        <v>-74</v>
      </c>
      <c r="F71" s="3">
        <v>19</v>
      </c>
      <c r="G71" s="3">
        <f t="shared" si="3"/>
        <v>-73.62</v>
      </c>
      <c r="H71" s="3">
        <f t="shared" si="4"/>
        <v>0.6086288638513182</v>
      </c>
    </row>
    <row r="72" spans="1:8" x14ac:dyDescent="0.25">
      <c r="A72" s="13">
        <v>-74</v>
      </c>
      <c r="F72" s="3">
        <v>20</v>
      </c>
      <c r="G72" s="3">
        <f t="shared" si="3"/>
        <v>-73.599999999999994</v>
      </c>
      <c r="H72" s="3">
        <f t="shared" si="4"/>
        <v>0.58817551369848142</v>
      </c>
    </row>
    <row r="73" spans="1:8" x14ac:dyDescent="0.25">
      <c r="A73" s="13">
        <v>-74</v>
      </c>
      <c r="F73" s="3">
        <v>21</v>
      </c>
      <c r="G73" s="3">
        <f t="shared" si="3"/>
        <v>-73.58</v>
      </c>
      <c r="H73" s="3">
        <f t="shared" si="4"/>
        <v>0.56741396881564043</v>
      </c>
    </row>
    <row r="74" spans="1:8" x14ac:dyDescent="0.25">
      <c r="A74" s="13">
        <v>-74</v>
      </c>
      <c r="F74" s="3">
        <v>22</v>
      </c>
      <c r="G74" s="3">
        <f t="shared" si="3"/>
        <v>-73.56</v>
      </c>
      <c r="H74" s="3">
        <f t="shared" si="4"/>
        <v>0.54642655010000241</v>
      </c>
    </row>
    <row r="75" spans="1:8" x14ac:dyDescent="0.25">
      <c r="A75" s="13">
        <v>-74</v>
      </c>
      <c r="F75" s="3">
        <v>23</v>
      </c>
      <c r="G75" s="3">
        <f t="shared" si="3"/>
        <v>-73.540000000000006</v>
      </c>
      <c r="H75" s="3">
        <f t="shared" si="4"/>
        <v>0.52529376945337825</v>
      </c>
    </row>
    <row r="76" spans="1:8" x14ac:dyDescent="0.25">
      <c r="A76" s="13">
        <v>-75</v>
      </c>
      <c r="F76" s="3">
        <v>24</v>
      </c>
      <c r="G76" s="3">
        <f t="shared" si="3"/>
        <v>-73.52</v>
      </c>
      <c r="H76" s="3">
        <f t="shared" si="4"/>
        <v>0.50409384333690321</v>
      </c>
    </row>
    <row r="77" spans="1:8" x14ac:dyDescent="0.25">
      <c r="A77" s="13">
        <v>-75</v>
      </c>
      <c r="F77" s="3">
        <v>25</v>
      </c>
      <c r="G77" s="3">
        <f t="shared" si="3"/>
        <v>-73.5</v>
      </c>
      <c r="H77" s="3">
        <f t="shared" si="4"/>
        <v>0.48290224442062513</v>
      </c>
    </row>
    <row r="78" spans="1:8" x14ac:dyDescent="0.25">
      <c r="A78" s="13">
        <v>-75</v>
      </c>
      <c r="F78" s="3">
        <v>26</v>
      </c>
      <c r="G78" s="3">
        <f t="shared" si="3"/>
        <v>-73.48</v>
      </c>
      <c r="H78" s="3">
        <f t="shared" si="4"/>
        <v>0.46179129447092648</v>
      </c>
    </row>
    <row r="79" spans="1:8" x14ac:dyDescent="0.25">
      <c r="A79" s="13">
        <v>-75</v>
      </c>
      <c r="F79" s="3">
        <v>27</v>
      </c>
      <c r="G79" s="3">
        <f t="shared" si="3"/>
        <v>-73.459999999999994</v>
      </c>
      <c r="H79" s="3">
        <f t="shared" si="4"/>
        <v>0.44082980100030611</v>
      </c>
    </row>
    <row r="80" spans="1:8" x14ac:dyDescent="0.25">
      <c r="A80" s="13">
        <v>-75</v>
      </c>
      <c r="F80" s="3">
        <v>28</v>
      </c>
      <c r="G80" s="3">
        <f t="shared" si="3"/>
        <v>-73.44</v>
      </c>
      <c r="H80" s="3">
        <f t="shared" si="4"/>
        <v>0.42008273957500203</v>
      </c>
    </row>
    <row r="81" spans="1:8" x14ac:dyDescent="0.25">
      <c r="A81" s="13">
        <v>-74</v>
      </c>
      <c r="F81" s="3">
        <v>29</v>
      </c>
      <c r="G81" s="3">
        <f t="shared" si="3"/>
        <v>-73.42</v>
      </c>
      <c r="H81" s="3">
        <f t="shared" si="4"/>
        <v>0.39961098304777093</v>
      </c>
    </row>
    <row r="82" spans="1:8" x14ac:dyDescent="0.25">
      <c r="A82" s="13">
        <v>-75</v>
      </c>
      <c r="F82" s="3">
        <v>30</v>
      </c>
      <c r="G82" s="3">
        <f t="shared" si="3"/>
        <v>-73.400000000000006</v>
      </c>
      <c r="H82" s="3">
        <f t="shared" si="4"/>
        <v>0.37947107836545679</v>
      </c>
    </row>
    <row r="83" spans="1:8" x14ac:dyDescent="0.25">
      <c r="A83" s="13">
        <v>-75</v>
      </c>
      <c r="F83" s="3">
        <v>31</v>
      </c>
      <c r="G83" s="3">
        <f t="shared" si="3"/>
        <v>-73.38</v>
      </c>
      <c r="H83" s="3">
        <f t="shared" si="4"/>
        <v>0.3597150710015366</v>
      </c>
    </row>
    <row r="84" spans="1:8" x14ac:dyDescent="0.25">
      <c r="A84" s="13">
        <v>-74</v>
      </c>
      <c r="F84" s="3">
        <v>32</v>
      </c>
      <c r="G84" s="3">
        <f t="shared" si="3"/>
        <v>-73.36</v>
      </c>
      <c r="H84" s="3">
        <f t="shared" si="4"/>
        <v>0.34039037649275555</v>
      </c>
    </row>
    <row r="85" spans="1:8" x14ac:dyDescent="0.25">
      <c r="A85" s="13">
        <v>-74</v>
      </c>
      <c r="F85" s="3">
        <v>33</v>
      </c>
      <c r="G85" s="3">
        <f t="shared" si="3"/>
        <v>-73.34</v>
      </c>
      <c r="H85" s="3">
        <f t="shared" si="4"/>
        <v>0.32153969802203292</v>
      </c>
    </row>
    <row r="86" spans="1:8" x14ac:dyDescent="0.25">
      <c r="A86" s="13">
        <v>-74</v>
      </c>
      <c r="F86" s="3">
        <v>34</v>
      </c>
      <c r="G86" s="3">
        <f t="shared" si="3"/>
        <v>-73.319999999999993</v>
      </c>
      <c r="H86" s="3">
        <f t="shared" si="4"/>
        <v>0.30320098849519111</v>
      </c>
    </row>
    <row r="87" spans="1:8" x14ac:dyDescent="0.25">
      <c r="A87" s="13">
        <v>-74</v>
      </c>
      <c r="F87" s="3">
        <v>35</v>
      </c>
      <c r="G87" s="3">
        <f t="shared" si="3"/>
        <v>-73.3</v>
      </c>
      <c r="H87" s="3">
        <f t="shared" si="4"/>
        <v>0.28540745511044874</v>
      </c>
    </row>
    <row r="88" spans="1:8" x14ac:dyDescent="0.25">
      <c r="A88" s="13">
        <v>-74</v>
      </c>
      <c r="F88" s="3">
        <v>36</v>
      </c>
      <c r="G88" s="3">
        <f t="shared" si="3"/>
        <v>-73.28</v>
      </c>
      <c r="H88" s="3">
        <f t="shared" si="4"/>
        <v>0.26818760402270581</v>
      </c>
    </row>
    <row r="89" spans="1:8" x14ac:dyDescent="0.25">
      <c r="A89" s="13">
        <v>-74</v>
      </c>
      <c r="F89" s="3">
        <v>37</v>
      </c>
      <c r="G89" s="3">
        <f t="shared" si="3"/>
        <v>-73.260000000000005</v>
      </c>
      <c r="H89" s="3">
        <f t="shared" si="4"/>
        <v>0.25156532236264606</v>
      </c>
    </row>
    <row r="90" spans="1:8" x14ac:dyDescent="0.25">
      <c r="A90" s="13">
        <v>-75</v>
      </c>
      <c r="F90" s="3">
        <v>38</v>
      </c>
      <c r="G90" s="3">
        <f t="shared" si="3"/>
        <v>-73.239999999999995</v>
      </c>
      <c r="H90" s="3">
        <f t="shared" si="4"/>
        <v>0.23555999458459034</v>
      </c>
    </row>
    <row r="91" spans="1:8" x14ac:dyDescent="0.25">
      <c r="A91" s="13">
        <v>-75</v>
      </c>
      <c r="F91" s="3">
        <v>39</v>
      </c>
      <c r="G91" s="3">
        <f t="shared" si="3"/>
        <v>-73.22</v>
      </c>
      <c r="H91" s="3">
        <f t="shared" si="4"/>
        <v>0.22018664988958153</v>
      </c>
    </row>
    <row r="92" spans="1:8" x14ac:dyDescent="0.25">
      <c r="A92" s="13">
        <v>-74</v>
      </c>
      <c r="F92" s="3">
        <v>40</v>
      </c>
      <c r="G92" s="3">
        <f t="shared" si="3"/>
        <v>-73.2</v>
      </c>
      <c r="H92" s="3">
        <f t="shared" si="4"/>
        <v>0.20545613729989723</v>
      </c>
    </row>
    <row r="93" spans="1:8" x14ac:dyDescent="0.25">
      <c r="A93" s="13">
        <v>-75</v>
      </c>
      <c r="F93" s="3">
        <v>41</v>
      </c>
      <c r="G93" s="3">
        <f t="shared" si="3"/>
        <v>-73.180000000000007</v>
      </c>
      <c r="H93" s="3">
        <f t="shared" si="4"/>
        <v>0.19137532484856606</v>
      </c>
    </row>
    <row r="94" spans="1:8" x14ac:dyDescent="0.25">
      <c r="A94" s="13">
        <v>-75</v>
      </c>
      <c r="F94" s="3">
        <v>42</v>
      </c>
      <c r="G94" s="3">
        <f t="shared" si="3"/>
        <v>-73.16</v>
      </c>
      <c r="H94" s="3">
        <f t="shared" si="4"/>
        <v>0.1779473192890815</v>
      </c>
    </row>
    <row r="95" spans="1:8" x14ac:dyDescent="0.25">
      <c r="A95" s="13">
        <v>-75</v>
      </c>
      <c r="F95" s="3">
        <v>43</v>
      </c>
      <c r="G95" s="3">
        <f t="shared" si="3"/>
        <v>-73.14</v>
      </c>
      <c r="H95" s="3">
        <f t="shared" si="4"/>
        <v>0.16517170272526421</v>
      </c>
    </row>
    <row r="96" spans="1:8" x14ac:dyDescent="0.25">
      <c r="A96" s="13">
        <v>-74</v>
      </c>
      <c r="F96" s="3">
        <v>44</v>
      </c>
      <c r="G96" s="3">
        <f t="shared" si="3"/>
        <v>-73.12</v>
      </c>
      <c r="H96" s="3">
        <f t="shared" si="4"/>
        <v>0.15304478260440843</v>
      </c>
    </row>
    <row r="97" spans="1:8" x14ac:dyDescent="0.25">
      <c r="A97" s="13">
        <v>-75</v>
      </c>
      <c r="F97" s="3">
        <v>45</v>
      </c>
      <c r="G97" s="3">
        <f t="shared" si="3"/>
        <v>-73.099999999999994</v>
      </c>
      <c r="H97" s="3">
        <f t="shared" si="4"/>
        <v>0.14155985160572263</v>
      </c>
    </row>
    <row r="98" spans="1:8" x14ac:dyDescent="0.25">
      <c r="A98" s="13">
        <v>-75</v>
      </c>
      <c r="F98" s="3">
        <v>46</v>
      </c>
      <c r="G98" s="3">
        <f t="shared" si="3"/>
        <v>-73.08</v>
      </c>
      <c r="H98" s="3">
        <f t="shared" si="4"/>
        <v>0.13070745408491055</v>
      </c>
    </row>
    <row r="99" spans="1:8" x14ac:dyDescent="0.25">
      <c r="A99" s="13">
        <v>-75</v>
      </c>
      <c r="F99" s="3">
        <v>47</v>
      </c>
      <c r="G99" s="3">
        <f t="shared" si="3"/>
        <v>-73.06</v>
      </c>
      <c r="H99" s="3">
        <f t="shared" si="4"/>
        <v>0.12047565590065144</v>
      </c>
    </row>
    <row r="100" spans="1:8" x14ac:dyDescent="0.25">
      <c r="A100" s="13">
        <v>-75</v>
      </c>
      <c r="F100" s="3">
        <v>48</v>
      </c>
      <c r="G100" s="3">
        <f t="shared" si="3"/>
        <v>-73.040000000000006</v>
      </c>
      <c r="H100" s="3">
        <f t="shared" si="4"/>
        <v>0.11085031464449242</v>
      </c>
    </row>
    <row r="101" spans="1:8" x14ac:dyDescent="0.25">
      <c r="F101" s="3">
        <v>49</v>
      </c>
      <c r="G101" s="3">
        <f t="shared" si="3"/>
        <v>-73.02</v>
      </c>
      <c r="H101" s="3">
        <f t="shared" si="4"/>
        <v>0.1018153475163537</v>
      </c>
    </row>
    <row r="102" spans="1:8" x14ac:dyDescent="0.25">
      <c r="F102" s="3">
        <v>50</v>
      </c>
      <c r="G102" s="3">
        <f t="shared" si="3"/>
        <v>-73</v>
      </c>
      <c r="H102" s="3">
        <f t="shared" si="4"/>
        <v>9.3352994329190767E-2</v>
      </c>
    </row>
  </sheetData>
  <mergeCells count="4">
    <mergeCell ref="B1:C1"/>
    <mergeCell ref="D1:E1"/>
    <mergeCell ref="F1:I1"/>
    <mergeCell ref="C27:D27"/>
  </mergeCells>
  <conditionalFormatting sqref="D29">
    <cfRule type="cellIs" dxfId="1" priority="1" operator="notEqual">
      <formula>$D$28</formula>
    </cfRule>
    <cfRule type="cellIs" dxfId="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1.1.1</vt:lpstr>
      <vt:lpstr>1.1.2</vt:lpstr>
      <vt:lpstr>1.1.3</vt:lpstr>
      <vt:lpstr>1.1.4</vt:lpstr>
      <vt:lpstr>1.1.5</vt:lpstr>
      <vt:lpstr>1.1.6</vt:lpstr>
      <vt:lpstr>1.1.7</vt:lpstr>
      <vt:lpstr>1.1.8</vt:lpstr>
      <vt:lpstr>1.1.9</vt:lpstr>
      <vt:lpstr>1.1.10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2022-04-22T11:06:33Z</dcterms:created>
  <dcterms:modified xsi:type="dcterms:W3CDTF">2022-10-22T17:40:29Z</dcterms:modified>
</cp:coreProperties>
</file>