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s-studies\projeto1-rssi\3. BEACON1 - 2.4METRO -  ANTENA\"/>
    </mc:Choice>
  </mc:AlternateContent>
  <xr:revisionPtr revIDLastSave="0" documentId="13_ncr:1_{5A8E3B11-CF3C-438A-88CD-BBB3767BBC2D}" xr6:coauthVersionLast="46" xr6:coauthVersionMax="46" xr10:uidLastSave="{00000000-0000-0000-0000-000000000000}"/>
  <bookViews>
    <workbookView xWindow="-120" yWindow="-120" windowWidth="29040" windowHeight="15840" activeTab="9" xr2:uid="{D0A6EDCA-CDA8-4015-A2BA-CCBF1B8A1B3C}"/>
  </bookViews>
  <sheets>
    <sheet name="1.1.1" sheetId="1" r:id="rId1"/>
    <sheet name="1.1.2" sheetId="2" r:id="rId2"/>
    <sheet name="1.1.3" sheetId="3" r:id="rId3"/>
    <sheet name="1.1.4" sheetId="4" r:id="rId4"/>
    <sheet name="1.1.5" sheetId="5" r:id="rId5"/>
    <sheet name="1.1.6" sheetId="6" r:id="rId6"/>
    <sheet name="1.1.7" sheetId="7" r:id="rId7"/>
    <sheet name="1.1.8" sheetId="8" r:id="rId8"/>
    <sheet name="1.1.9" sheetId="9" r:id="rId9"/>
    <sheet name="1.1.10" sheetId="10" r:id="rId10"/>
  </sheets>
  <definedNames>
    <definedName name="_xlnm._FilterDatabase" localSheetId="0" hidden="1">'1.1.1'!$A$1:$A$100</definedName>
    <definedName name="_xlnm._FilterDatabase" localSheetId="9" hidden="1">'1.1.10'!$A$1:$A$100</definedName>
    <definedName name="_xlnm._FilterDatabase" localSheetId="1" hidden="1">'1.1.2'!$A$1:$A$50</definedName>
    <definedName name="_xlnm._FilterDatabase" localSheetId="2" hidden="1">'1.1.3'!$A$1:$A$50</definedName>
    <definedName name="_xlnm._FilterDatabase" localSheetId="3" hidden="1">'1.1.4'!$A$1:$A$100</definedName>
    <definedName name="_xlnm._FilterDatabase" localSheetId="4" hidden="1">'1.1.5'!$A$1:$A$100</definedName>
    <definedName name="_xlnm._FilterDatabase" localSheetId="5" hidden="1">'1.1.6'!$A$1:$A$100</definedName>
    <definedName name="_xlnm._FilterDatabase" localSheetId="6" hidden="1">'1.1.7'!$A$1:$A$100</definedName>
    <definedName name="_xlnm._FilterDatabase" localSheetId="7" hidden="1">'1.1.8'!$A$1:$A$100</definedName>
    <definedName name="_xlnm._FilterDatabase" localSheetId="8" hidden="1">'1.1.9'!$A$1:$A$100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10" l="1"/>
  <c r="N16" i="10"/>
  <c r="L16" i="10"/>
  <c r="C9" i="9" l="1"/>
  <c r="C9" i="10"/>
  <c r="C6" i="10"/>
  <c r="C5" i="10"/>
  <c r="C4" i="10"/>
  <c r="C3" i="10"/>
  <c r="D29" i="10"/>
  <c r="D28" i="10"/>
  <c r="D29" i="9"/>
  <c r="D28" i="9"/>
  <c r="D29" i="8"/>
  <c r="D28" i="8"/>
  <c r="D29" i="7"/>
  <c r="D28" i="7"/>
  <c r="D29" i="6"/>
  <c r="D28" i="6"/>
  <c r="D29" i="5"/>
  <c r="D28" i="5"/>
  <c r="D29" i="4"/>
  <c r="D28" i="4"/>
  <c r="D29" i="3"/>
  <c r="D28" i="3"/>
  <c r="D29" i="2"/>
  <c r="D28" i="2"/>
  <c r="D28" i="1"/>
  <c r="E3" i="10" a="1"/>
  <c r="E11" i="10" s="1"/>
  <c r="C6" i="9"/>
  <c r="D30" i="9" s="1"/>
  <c r="C5" i="9"/>
  <c r="C4" i="9"/>
  <c r="E3" i="9" a="1"/>
  <c r="E11" i="9" s="1"/>
  <c r="C3" i="9"/>
  <c r="E3" i="3" a="1"/>
  <c r="E3" i="3" s="1"/>
  <c r="D29" i="1"/>
  <c r="C9" i="3"/>
  <c r="C6" i="3"/>
  <c r="C5" i="3"/>
  <c r="C4" i="3"/>
  <c r="C3" i="3"/>
  <c r="E3" i="2" a="1"/>
  <c r="E3" i="2" s="1"/>
  <c r="C9" i="2"/>
  <c r="C6" i="2"/>
  <c r="C4" i="2"/>
  <c r="C3" i="2"/>
  <c r="C5" i="2"/>
  <c r="I3" i="2" s="1"/>
  <c r="C9" i="8"/>
  <c r="C6" i="8"/>
  <c r="C5" i="8"/>
  <c r="C4" i="8"/>
  <c r="E3" i="8" a="1"/>
  <c r="E5" i="8" s="1"/>
  <c r="C3" i="8"/>
  <c r="C9" i="7"/>
  <c r="C6" i="7"/>
  <c r="C5" i="7"/>
  <c r="C4" i="7"/>
  <c r="E3" i="7" a="1"/>
  <c r="E8" i="7" s="1"/>
  <c r="C3" i="7"/>
  <c r="C9" i="6"/>
  <c r="C6" i="6"/>
  <c r="C11" i="6" s="1"/>
  <c r="C5" i="6"/>
  <c r="C4" i="6"/>
  <c r="E3" i="6" a="1"/>
  <c r="E8" i="6" s="1"/>
  <c r="C3" i="6"/>
  <c r="C9" i="5"/>
  <c r="C6" i="5"/>
  <c r="C5" i="5"/>
  <c r="C4" i="5"/>
  <c r="E3" i="5" a="1"/>
  <c r="E8" i="5" s="1"/>
  <c r="C3" i="5"/>
  <c r="C9" i="4"/>
  <c r="C6" i="4"/>
  <c r="C10" i="4" s="1"/>
  <c r="C5" i="4"/>
  <c r="C4" i="4"/>
  <c r="E3" i="4" a="1"/>
  <c r="E8" i="4" s="1"/>
  <c r="C3" i="4"/>
  <c r="E3" i="1" a="1"/>
  <c r="E4" i="1" s="1"/>
  <c r="C6" i="1"/>
  <c r="C5" i="1"/>
  <c r="C4" i="1"/>
  <c r="C3" i="1"/>
  <c r="C9" i="1"/>
  <c r="I3" i="9" l="1"/>
  <c r="G9" i="9" s="1"/>
  <c r="H9" i="9" s="1"/>
  <c r="I3" i="4"/>
  <c r="D30" i="3"/>
  <c r="G5" i="9"/>
  <c r="H5" i="9" s="1"/>
  <c r="G4" i="9"/>
  <c r="H4" i="9" s="1"/>
  <c r="G13" i="9"/>
  <c r="H13" i="9" s="1"/>
  <c r="G17" i="9"/>
  <c r="H17" i="9" s="1"/>
  <c r="G21" i="9"/>
  <c r="H21" i="9" s="1"/>
  <c r="G25" i="9"/>
  <c r="H25" i="9" s="1"/>
  <c r="G29" i="9"/>
  <c r="H29" i="9" s="1"/>
  <c r="G33" i="9"/>
  <c r="H33" i="9" s="1"/>
  <c r="G93" i="9"/>
  <c r="H93" i="9" s="1"/>
  <c r="G77" i="9"/>
  <c r="H77" i="9" s="1"/>
  <c r="G61" i="9"/>
  <c r="H61" i="9" s="1"/>
  <c r="G45" i="9"/>
  <c r="H45" i="9" s="1"/>
  <c r="G3" i="9"/>
  <c r="H3" i="9" s="1"/>
  <c r="G89" i="9"/>
  <c r="H89" i="9" s="1"/>
  <c r="G73" i="9"/>
  <c r="H73" i="9" s="1"/>
  <c r="G57" i="9"/>
  <c r="H57" i="9" s="1"/>
  <c r="G41" i="9"/>
  <c r="H41" i="9" s="1"/>
  <c r="G101" i="9"/>
  <c r="H101" i="9" s="1"/>
  <c r="G85" i="9"/>
  <c r="H85" i="9" s="1"/>
  <c r="G69" i="9"/>
  <c r="H69" i="9" s="1"/>
  <c r="G53" i="9"/>
  <c r="H53" i="9" s="1"/>
  <c r="G37" i="9"/>
  <c r="H37" i="9" s="1"/>
  <c r="G97" i="9"/>
  <c r="H97" i="9" s="1"/>
  <c r="G81" i="9"/>
  <c r="H81" i="9" s="1"/>
  <c r="G65" i="9"/>
  <c r="H65" i="9" s="1"/>
  <c r="G49" i="9"/>
  <c r="H49" i="9" s="1"/>
  <c r="G100" i="9"/>
  <c r="H100" i="9" s="1"/>
  <c r="G96" i="9"/>
  <c r="H96" i="9" s="1"/>
  <c r="G92" i="9"/>
  <c r="H92" i="9" s="1"/>
  <c r="G88" i="9"/>
  <c r="H88" i="9" s="1"/>
  <c r="G84" i="9"/>
  <c r="H84" i="9" s="1"/>
  <c r="G80" i="9"/>
  <c r="H80" i="9" s="1"/>
  <c r="G76" i="9"/>
  <c r="H76" i="9" s="1"/>
  <c r="G72" i="9"/>
  <c r="H72" i="9" s="1"/>
  <c r="G68" i="9"/>
  <c r="H68" i="9" s="1"/>
  <c r="G64" i="9"/>
  <c r="H64" i="9" s="1"/>
  <c r="G60" i="9"/>
  <c r="H60" i="9" s="1"/>
  <c r="G56" i="9"/>
  <c r="H56" i="9" s="1"/>
  <c r="G52" i="9"/>
  <c r="H52" i="9" s="1"/>
  <c r="G48" i="9"/>
  <c r="H48" i="9" s="1"/>
  <c r="G44" i="9"/>
  <c r="H44" i="9" s="1"/>
  <c r="G40" i="9"/>
  <c r="H40" i="9" s="1"/>
  <c r="G36" i="9"/>
  <c r="H36" i="9" s="1"/>
  <c r="G32" i="9"/>
  <c r="H32" i="9" s="1"/>
  <c r="G28" i="9"/>
  <c r="H28" i="9" s="1"/>
  <c r="G24" i="9"/>
  <c r="H24" i="9" s="1"/>
  <c r="G20" i="9"/>
  <c r="H20" i="9" s="1"/>
  <c r="G16" i="9"/>
  <c r="H16" i="9" s="1"/>
  <c r="G12" i="9"/>
  <c r="H12" i="9" s="1"/>
  <c r="G8" i="9"/>
  <c r="H8" i="9" s="1"/>
  <c r="G99" i="9"/>
  <c r="H99" i="9" s="1"/>
  <c r="G95" i="9"/>
  <c r="H95" i="9" s="1"/>
  <c r="G91" i="9"/>
  <c r="H91" i="9" s="1"/>
  <c r="G87" i="9"/>
  <c r="H87" i="9" s="1"/>
  <c r="G83" i="9"/>
  <c r="H83" i="9" s="1"/>
  <c r="G79" i="9"/>
  <c r="H79" i="9" s="1"/>
  <c r="G75" i="9"/>
  <c r="H75" i="9" s="1"/>
  <c r="G71" i="9"/>
  <c r="H71" i="9" s="1"/>
  <c r="G67" i="9"/>
  <c r="H67" i="9" s="1"/>
  <c r="G63" i="9"/>
  <c r="H63" i="9" s="1"/>
  <c r="G59" i="9"/>
  <c r="H59" i="9" s="1"/>
  <c r="G55" i="9"/>
  <c r="H55" i="9" s="1"/>
  <c r="G51" i="9"/>
  <c r="H51" i="9" s="1"/>
  <c r="G47" i="9"/>
  <c r="H47" i="9" s="1"/>
  <c r="G43" i="9"/>
  <c r="H43" i="9" s="1"/>
  <c r="G39" i="9"/>
  <c r="H39" i="9" s="1"/>
  <c r="G35" i="9"/>
  <c r="H35" i="9" s="1"/>
  <c r="G31" i="9"/>
  <c r="H31" i="9" s="1"/>
  <c r="G27" i="9"/>
  <c r="H27" i="9" s="1"/>
  <c r="G23" i="9"/>
  <c r="H23" i="9" s="1"/>
  <c r="G19" i="9"/>
  <c r="H19" i="9" s="1"/>
  <c r="G15" i="9"/>
  <c r="H15" i="9" s="1"/>
  <c r="G11" i="9"/>
  <c r="H11" i="9" s="1"/>
  <c r="G7" i="9"/>
  <c r="H7" i="9" s="1"/>
  <c r="G102" i="9"/>
  <c r="H102" i="9" s="1"/>
  <c r="G98" i="9"/>
  <c r="H98" i="9" s="1"/>
  <c r="G94" i="9"/>
  <c r="H94" i="9" s="1"/>
  <c r="G90" i="9"/>
  <c r="H90" i="9" s="1"/>
  <c r="G86" i="9"/>
  <c r="H86" i="9" s="1"/>
  <c r="G82" i="9"/>
  <c r="H82" i="9" s="1"/>
  <c r="G78" i="9"/>
  <c r="H78" i="9" s="1"/>
  <c r="G74" i="9"/>
  <c r="H74" i="9" s="1"/>
  <c r="G70" i="9"/>
  <c r="H70" i="9" s="1"/>
  <c r="G66" i="9"/>
  <c r="H66" i="9" s="1"/>
  <c r="G62" i="9"/>
  <c r="H62" i="9" s="1"/>
  <c r="G58" i="9"/>
  <c r="H58" i="9" s="1"/>
  <c r="G54" i="9"/>
  <c r="H54" i="9" s="1"/>
  <c r="G50" i="9"/>
  <c r="H50" i="9" s="1"/>
  <c r="G46" i="9"/>
  <c r="H46" i="9" s="1"/>
  <c r="G42" i="9"/>
  <c r="H42" i="9" s="1"/>
  <c r="G38" i="9"/>
  <c r="H38" i="9" s="1"/>
  <c r="G34" i="9"/>
  <c r="H34" i="9" s="1"/>
  <c r="G30" i="9"/>
  <c r="H30" i="9" s="1"/>
  <c r="G26" i="9"/>
  <c r="H26" i="9" s="1"/>
  <c r="G22" i="9"/>
  <c r="H22" i="9" s="1"/>
  <c r="G18" i="9"/>
  <c r="H18" i="9" s="1"/>
  <c r="G14" i="9"/>
  <c r="H14" i="9" s="1"/>
  <c r="G10" i="9"/>
  <c r="H10" i="9" s="1"/>
  <c r="G6" i="9"/>
  <c r="H6" i="9" s="1"/>
  <c r="I3" i="8"/>
  <c r="G4" i="8" s="1"/>
  <c r="H4" i="8" s="1"/>
  <c r="D30" i="8"/>
  <c r="G93" i="7"/>
  <c r="H93" i="7" s="1"/>
  <c r="G29" i="7"/>
  <c r="H29" i="7" s="1"/>
  <c r="G35" i="7"/>
  <c r="H35" i="7" s="1"/>
  <c r="G67" i="7"/>
  <c r="H67" i="7" s="1"/>
  <c r="G99" i="7"/>
  <c r="H99" i="7" s="1"/>
  <c r="G52" i="7"/>
  <c r="H52" i="7" s="1"/>
  <c r="G84" i="7"/>
  <c r="H84" i="7" s="1"/>
  <c r="G8" i="7"/>
  <c r="H8" i="7" s="1"/>
  <c r="G98" i="7"/>
  <c r="H98" i="7" s="1"/>
  <c r="G34" i="7"/>
  <c r="H34" i="7" s="1"/>
  <c r="I3" i="7"/>
  <c r="G85" i="7" s="1"/>
  <c r="H85" i="7" s="1"/>
  <c r="D30" i="7"/>
  <c r="I3" i="6"/>
  <c r="G100" i="6" s="1"/>
  <c r="H100" i="6" s="1"/>
  <c r="I3" i="5"/>
  <c r="G7" i="5" s="1"/>
  <c r="H7" i="5" s="1"/>
  <c r="G46" i="5"/>
  <c r="H46" i="5" s="1"/>
  <c r="G101" i="5"/>
  <c r="H101" i="5" s="1"/>
  <c r="G30" i="5"/>
  <c r="H30" i="5" s="1"/>
  <c r="D30" i="5"/>
  <c r="G11" i="4"/>
  <c r="H11" i="4" s="1"/>
  <c r="G87" i="4"/>
  <c r="H87" i="4" s="1"/>
  <c r="G55" i="4"/>
  <c r="H55" i="4" s="1"/>
  <c r="G39" i="4"/>
  <c r="H39" i="4" s="1"/>
  <c r="G7" i="4"/>
  <c r="H7" i="4" s="1"/>
  <c r="G99" i="4"/>
  <c r="H99" i="4" s="1"/>
  <c r="G83" i="4"/>
  <c r="H83" i="4" s="1"/>
  <c r="G67" i="4"/>
  <c r="H67" i="4" s="1"/>
  <c r="G51" i="4"/>
  <c r="H51" i="4" s="1"/>
  <c r="G35" i="4"/>
  <c r="H35" i="4" s="1"/>
  <c r="G19" i="4"/>
  <c r="H19" i="4" s="1"/>
  <c r="G4" i="4"/>
  <c r="H4" i="4" s="1"/>
  <c r="G95" i="4"/>
  <c r="H95" i="4" s="1"/>
  <c r="G79" i="4"/>
  <c r="H79" i="4" s="1"/>
  <c r="G63" i="4"/>
  <c r="H63" i="4" s="1"/>
  <c r="G47" i="4"/>
  <c r="H47" i="4" s="1"/>
  <c r="G31" i="4"/>
  <c r="H31" i="4" s="1"/>
  <c r="G15" i="4"/>
  <c r="H15" i="4" s="1"/>
  <c r="G3" i="4"/>
  <c r="H3" i="4" s="1"/>
  <c r="G71" i="4"/>
  <c r="H71" i="4" s="1"/>
  <c r="G23" i="4"/>
  <c r="H23" i="4" s="1"/>
  <c r="G91" i="4"/>
  <c r="H91" i="4" s="1"/>
  <c r="G75" i="4"/>
  <c r="H75" i="4" s="1"/>
  <c r="G59" i="4"/>
  <c r="H59" i="4" s="1"/>
  <c r="G43" i="4"/>
  <c r="H43" i="4" s="1"/>
  <c r="G27" i="4"/>
  <c r="H27" i="4" s="1"/>
  <c r="G13" i="3"/>
  <c r="H13" i="3" s="1"/>
  <c r="I3" i="3"/>
  <c r="G61" i="3" s="1"/>
  <c r="H61" i="3" s="1"/>
  <c r="G68" i="3"/>
  <c r="H68" i="3" s="1"/>
  <c r="G56" i="3"/>
  <c r="H56" i="3" s="1"/>
  <c r="G52" i="3"/>
  <c r="H52" i="3" s="1"/>
  <c r="G40" i="3"/>
  <c r="H40" i="3" s="1"/>
  <c r="G36" i="3"/>
  <c r="H36" i="3" s="1"/>
  <c r="G24" i="3"/>
  <c r="H24" i="3" s="1"/>
  <c r="G20" i="3"/>
  <c r="H20" i="3" s="1"/>
  <c r="G8" i="3"/>
  <c r="H8" i="3" s="1"/>
  <c r="G4" i="2"/>
  <c r="H4" i="2" s="1"/>
  <c r="G8" i="2"/>
  <c r="H8" i="2" s="1"/>
  <c r="G12" i="2"/>
  <c r="H12" i="2" s="1"/>
  <c r="G16" i="2"/>
  <c r="H16" i="2" s="1"/>
  <c r="G20" i="2"/>
  <c r="H20" i="2" s="1"/>
  <c r="G24" i="2"/>
  <c r="H24" i="2" s="1"/>
  <c r="G28" i="2"/>
  <c r="H28" i="2" s="1"/>
  <c r="G32" i="2"/>
  <c r="H32" i="2" s="1"/>
  <c r="G36" i="2"/>
  <c r="H36" i="2" s="1"/>
  <c r="G40" i="2"/>
  <c r="H40" i="2" s="1"/>
  <c r="G44" i="2"/>
  <c r="H44" i="2" s="1"/>
  <c r="G48" i="2"/>
  <c r="H48" i="2" s="1"/>
  <c r="G52" i="2"/>
  <c r="H52" i="2" s="1"/>
  <c r="G56" i="2"/>
  <c r="H56" i="2" s="1"/>
  <c r="G60" i="2"/>
  <c r="H60" i="2" s="1"/>
  <c r="G64" i="2"/>
  <c r="H64" i="2" s="1"/>
  <c r="G68" i="2"/>
  <c r="H68" i="2" s="1"/>
  <c r="G72" i="2"/>
  <c r="H72" i="2" s="1"/>
  <c r="G76" i="2"/>
  <c r="H76" i="2" s="1"/>
  <c r="G80" i="2"/>
  <c r="H80" i="2" s="1"/>
  <c r="G84" i="2"/>
  <c r="H84" i="2" s="1"/>
  <c r="G88" i="2"/>
  <c r="H88" i="2" s="1"/>
  <c r="G92" i="2"/>
  <c r="H92" i="2" s="1"/>
  <c r="G96" i="2"/>
  <c r="H96" i="2" s="1"/>
  <c r="G100" i="2"/>
  <c r="H100" i="2" s="1"/>
  <c r="G5" i="2"/>
  <c r="H5" i="2" s="1"/>
  <c r="G9" i="2"/>
  <c r="H9" i="2" s="1"/>
  <c r="G13" i="2"/>
  <c r="H13" i="2" s="1"/>
  <c r="G17" i="2"/>
  <c r="H17" i="2" s="1"/>
  <c r="G21" i="2"/>
  <c r="H21" i="2" s="1"/>
  <c r="G25" i="2"/>
  <c r="H25" i="2" s="1"/>
  <c r="G29" i="2"/>
  <c r="H29" i="2" s="1"/>
  <c r="G33" i="2"/>
  <c r="H33" i="2" s="1"/>
  <c r="G37" i="2"/>
  <c r="H37" i="2" s="1"/>
  <c r="G3" i="2"/>
  <c r="H3" i="2" s="1"/>
  <c r="G98" i="2"/>
  <c r="H98" i="2" s="1"/>
  <c r="G87" i="2"/>
  <c r="H87" i="2" s="1"/>
  <c r="G77" i="2"/>
  <c r="H77" i="2" s="1"/>
  <c r="G66" i="2"/>
  <c r="H66" i="2" s="1"/>
  <c r="G55" i="2"/>
  <c r="H55" i="2" s="1"/>
  <c r="G45" i="2"/>
  <c r="H45" i="2" s="1"/>
  <c r="G31" i="2"/>
  <c r="H31" i="2" s="1"/>
  <c r="G15" i="2"/>
  <c r="H15" i="2" s="1"/>
  <c r="G102" i="2"/>
  <c r="H102" i="2" s="1"/>
  <c r="G97" i="2"/>
  <c r="H97" i="2" s="1"/>
  <c r="G91" i="2"/>
  <c r="H91" i="2" s="1"/>
  <c r="G86" i="2"/>
  <c r="H86" i="2" s="1"/>
  <c r="G81" i="2"/>
  <c r="H81" i="2" s="1"/>
  <c r="G75" i="2"/>
  <c r="H75" i="2" s="1"/>
  <c r="G70" i="2"/>
  <c r="H70" i="2" s="1"/>
  <c r="G65" i="2"/>
  <c r="H65" i="2" s="1"/>
  <c r="G59" i="2"/>
  <c r="H59" i="2" s="1"/>
  <c r="G54" i="2"/>
  <c r="H54" i="2" s="1"/>
  <c r="G49" i="2"/>
  <c r="H49" i="2" s="1"/>
  <c r="G43" i="2"/>
  <c r="H43" i="2" s="1"/>
  <c r="G38" i="2"/>
  <c r="H38" i="2" s="1"/>
  <c r="G30" i="2"/>
  <c r="H30" i="2" s="1"/>
  <c r="G22" i="2"/>
  <c r="H22" i="2" s="1"/>
  <c r="G14" i="2"/>
  <c r="H14" i="2" s="1"/>
  <c r="G6" i="2"/>
  <c r="H6" i="2" s="1"/>
  <c r="G95" i="2"/>
  <c r="H95" i="2" s="1"/>
  <c r="G79" i="2"/>
  <c r="H79" i="2" s="1"/>
  <c r="G69" i="2"/>
  <c r="H69" i="2" s="1"/>
  <c r="G63" i="2"/>
  <c r="H63" i="2" s="1"/>
  <c r="G58" i="2"/>
  <c r="H58" i="2" s="1"/>
  <c r="G47" i="2"/>
  <c r="H47" i="2" s="1"/>
  <c r="G42" i="2"/>
  <c r="H42" i="2" s="1"/>
  <c r="G35" i="2"/>
  <c r="H35" i="2" s="1"/>
  <c r="G27" i="2"/>
  <c r="H27" i="2" s="1"/>
  <c r="G19" i="2"/>
  <c r="H19" i="2" s="1"/>
  <c r="G11" i="2"/>
  <c r="H11" i="2" s="1"/>
  <c r="G93" i="2"/>
  <c r="H93" i="2" s="1"/>
  <c r="G82" i="2"/>
  <c r="H82" i="2" s="1"/>
  <c r="G71" i="2"/>
  <c r="H71" i="2" s="1"/>
  <c r="G61" i="2"/>
  <c r="H61" i="2" s="1"/>
  <c r="G50" i="2"/>
  <c r="H50" i="2" s="1"/>
  <c r="G39" i="2"/>
  <c r="H39" i="2" s="1"/>
  <c r="G23" i="2"/>
  <c r="H23" i="2" s="1"/>
  <c r="G7" i="2"/>
  <c r="H7" i="2" s="1"/>
  <c r="G101" i="2"/>
  <c r="H101" i="2" s="1"/>
  <c r="G90" i="2"/>
  <c r="H90" i="2" s="1"/>
  <c r="G85" i="2"/>
  <c r="H85" i="2" s="1"/>
  <c r="G74" i="2"/>
  <c r="H74" i="2" s="1"/>
  <c r="G53" i="2"/>
  <c r="H53" i="2" s="1"/>
  <c r="G99" i="2"/>
  <c r="H99" i="2" s="1"/>
  <c r="G94" i="2"/>
  <c r="H94" i="2" s="1"/>
  <c r="G89" i="2"/>
  <c r="H89" i="2" s="1"/>
  <c r="G83" i="2"/>
  <c r="H83" i="2" s="1"/>
  <c r="G78" i="2"/>
  <c r="H78" i="2" s="1"/>
  <c r="G73" i="2"/>
  <c r="H73" i="2" s="1"/>
  <c r="G67" i="2"/>
  <c r="H67" i="2" s="1"/>
  <c r="G62" i="2"/>
  <c r="H62" i="2" s="1"/>
  <c r="G57" i="2"/>
  <c r="H57" i="2" s="1"/>
  <c r="G51" i="2"/>
  <c r="H51" i="2" s="1"/>
  <c r="G46" i="2"/>
  <c r="H46" i="2" s="1"/>
  <c r="G41" i="2"/>
  <c r="H41" i="2" s="1"/>
  <c r="G34" i="2"/>
  <c r="H34" i="2" s="1"/>
  <c r="G26" i="2"/>
  <c r="H26" i="2" s="1"/>
  <c r="G18" i="2"/>
  <c r="H18" i="2" s="1"/>
  <c r="G10" i="2"/>
  <c r="H10" i="2" s="1"/>
  <c r="D30" i="2"/>
  <c r="I3" i="1"/>
  <c r="G29" i="1" s="1"/>
  <c r="H29" i="1" s="1"/>
  <c r="G102" i="4"/>
  <c r="H102" i="4" s="1"/>
  <c r="G94" i="4"/>
  <c r="H94" i="4" s="1"/>
  <c r="G86" i="4"/>
  <c r="H86" i="4" s="1"/>
  <c r="G78" i="4"/>
  <c r="H78" i="4" s="1"/>
  <c r="G70" i="4"/>
  <c r="H70" i="4" s="1"/>
  <c r="G62" i="4"/>
  <c r="H62" i="4" s="1"/>
  <c r="G50" i="4"/>
  <c r="H50" i="4" s="1"/>
  <c r="G38" i="4"/>
  <c r="H38" i="4" s="1"/>
  <c r="G10" i="4"/>
  <c r="H10" i="4" s="1"/>
  <c r="G97" i="4"/>
  <c r="H97" i="4" s="1"/>
  <c r="G93" i="4"/>
  <c r="H93" i="4" s="1"/>
  <c r="G89" i="4"/>
  <c r="H89" i="4" s="1"/>
  <c r="G85" i="4"/>
  <c r="H85" i="4" s="1"/>
  <c r="G81" i="4"/>
  <c r="H81" i="4" s="1"/>
  <c r="G77" i="4"/>
  <c r="H77" i="4" s="1"/>
  <c r="G73" i="4"/>
  <c r="H73" i="4" s="1"/>
  <c r="G69" i="4"/>
  <c r="H69" i="4" s="1"/>
  <c r="G65" i="4"/>
  <c r="H65" i="4" s="1"/>
  <c r="G61" i="4"/>
  <c r="H61" i="4" s="1"/>
  <c r="G57" i="4"/>
  <c r="H57" i="4" s="1"/>
  <c r="G53" i="4"/>
  <c r="H53" i="4" s="1"/>
  <c r="G49" i="4"/>
  <c r="H49" i="4" s="1"/>
  <c r="G45" i="4"/>
  <c r="H45" i="4" s="1"/>
  <c r="G41" i="4"/>
  <c r="H41" i="4" s="1"/>
  <c r="G37" i="4"/>
  <c r="H37" i="4" s="1"/>
  <c r="G33" i="4"/>
  <c r="H33" i="4" s="1"/>
  <c r="G29" i="4"/>
  <c r="H29" i="4" s="1"/>
  <c r="G25" i="4"/>
  <c r="H25" i="4" s="1"/>
  <c r="G21" i="4"/>
  <c r="H21" i="4" s="1"/>
  <c r="G17" i="4"/>
  <c r="H17" i="4" s="1"/>
  <c r="G13" i="4"/>
  <c r="H13" i="4" s="1"/>
  <c r="G9" i="4"/>
  <c r="H9" i="4" s="1"/>
  <c r="G5" i="4"/>
  <c r="H5" i="4" s="1"/>
  <c r="G98" i="4"/>
  <c r="H98" i="4" s="1"/>
  <c r="G90" i="4"/>
  <c r="H90" i="4" s="1"/>
  <c r="G82" i="4"/>
  <c r="H82" i="4" s="1"/>
  <c r="G74" i="4"/>
  <c r="H74" i="4" s="1"/>
  <c r="G66" i="4"/>
  <c r="H66" i="4" s="1"/>
  <c r="G58" i="4"/>
  <c r="H58" i="4" s="1"/>
  <c r="G54" i="4"/>
  <c r="H54" i="4" s="1"/>
  <c r="G46" i="4"/>
  <c r="H46" i="4" s="1"/>
  <c r="G42" i="4"/>
  <c r="H42" i="4" s="1"/>
  <c r="G34" i="4"/>
  <c r="H34" i="4" s="1"/>
  <c r="G30" i="4"/>
  <c r="H30" i="4" s="1"/>
  <c r="G26" i="4"/>
  <c r="H26" i="4" s="1"/>
  <c r="G22" i="4"/>
  <c r="H22" i="4" s="1"/>
  <c r="G18" i="4"/>
  <c r="H18" i="4" s="1"/>
  <c r="G14" i="4"/>
  <c r="H14" i="4" s="1"/>
  <c r="G6" i="4"/>
  <c r="H6" i="4" s="1"/>
  <c r="G101" i="4"/>
  <c r="H101" i="4" s="1"/>
  <c r="G100" i="4"/>
  <c r="H100" i="4" s="1"/>
  <c r="G96" i="4"/>
  <c r="H96" i="4" s="1"/>
  <c r="G92" i="4"/>
  <c r="H92" i="4" s="1"/>
  <c r="G88" i="4"/>
  <c r="H88" i="4" s="1"/>
  <c r="G84" i="4"/>
  <c r="H84" i="4" s="1"/>
  <c r="G80" i="4"/>
  <c r="H80" i="4" s="1"/>
  <c r="G76" i="4"/>
  <c r="H76" i="4" s="1"/>
  <c r="G72" i="4"/>
  <c r="H72" i="4" s="1"/>
  <c r="G68" i="4"/>
  <c r="H68" i="4" s="1"/>
  <c r="G64" i="4"/>
  <c r="H64" i="4" s="1"/>
  <c r="G60" i="4"/>
  <c r="H60" i="4" s="1"/>
  <c r="G56" i="4"/>
  <c r="H56" i="4" s="1"/>
  <c r="G52" i="4"/>
  <c r="H52" i="4" s="1"/>
  <c r="G48" i="4"/>
  <c r="H48" i="4" s="1"/>
  <c r="G44" i="4"/>
  <c r="H44" i="4" s="1"/>
  <c r="G40" i="4"/>
  <c r="H40" i="4" s="1"/>
  <c r="G36" i="4"/>
  <c r="H36" i="4" s="1"/>
  <c r="G32" i="4"/>
  <c r="H32" i="4" s="1"/>
  <c r="G28" i="4"/>
  <c r="H28" i="4" s="1"/>
  <c r="G24" i="4"/>
  <c r="H24" i="4" s="1"/>
  <c r="G20" i="4"/>
  <c r="H20" i="4" s="1"/>
  <c r="G16" i="4"/>
  <c r="H16" i="4" s="1"/>
  <c r="G12" i="4"/>
  <c r="H12" i="4" s="1"/>
  <c r="G8" i="4"/>
  <c r="H8" i="4" s="1"/>
  <c r="D30" i="4"/>
  <c r="D30" i="6"/>
  <c r="D30" i="1"/>
  <c r="D30" i="10"/>
  <c r="I3" i="10"/>
  <c r="G4" i="10" s="1"/>
  <c r="H4" i="10" s="1"/>
  <c r="C10" i="10"/>
  <c r="E5" i="10"/>
  <c r="E4" i="10"/>
  <c r="E8" i="10"/>
  <c r="E9" i="10"/>
  <c r="C8" i="10"/>
  <c r="C11" i="10"/>
  <c r="C7" i="10"/>
  <c r="E6" i="10"/>
  <c r="E10" i="10"/>
  <c r="E3" i="10"/>
  <c r="E7" i="10"/>
  <c r="C10" i="5"/>
  <c r="C10" i="7"/>
  <c r="C8" i="9"/>
  <c r="C11" i="9"/>
  <c r="C7" i="9"/>
  <c r="E4" i="9"/>
  <c r="E5" i="7"/>
  <c r="E9" i="7"/>
  <c r="C11" i="7"/>
  <c r="E9" i="6"/>
  <c r="E11" i="6"/>
  <c r="E7" i="6"/>
  <c r="E3" i="6"/>
  <c r="E5" i="6"/>
  <c r="C10" i="9"/>
  <c r="E8" i="9"/>
  <c r="E5" i="9"/>
  <c r="E9" i="9"/>
  <c r="E6" i="9"/>
  <c r="E10" i="9"/>
  <c r="E3" i="9"/>
  <c r="E7" i="9"/>
  <c r="E5" i="5"/>
  <c r="E9" i="5"/>
  <c r="C11" i="4"/>
  <c r="E9" i="3"/>
  <c r="E5" i="3"/>
  <c r="E10" i="3"/>
  <c r="E6" i="3"/>
  <c r="E8" i="3"/>
  <c r="E4" i="3"/>
  <c r="E11" i="3"/>
  <c r="E7" i="3"/>
  <c r="C8" i="3"/>
  <c r="C10" i="3"/>
  <c r="E9" i="2"/>
  <c r="E5" i="2"/>
  <c r="E10" i="2"/>
  <c r="E6" i="2"/>
  <c r="E8" i="2"/>
  <c r="E4" i="2"/>
  <c r="E11" i="2"/>
  <c r="E7" i="2"/>
  <c r="C10" i="2"/>
  <c r="E9" i="8"/>
  <c r="C11" i="8"/>
  <c r="C7" i="8"/>
  <c r="C8" i="8"/>
  <c r="E10" i="8"/>
  <c r="C10" i="8"/>
  <c r="E8" i="8"/>
  <c r="E4" i="8"/>
  <c r="E11" i="8"/>
  <c r="E7" i="8"/>
  <c r="E3" i="8"/>
  <c r="E6" i="8"/>
  <c r="E6" i="7"/>
  <c r="E10" i="7"/>
  <c r="C8" i="7"/>
  <c r="E3" i="7"/>
  <c r="E7" i="7"/>
  <c r="E11" i="7"/>
  <c r="E4" i="7"/>
  <c r="C7" i="7"/>
  <c r="E6" i="6"/>
  <c r="E10" i="6"/>
  <c r="C10" i="6"/>
  <c r="C8" i="6"/>
  <c r="E4" i="6"/>
  <c r="C7" i="6"/>
  <c r="C11" i="5"/>
  <c r="C8" i="5"/>
  <c r="E6" i="5"/>
  <c r="E10" i="5"/>
  <c r="E3" i="5"/>
  <c r="E7" i="5"/>
  <c r="E11" i="5"/>
  <c r="E4" i="5"/>
  <c r="C7" i="5"/>
  <c r="E5" i="4"/>
  <c r="E9" i="4"/>
  <c r="C8" i="4"/>
  <c r="E6" i="4"/>
  <c r="E10" i="4"/>
  <c r="E3" i="4"/>
  <c r="E7" i="4"/>
  <c r="E11" i="4"/>
  <c r="E4" i="4"/>
  <c r="C7" i="4"/>
  <c r="C11" i="3"/>
  <c r="C7" i="3"/>
  <c r="C11" i="2"/>
  <c r="C8" i="2"/>
  <c r="C7" i="2"/>
  <c r="C7" i="1"/>
  <c r="E9" i="1"/>
  <c r="E5" i="1"/>
  <c r="E11" i="1"/>
  <c r="E7" i="1"/>
  <c r="E3" i="1"/>
  <c r="E10" i="1"/>
  <c r="E6" i="1"/>
  <c r="E8" i="1"/>
  <c r="C8" i="1"/>
  <c r="C10" i="1"/>
  <c r="C11" i="1"/>
  <c r="G16" i="8" l="1"/>
  <c r="H16" i="8" s="1"/>
  <c r="G80" i="8"/>
  <c r="H80" i="8" s="1"/>
  <c r="G23" i="8"/>
  <c r="H23" i="8" s="1"/>
  <c r="G32" i="8"/>
  <c r="H32" i="8" s="1"/>
  <c r="G96" i="8"/>
  <c r="H96" i="8" s="1"/>
  <c r="G64" i="8"/>
  <c r="H64" i="8" s="1"/>
  <c r="G48" i="8"/>
  <c r="H48" i="8" s="1"/>
  <c r="G58" i="7"/>
  <c r="H58" i="7" s="1"/>
  <c r="G9" i="7"/>
  <c r="H9" i="7" s="1"/>
  <c r="G5" i="7"/>
  <c r="H5" i="7" s="1"/>
  <c r="G72" i="7"/>
  <c r="H72" i="7" s="1"/>
  <c r="G40" i="7"/>
  <c r="H40" i="7" s="1"/>
  <c r="G87" i="7"/>
  <c r="H87" i="7" s="1"/>
  <c r="G55" i="7"/>
  <c r="H55" i="7" s="1"/>
  <c r="G23" i="7"/>
  <c r="H23" i="7" s="1"/>
  <c r="G53" i="7"/>
  <c r="H53" i="7" s="1"/>
  <c r="G66" i="7"/>
  <c r="H66" i="7" s="1"/>
  <c r="G24" i="7"/>
  <c r="H24" i="7" s="1"/>
  <c r="G100" i="7"/>
  <c r="H100" i="7" s="1"/>
  <c r="G68" i="7"/>
  <c r="H68" i="7" s="1"/>
  <c r="G36" i="7"/>
  <c r="H36" i="7" s="1"/>
  <c r="G83" i="7"/>
  <c r="H83" i="7" s="1"/>
  <c r="G51" i="7"/>
  <c r="H51" i="7" s="1"/>
  <c r="G19" i="7"/>
  <c r="H19" i="7" s="1"/>
  <c r="G61" i="7"/>
  <c r="H61" i="7" s="1"/>
  <c r="G26" i="7"/>
  <c r="H26" i="7" s="1"/>
  <c r="G90" i="7"/>
  <c r="H90" i="7" s="1"/>
  <c r="G12" i="7"/>
  <c r="H12" i="7" s="1"/>
  <c r="G88" i="7"/>
  <c r="H88" i="7" s="1"/>
  <c r="G56" i="7"/>
  <c r="H56" i="7" s="1"/>
  <c r="G3" i="7"/>
  <c r="H3" i="7" s="1"/>
  <c r="G71" i="7"/>
  <c r="H71" i="7" s="1"/>
  <c r="G39" i="7"/>
  <c r="H39" i="7" s="1"/>
  <c r="G7" i="7"/>
  <c r="H7" i="7" s="1"/>
  <c r="G59" i="6"/>
  <c r="H59" i="6" s="1"/>
  <c r="G3" i="6"/>
  <c r="H3" i="6" s="1"/>
  <c r="G40" i="6"/>
  <c r="H40" i="6" s="1"/>
  <c r="G64" i="6"/>
  <c r="H64" i="6" s="1"/>
  <c r="G23" i="6"/>
  <c r="H23" i="6" s="1"/>
  <c r="G43" i="6"/>
  <c r="H43" i="6" s="1"/>
  <c r="G63" i="6"/>
  <c r="H63" i="6" s="1"/>
  <c r="G87" i="6"/>
  <c r="H87" i="6" s="1"/>
  <c r="G4" i="6"/>
  <c r="H4" i="6" s="1"/>
  <c r="G24" i="6"/>
  <c r="H24" i="6" s="1"/>
  <c r="G48" i="6"/>
  <c r="H48" i="6" s="1"/>
  <c r="G68" i="6"/>
  <c r="H68" i="6" s="1"/>
  <c r="G88" i="6"/>
  <c r="H88" i="6" s="1"/>
  <c r="G15" i="6"/>
  <c r="H15" i="6" s="1"/>
  <c r="G39" i="6"/>
  <c r="H39" i="6" s="1"/>
  <c r="G79" i="6"/>
  <c r="H79" i="6" s="1"/>
  <c r="G20" i="6"/>
  <c r="H20" i="6" s="1"/>
  <c r="G84" i="6"/>
  <c r="H84" i="6" s="1"/>
  <c r="G27" i="6"/>
  <c r="H27" i="6" s="1"/>
  <c r="G47" i="6"/>
  <c r="H47" i="6" s="1"/>
  <c r="G71" i="6"/>
  <c r="H71" i="6" s="1"/>
  <c r="G91" i="6"/>
  <c r="H91" i="6" s="1"/>
  <c r="G8" i="6"/>
  <c r="H8" i="6" s="1"/>
  <c r="G32" i="6"/>
  <c r="H32" i="6" s="1"/>
  <c r="G52" i="6"/>
  <c r="H52" i="6" s="1"/>
  <c r="G72" i="6"/>
  <c r="H72" i="6" s="1"/>
  <c r="G96" i="6"/>
  <c r="H96" i="6" s="1"/>
  <c r="G11" i="6"/>
  <c r="H11" i="6" s="1"/>
  <c r="G31" i="6"/>
  <c r="H31" i="6" s="1"/>
  <c r="G55" i="6"/>
  <c r="H55" i="6" s="1"/>
  <c r="G75" i="6"/>
  <c r="H75" i="6" s="1"/>
  <c r="G95" i="6"/>
  <c r="H95" i="6" s="1"/>
  <c r="G16" i="6"/>
  <c r="H16" i="6" s="1"/>
  <c r="G36" i="6"/>
  <c r="H36" i="6" s="1"/>
  <c r="G56" i="6"/>
  <c r="H56" i="6" s="1"/>
  <c r="G80" i="6"/>
  <c r="H80" i="6" s="1"/>
  <c r="G69" i="5"/>
  <c r="H69" i="5" s="1"/>
  <c r="G78" i="5"/>
  <c r="H78" i="5" s="1"/>
  <c r="G82" i="5"/>
  <c r="H82" i="5" s="1"/>
  <c r="G77" i="3"/>
  <c r="H77" i="3" s="1"/>
  <c r="G72" i="3"/>
  <c r="H72" i="3" s="1"/>
  <c r="G84" i="3"/>
  <c r="H84" i="3" s="1"/>
  <c r="G88" i="3"/>
  <c r="H88" i="3" s="1"/>
  <c r="G29" i="3"/>
  <c r="H29" i="3" s="1"/>
  <c r="G93" i="3"/>
  <c r="H93" i="3" s="1"/>
  <c r="G100" i="3"/>
  <c r="H100" i="3" s="1"/>
  <c r="G45" i="3"/>
  <c r="H45" i="3" s="1"/>
  <c r="G23" i="1"/>
  <c r="H23" i="1" s="1"/>
  <c r="G87" i="1"/>
  <c r="H87" i="1" s="1"/>
  <c r="G52" i="1"/>
  <c r="H52" i="1" s="1"/>
  <c r="G39" i="1"/>
  <c r="H39" i="1" s="1"/>
  <c r="G4" i="1"/>
  <c r="H4" i="1" s="1"/>
  <c r="G68" i="1"/>
  <c r="H68" i="1" s="1"/>
  <c r="G13" i="1"/>
  <c r="H13" i="1" s="1"/>
  <c r="G7" i="1"/>
  <c r="H7" i="1" s="1"/>
  <c r="G71" i="1"/>
  <c r="H71" i="1" s="1"/>
  <c r="G36" i="1"/>
  <c r="H36" i="1" s="1"/>
  <c r="G100" i="1"/>
  <c r="H100" i="1" s="1"/>
  <c r="G45" i="1"/>
  <c r="H45" i="1" s="1"/>
  <c r="G61" i="1"/>
  <c r="H61" i="1" s="1"/>
  <c r="G77" i="1"/>
  <c r="H77" i="1" s="1"/>
  <c r="G55" i="1"/>
  <c r="H55" i="1" s="1"/>
  <c r="G20" i="1"/>
  <c r="H20" i="1" s="1"/>
  <c r="G84" i="1"/>
  <c r="H84" i="1" s="1"/>
  <c r="G20" i="8"/>
  <c r="H20" i="8" s="1"/>
  <c r="G36" i="8"/>
  <c r="H36" i="8" s="1"/>
  <c r="G52" i="8"/>
  <c r="H52" i="8" s="1"/>
  <c r="G68" i="8"/>
  <c r="H68" i="8" s="1"/>
  <c r="G84" i="8"/>
  <c r="H84" i="8" s="1"/>
  <c r="G100" i="8"/>
  <c r="H100" i="8" s="1"/>
  <c r="G17" i="8"/>
  <c r="H17" i="8" s="1"/>
  <c r="G33" i="8"/>
  <c r="H33" i="8" s="1"/>
  <c r="G49" i="8"/>
  <c r="H49" i="8" s="1"/>
  <c r="G65" i="8"/>
  <c r="H65" i="8" s="1"/>
  <c r="G81" i="8"/>
  <c r="H81" i="8" s="1"/>
  <c r="G97" i="8"/>
  <c r="H97" i="8" s="1"/>
  <c r="G11" i="8"/>
  <c r="H11" i="8" s="1"/>
  <c r="G43" i="8"/>
  <c r="H43" i="8" s="1"/>
  <c r="G75" i="8"/>
  <c r="H75" i="8" s="1"/>
  <c r="G6" i="8"/>
  <c r="H6" i="8" s="1"/>
  <c r="G22" i="8"/>
  <c r="H22" i="8" s="1"/>
  <c r="G38" i="8"/>
  <c r="H38" i="8" s="1"/>
  <c r="G54" i="8"/>
  <c r="H54" i="8" s="1"/>
  <c r="G70" i="8"/>
  <c r="H70" i="8" s="1"/>
  <c r="G86" i="8"/>
  <c r="H86" i="8" s="1"/>
  <c r="G102" i="8"/>
  <c r="H102" i="8" s="1"/>
  <c r="G31" i="8"/>
  <c r="H31" i="8" s="1"/>
  <c r="G63" i="8"/>
  <c r="H63" i="8" s="1"/>
  <c r="G95" i="8"/>
  <c r="H95" i="8" s="1"/>
  <c r="G67" i="8"/>
  <c r="H67" i="8" s="1"/>
  <c r="G18" i="8"/>
  <c r="H18" i="8" s="1"/>
  <c r="G66" i="8"/>
  <c r="H66" i="8" s="1"/>
  <c r="G98" i="8"/>
  <c r="H98" i="8" s="1"/>
  <c r="G55" i="8"/>
  <c r="H55" i="8" s="1"/>
  <c r="G8" i="8"/>
  <c r="H8" i="8" s="1"/>
  <c r="G24" i="8"/>
  <c r="H24" i="8" s="1"/>
  <c r="G40" i="8"/>
  <c r="H40" i="8" s="1"/>
  <c r="G56" i="8"/>
  <c r="H56" i="8" s="1"/>
  <c r="G72" i="8"/>
  <c r="H72" i="8" s="1"/>
  <c r="G88" i="8"/>
  <c r="H88" i="8" s="1"/>
  <c r="G5" i="8"/>
  <c r="H5" i="8" s="1"/>
  <c r="G21" i="8"/>
  <c r="H21" i="8" s="1"/>
  <c r="G37" i="8"/>
  <c r="H37" i="8" s="1"/>
  <c r="G53" i="8"/>
  <c r="H53" i="8" s="1"/>
  <c r="G69" i="8"/>
  <c r="H69" i="8" s="1"/>
  <c r="G85" i="8"/>
  <c r="H85" i="8" s="1"/>
  <c r="G101" i="8"/>
  <c r="H101" i="8" s="1"/>
  <c r="G19" i="8"/>
  <c r="H19" i="8" s="1"/>
  <c r="G51" i="8"/>
  <c r="H51" i="8" s="1"/>
  <c r="G83" i="8"/>
  <c r="H83" i="8" s="1"/>
  <c r="G10" i="8"/>
  <c r="H10" i="8" s="1"/>
  <c r="G26" i="8"/>
  <c r="H26" i="8" s="1"/>
  <c r="G42" i="8"/>
  <c r="H42" i="8" s="1"/>
  <c r="G58" i="8"/>
  <c r="H58" i="8" s="1"/>
  <c r="G74" i="8"/>
  <c r="H74" i="8" s="1"/>
  <c r="G90" i="8"/>
  <c r="H90" i="8" s="1"/>
  <c r="G7" i="8"/>
  <c r="H7" i="8" s="1"/>
  <c r="G39" i="8"/>
  <c r="H39" i="8" s="1"/>
  <c r="G71" i="8"/>
  <c r="H71" i="8" s="1"/>
  <c r="G3" i="8"/>
  <c r="H3" i="8" s="1"/>
  <c r="G13" i="8"/>
  <c r="H13" i="8" s="1"/>
  <c r="G29" i="8"/>
  <c r="H29" i="8" s="1"/>
  <c r="G45" i="8"/>
  <c r="H45" i="8" s="1"/>
  <c r="G61" i="8"/>
  <c r="H61" i="8" s="1"/>
  <c r="G77" i="8"/>
  <c r="H77" i="8" s="1"/>
  <c r="G93" i="8"/>
  <c r="H93" i="8" s="1"/>
  <c r="G35" i="8"/>
  <c r="H35" i="8" s="1"/>
  <c r="G99" i="8"/>
  <c r="H99" i="8" s="1"/>
  <c r="G34" i="8"/>
  <c r="H34" i="8" s="1"/>
  <c r="G50" i="8"/>
  <c r="H50" i="8" s="1"/>
  <c r="G82" i="8"/>
  <c r="H82" i="8" s="1"/>
  <c r="G87" i="8"/>
  <c r="H87" i="8" s="1"/>
  <c r="G12" i="8"/>
  <c r="H12" i="8" s="1"/>
  <c r="G28" i="8"/>
  <c r="H28" i="8" s="1"/>
  <c r="G44" i="8"/>
  <c r="H44" i="8" s="1"/>
  <c r="G60" i="8"/>
  <c r="H60" i="8" s="1"/>
  <c r="G76" i="8"/>
  <c r="H76" i="8" s="1"/>
  <c r="G92" i="8"/>
  <c r="H92" i="8" s="1"/>
  <c r="G9" i="8"/>
  <c r="H9" i="8" s="1"/>
  <c r="G25" i="8"/>
  <c r="H25" i="8" s="1"/>
  <c r="G41" i="8"/>
  <c r="H41" i="8" s="1"/>
  <c r="G57" i="8"/>
  <c r="H57" i="8" s="1"/>
  <c r="G73" i="8"/>
  <c r="H73" i="8" s="1"/>
  <c r="G89" i="8"/>
  <c r="H89" i="8" s="1"/>
  <c r="G27" i="8"/>
  <c r="H27" i="8" s="1"/>
  <c r="G59" i="8"/>
  <c r="H59" i="8" s="1"/>
  <c r="G91" i="8"/>
  <c r="H91" i="8" s="1"/>
  <c r="G14" i="8"/>
  <c r="H14" i="8" s="1"/>
  <c r="G30" i="8"/>
  <c r="H30" i="8" s="1"/>
  <c r="G46" i="8"/>
  <c r="H46" i="8" s="1"/>
  <c r="G62" i="8"/>
  <c r="H62" i="8" s="1"/>
  <c r="G78" i="8"/>
  <c r="H78" i="8" s="1"/>
  <c r="G94" i="8"/>
  <c r="H94" i="8" s="1"/>
  <c r="G15" i="8"/>
  <c r="H15" i="8" s="1"/>
  <c r="G47" i="8"/>
  <c r="H47" i="8" s="1"/>
  <c r="G79" i="8"/>
  <c r="H79" i="8" s="1"/>
  <c r="G6" i="7"/>
  <c r="H6" i="7" s="1"/>
  <c r="G22" i="7"/>
  <c r="H22" i="7" s="1"/>
  <c r="G30" i="7"/>
  <c r="H30" i="7" s="1"/>
  <c r="G46" i="7"/>
  <c r="H46" i="7" s="1"/>
  <c r="G54" i="7"/>
  <c r="H54" i="7" s="1"/>
  <c r="G62" i="7"/>
  <c r="H62" i="7" s="1"/>
  <c r="G70" i="7"/>
  <c r="H70" i="7" s="1"/>
  <c r="G78" i="7"/>
  <c r="H78" i="7" s="1"/>
  <c r="G94" i="7"/>
  <c r="H94" i="7" s="1"/>
  <c r="G102" i="7"/>
  <c r="H102" i="7" s="1"/>
  <c r="G38" i="7"/>
  <c r="H38" i="7" s="1"/>
  <c r="G86" i="7"/>
  <c r="H86" i="7" s="1"/>
  <c r="G10" i="7"/>
  <c r="H10" i="7" s="1"/>
  <c r="G25" i="7"/>
  <c r="H25" i="7" s="1"/>
  <c r="G33" i="7"/>
  <c r="H33" i="7" s="1"/>
  <c r="G41" i="7"/>
  <c r="H41" i="7" s="1"/>
  <c r="G49" i="7"/>
  <c r="H49" i="7" s="1"/>
  <c r="G57" i="7"/>
  <c r="H57" i="7" s="1"/>
  <c r="G65" i="7"/>
  <c r="H65" i="7" s="1"/>
  <c r="G73" i="7"/>
  <c r="H73" i="7" s="1"/>
  <c r="G81" i="7"/>
  <c r="H81" i="7" s="1"/>
  <c r="G89" i="7"/>
  <c r="H89" i="7" s="1"/>
  <c r="G97" i="7"/>
  <c r="H97" i="7" s="1"/>
  <c r="G42" i="7"/>
  <c r="H42" i="7" s="1"/>
  <c r="G74" i="7"/>
  <c r="H74" i="7" s="1"/>
  <c r="G21" i="7"/>
  <c r="H21" i="7" s="1"/>
  <c r="G20" i="7"/>
  <c r="H20" i="7" s="1"/>
  <c r="G4" i="7"/>
  <c r="H4" i="7" s="1"/>
  <c r="G96" i="7"/>
  <c r="H96" i="7" s="1"/>
  <c r="G80" i="7"/>
  <c r="H80" i="7" s="1"/>
  <c r="G64" i="7"/>
  <c r="H64" i="7" s="1"/>
  <c r="G48" i="7"/>
  <c r="H48" i="7" s="1"/>
  <c r="G32" i="7"/>
  <c r="H32" i="7" s="1"/>
  <c r="G95" i="7"/>
  <c r="H95" i="7" s="1"/>
  <c r="G79" i="7"/>
  <c r="H79" i="7" s="1"/>
  <c r="G63" i="7"/>
  <c r="H63" i="7" s="1"/>
  <c r="G47" i="7"/>
  <c r="H47" i="7" s="1"/>
  <c r="G31" i="7"/>
  <c r="H31" i="7" s="1"/>
  <c r="G15" i="7"/>
  <c r="H15" i="7" s="1"/>
  <c r="G37" i="7"/>
  <c r="H37" i="7" s="1"/>
  <c r="G69" i="7"/>
  <c r="H69" i="7" s="1"/>
  <c r="G101" i="7"/>
  <c r="H101" i="7" s="1"/>
  <c r="G14" i="7"/>
  <c r="H14" i="7" s="1"/>
  <c r="G50" i="7"/>
  <c r="H50" i="7" s="1"/>
  <c r="G82" i="7"/>
  <c r="H82" i="7" s="1"/>
  <c r="G17" i="7"/>
  <c r="H17" i="7" s="1"/>
  <c r="G16" i="7"/>
  <c r="H16" i="7" s="1"/>
  <c r="G13" i="7"/>
  <c r="H13" i="7" s="1"/>
  <c r="G92" i="7"/>
  <c r="H92" i="7" s="1"/>
  <c r="G76" i="7"/>
  <c r="H76" i="7" s="1"/>
  <c r="G60" i="7"/>
  <c r="H60" i="7" s="1"/>
  <c r="G44" i="7"/>
  <c r="H44" i="7" s="1"/>
  <c r="G28" i="7"/>
  <c r="H28" i="7" s="1"/>
  <c r="G91" i="7"/>
  <c r="H91" i="7" s="1"/>
  <c r="G75" i="7"/>
  <c r="H75" i="7" s="1"/>
  <c r="G59" i="7"/>
  <c r="H59" i="7" s="1"/>
  <c r="G43" i="7"/>
  <c r="H43" i="7" s="1"/>
  <c r="G27" i="7"/>
  <c r="H27" i="7" s="1"/>
  <c r="G11" i="7"/>
  <c r="H11" i="7" s="1"/>
  <c r="G45" i="7"/>
  <c r="H45" i="7" s="1"/>
  <c r="G77" i="7"/>
  <c r="H77" i="7" s="1"/>
  <c r="G18" i="7"/>
  <c r="H18" i="7" s="1"/>
  <c r="G9" i="6"/>
  <c r="H9" i="6" s="1"/>
  <c r="G17" i="6"/>
  <c r="H17" i="6" s="1"/>
  <c r="G25" i="6"/>
  <c r="H25" i="6" s="1"/>
  <c r="G37" i="6"/>
  <c r="H37" i="6" s="1"/>
  <c r="G49" i="6"/>
  <c r="H49" i="6" s="1"/>
  <c r="G61" i="6"/>
  <c r="H61" i="6" s="1"/>
  <c r="G69" i="6"/>
  <c r="H69" i="6" s="1"/>
  <c r="G81" i="6"/>
  <c r="H81" i="6" s="1"/>
  <c r="G89" i="6"/>
  <c r="H89" i="6" s="1"/>
  <c r="G97" i="6"/>
  <c r="H97" i="6" s="1"/>
  <c r="G5" i="6"/>
  <c r="H5" i="6" s="1"/>
  <c r="G13" i="6"/>
  <c r="H13" i="6" s="1"/>
  <c r="G21" i="6"/>
  <c r="H21" i="6" s="1"/>
  <c r="G29" i="6"/>
  <c r="H29" i="6" s="1"/>
  <c r="G33" i="6"/>
  <c r="H33" i="6" s="1"/>
  <c r="G41" i="6"/>
  <c r="H41" i="6" s="1"/>
  <c r="G45" i="6"/>
  <c r="H45" i="6" s="1"/>
  <c r="G53" i="6"/>
  <c r="H53" i="6" s="1"/>
  <c r="G57" i="6"/>
  <c r="H57" i="6" s="1"/>
  <c r="G65" i="6"/>
  <c r="H65" i="6" s="1"/>
  <c r="G73" i="6"/>
  <c r="H73" i="6" s="1"/>
  <c r="G77" i="6"/>
  <c r="H77" i="6" s="1"/>
  <c r="G85" i="6"/>
  <c r="H85" i="6" s="1"/>
  <c r="G93" i="6"/>
  <c r="H93" i="6" s="1"/>
  <c r="G101" i="6"/>
  <c r="H101" i="6" s="1"/>
  <c r="G10" i="6"/>
  <c r="H10" i="6" s="1"/>
  <c r="G26" i="6"/>
  <c r="H26" i="6" s="1"/>
  <c r="G42" i="6"/>
  <c r="H42" i="6" s="1"/>
  <c r="G58" i="6"/>
  <c r="H58" i="6" s="1"/>
  <c r="G74" i="6"/>
  <c r="H74" i="6" s="1"/>
  <c r="G90" i="6"/>
  <c r="H90" i="6" s="1"/>
  <c r="G14" i="6"/>
  <c r="H14" i="6" s="1"/>
  <c r="G30" i="6"/>
  <c r="H30" i="6" s="1"/>
  <c r="G46" i="6"/>
  <c r="H46" i="6" s="1"/>
  <c r="G62" i="6"/>
  <c r="H62" i="6" s="1"/>
  <c r="G78" i="6"/>
  <c r="H78" i="6" s="1"/>
  <c r="G94" i="6"/>
  <c r="H94" i="6" s="1"/>
  <c r="G18" i="6"/>
  <c r="H18" i="6" s="1"/>
  <c r="G34" i="6"/>
  <c r="H34" i="6" s="1"/>
  <c r="G50" i="6"/>
  <c r="H50" i="6" s="1"/>
  <c r="G66" i="6"/>
  <c r="H66" i="6" s="1"/>
  <c r="G82" i="6"/>
  <c r="H82" i="6" s="1"/>
  <c r="G98" i="6"/>
  <c r="H98" i="6" s="1"/>
  <c r="G6" i="6"/>
  <c r="H6" i="6" s="1"/>
  <c r="G22" i="6"/>
  <c r="H22" i="6" s="1"/>
  <c r="G38" i="6"/>
  <c r="H38" i="6" s="1"/>
  <c r="G54" i="6"/>
  <c r="H54" i="6" s="1"/>
  <c r="G70" i="6"/>
  <c r="H70" i="6" s="1"/>
  <c r="G86" i="6"/>
  <c r="H86" i="6" s="1"/>
  <c r="G102" i="6"/>
  <c r="H102" i="6" s="1"/>
  <c r="G19" i="6"/>
  <c r="H19" i="6" s="1"/>
  <c r="G35" i="6"/>
  <c r="H35" i="6" s="1"/>
  <c r="G51" i="6"/>
  <c r="H51" i="6" s="1"/>
  <c r="G67" i="6"/>
  <c r="H67" i="6" s="1"/>
  <c r="G83" i="6"/>
  <c r="H83" i="6" s="1"/>
  <c r="G99" i="6"/>
  <c r="H99" i="6" s="1"/>
  <c r="G12" i="6"/>
  <c r="H12" i="6" s="1"/>
  <c r="G28" i="6"/>
  <c r="H28" i="6" s="1"/>
  <c r="G44" i="6"/>
  <c r="H44" i="6" s="1"/>
  <c r="G60" i="6"/>
  <c r="H60" i="6" s="1"/>
  <c r="G76" i="6"/>
  <c r="H76" i="6" s="1"/>
  <c r="G92" i="6"/>
  <c r="H92" i="6" s="1"/>
  <c r="G7" i="6"/>
  <c r="H7" i="6" s="1"/>
  <c r="G53" i="5"/>
  <c r="H53" i="5" s="1"/>
  <c r="G85" i="5"/>
  <c r="H85" i="5" s="1"/>
  <c r="G50" i="5"/>
  <c r="H50" i="5" s="1"/>
  <c r="G18" i="5"/>
  <c r="H18" i="5" s="1"/>
  <c r="G62" i="5"/>
  <c r="H62" i="5" s="1"/>
  <c r="G94" i="5"/>
  <c r="H94" i="5" s="1"/>
  <c r="G22" i="5"/>
  <c r="H22" i="5" s="1"/>
  <c r="G65" i="5"/>
  <c r="H65" i="5" s="1"/>
  <c r="G97" i="5"/>
  <c r="H97" i="5" s="1"/>
  <c r="G74" i="5"/>
  <c r="H74" i="5" s="1"/>
  <c r="G33" i="5"/>
  <c r="H33" i="5" s="1"/>
  <c r="G17" i="5"/>
  <c r="H17" i="5" s="1"/>
  <c r="G100" i="5"/>
  <c r="H100" i="5" s="1"/>
  <c r="G84" i="5"/>
  <c r="H84" i="5" s="1"/>
  <c r="G68" i="5"/>
  <c r="H68" i="5" s="1"/>
  <c r="G52" i="5"/>
  <c r="H52" i="5" s="1"/>
  <c r="G36" i="5"/>
  <c r="H36" i="5" s="1"/>
  <c r="G20" i="5"/>
  <c r="H20" i="5" s="1"/>
  <c r="G4" i="5"/>
  <c r="H4" i="5" s="1"/>
  <c r="G91" i="5"/>
  <c r="H91" i="5" s="1"/>
  <c r="G75" i="5"/>
  <c r="H75" i="5" s="1"/>
  <c r="G59" i="5"/>
  <c r="H59" i="5" s="1"/>
  <c r="G43" i="5"/>
  <c r="H43" i="5" s="1"/>
  <c r="G27" i="5"/>
  <c r="H27" i="5" s="1"/>
  <c r="G11" i="5"/>
  <c r="H11" i="5" s="1"/>
  <c r="G49" i="5"/>
  <c r="H49" i="5" s="1"/>
  <c r="G81" i="5"/>
  <c r="H81" i="5" s="1"/>
  <c r="G42" i="5"/>
  <c r="H42" i="5" s="1"/>
  <c r="G41" i="5"/>
  <c r="H41" i="5" s="1"/>
  <c r="G25" i="5"/>
  <c r="H25" i="5" s="1"/>
  <c r="G9" i="5"/>
  <c r="H9" i="5" s="1"/>
  <c r="G92" i="5"/>
  <c r="H92" i="5" s="1"/>
  <c r="G76" i="5"/>
  <c r="H76" i="5" s="1"/>
  <c r="G60" i="5"/>
  <c r="H60" i="5" s="1"/>
  <c r="G44" i="5"/>
  <c r="H44" i="5" s="1"/>
  <c r="G28" i="5"/>
  <c r="H28" i="5" s="1"/>
  <c r="G12" i="5"/>
  <c r="H12" i="5" s="1"/>
  <c r="G99" i="5"/>
  <c r="H99" i="5" s="1"/>
  <c r="G83" i="5"/>
  <c r="H83" i="5" s="1"/>
  <c r="G67" i="5"/>
  <c r="H67" i="5" s="1"/>
  <c r="G51" i="5"/>
  <c r="H51" i="5" s="1"/>
  <c r="G35" i="5"/>
  <c r="H35" i="5" s="1"/>
  <c r="G19" i="5"/>
  <c r="H19" i="5" s="1"/>
  <c r="G45" i="5"/>
  <c r="H45" i="5" s="1"/>
  <c r="G77" i="5"/>
  <c r="H77" i="5" s="1"/>
  <c r="G26" i="5"/>
  <c r="H26" i="5" s="1"/>
  <c r="G98" i="5"/>
  <c r="H98" i="5" s="1"/>
  <c r="G54" i="5"/>
  <c r="H54" i="5" s="1"/>
  <c r="G86" i="5"/>
  <c r="H86" i="5" s="1"/>
  <c r="G6" i="5"/>
  <c r="H6" i="5" s="1"/>
  <c r="G57" i="5"/>
  <c r="H57" i="5" s="1"/>
  <c r="G89" i="5"/>
  <c r="H89" i="5" s="1"/>
  <c r="G58" i="5"/>
  <c r="H58" i="5" s="1"/>
  <c r="G37" i="5"/>
  <c r="H37" i="5" s="1"/>
  <c r="G21" i="5"/>
  <c r="H21" i="5" s="1"/>
  <c r="G5" i="5"/>
  <c r="H5" i="5" s="1"/>
  <c r="G88" i="5"/>
  <c r="H88" i="5" s="1"/>
  <c r="G72" i="5"/>
  <c r="H72" i="5" s="1"/>
  <c r="G56" i="5"/>
  <c r="H56" i="5" s="1"/>
  <c r="G40" i="5"/>
  <c r="H40" i="5" s="1"/>
  <c r="G24" i="5"/>
  <c r="H24" i="5" s="1"/>
  <c r="G8" i="5"/>
  <c r="H8" i="5" s="1"/>
  <c r="G95" i="5"/>
  <c r="H95" i="5" s="1"/>
  <c r="G79" i="5"/>
  <c r="H79" i="5" s="1"/>
  <c r="G63" i="5"/>
  <c r="H63" i="5" s="1"/>
  <c r="G47" i="5"/>
  <c r="H47" i="5" s="1"/>
  <c r="G31" i="5"/>
  <c r="H31" i="5" s="1"/>
  <c r="G15" i="5"/>
  <c r="H15" i="5" s="1"/>
  <c r="G14" i="5"/>
  <c r="H14" i="5" s="1"/>
  <c r="G61" i="5"/>
  <c r="H61" i="5" s="1"/>
  <c r="G93" i="5"/>
  <c r="H93" i="5" s="1"/>
  <c r="G66" i="5"/>
  <c r="H66" i="5" s="1"/>
  <c r="G34" i="5"/>
  <c r="H34" i="5" s="1"/>
  <c r="G70" i="5"/>
  <c r="H70" i="5" s="1"/>
  <c r="G102" i="5"/>
  <c r="H102" i="5" s="1"/>
  <c r="G38" i="5"/>
  <c r="H38" i="5" s="1"/>
  <c r="G73" i="5"/>
  <c r="H73" i="5" s="1"/>
  <c r="G10" i="5"/>
  <c r="H10" i="5" s="1"/>
  <c r="G90" i="5"/>
  <c r="H90" i="5" s="1"/>
  <c r="G29" i="5"/>
  <c r="H29" i="5" s="1"/>
  <c r="G13" i="5"/>
  <c r="H13" i="5" s="1"/>
  <c r="G96" i="5"/>
  <c r="H96" i="5" s="1"/>
  <c r="G80" i="5"/>
  <c r="H80" i="5" s="1"/>
  <c r="G64" i="5"/>
  <c r="H64" i="5" s="1"/>
  <c r="G48" i="5"/>
  <c r="H48" i="5" s="1"/>
  <c r="G32" i="5"/>
  <c r="H32" i="5" s="1"/>
  <c r="G16" i="5"/>
  <c r="H16" i="5" s="1"/>
  <c r="G3" i="5"/>
  <c r="H3" i="5" s="1"/>
  <c r="G87" i="5"/>
  <c r="H87" i="5" s="1"/>
  <c r="G71" i="5"/>
  <c r="H71" i="5" s="1"/>
  <c r="G55" i="5"/>
  <c r="H55" i="5" s="1"/>
  <c r="G39" i="5"/>
  <c r="H39" i="5" s="1"/>
  <c r="G23" i="5"/>
  <c r="H23" i="5" s="1"/>
  <c r="G6" i="3"/>
  <c r="H6" i="3" s="1"/>
  <c r="G10" i="3"/>
  <c r="H10" i="3" s="1"/>
  <c r="G14" i="3"/>
  <c r="H14" i="3" s="1"/>
  <c r="G18" i="3"/>
  <c r="H18" i="3" s="1"/>
  <c r="G22" i="3"/>
  <c r="H22" i="3" s="1"/>
  <c r="G26" i="3"/>
  <c r="H26" i="3" s="1"/>
  <c r="G30" i="3"/>
  <c r="H30" i="3" s="1"/>
  <c r="G38" i="3"/>
  <c r="H38" i="3" s="1"/>
  <c r="G42" i="3"/>
  <c r="H42" i="3" s="1"/>
  <c r="G46" i="3"/>
  <c r="H46" i="3" s="1"/>
  <c r="G34" i="3"/>
  <c r="H34" i="3" s="1"/>
  <c r="G19" i="3"/>
  <c r="H19" i="3" s="1"/>
  <c r="G35" i="3"/>
  <c r="H35" i="3" s="1"/>
  <c r="G50" i="3"/>
  <c r="H50" i="3" s="1"/>
  <c r="G58" i="3"/>
  <c r="H58" i="3" s="1"/>
  <c r="G66" i="3"/>
  <c r="H66" i="3" s="1"/>
  <c r="G74" i="3"/>
  <c r="H74" i="3" s="1"/>
  <c r="G82" i="3"/>
  <c r="H82" i="3" s="1"/>
  <c r="G90" i="3"/>
  <c r="H90" i="3" s="1"/>
  <c r="G98" i="3"/>
  <c r="H98" i="3" s="1"/>
  <c r="G15" i="3"/>
  <c r="H15" i="3" s="1"/>
  <c r="G63" i="3"/>
  <c r="H63" i="3" s="1"/>
  <c r="G79" i="3"/>
  <c r="H79" i="3" s="1"/>
  <c r="G95" i="3"/>
  <c r="H95" i="3" s="1"/>
  <c r="G7" i="3"/>
  <c r="H7" i="3" s="1"/>
  <c r="G23" i="3"/>
  <c r="H23" i="3" s="1"/>
  <c r="G39" i="3"/>
  <c r="H39" i="3" s="1"/>
  <c r="G51" i="3"/>
  <c r="H51" i="3" s="1"/>
  <c r="G59" i="3"/>
  <c r="H59" i="3" s="1"/>
  <c r="G67" i="3"/>
  <c r="H67" i="3" s="1"/>
  <c r="G75" i="3"/>
  <c r="H75" i="3" s="1"/>
  <c r="G83" i="3"/>
  <c r="H83" i="3" s="1"/>
  <c r="G91" i="3"/>
  <c r="H91" i="3" s="1"/>
  <c r="G99" i="3"/>
  <c r="H99" i="3" s="1"/>
  <c r="G31" i="3"/>
  <c r="H31" i="3" s="1"/>
  <c r="G55" i="3"/>
  <c r="H55" i="3" s="1"/>
  <c r="G71" i="3"/>
  <c r="H71" i="3" s="1"/>
  <c r="G87" i="3"/>
  <c r="H87" i="3" s="1"/>
  <c r="G3" i="3"/>
  <c r="H3" i="3" s="1"/>
  <c r="G11" i="3"/>
  <c r="H11" i="3" s="1"/>
  <c r="G27" i="3"/>
  <c r="H27" i="3" s="1"/>
  <c r="G43" i="3"/>
  <c r="H43" i="3" s="1"/>
  <c r="G54" i="3"/>
  <c r="H54" i="3" s="1"/>
  <c r="G62" i="3"/>
  <c r="H62" i="3" s="1"/>
  <c r="G70" i="3"/>
  <c r="H70" i="3" s="1"/>
  <c r="G78" i="3"/>
  <c r="H78" i="3" s="1"/>
  <c r="G86" i="3"/>
  <c r="H86" i="3" s="1"/>
  <c r="G94" i="3"/>
  <c r="H94" i="3" s="1"/>
  <c r="G102" i="3"/>
  <c r="H102" i="3" s="1"/>
  <c r="G47" i="3"/>
  <c r="H47" i="3" s="1"/>
  <c r="G17" i="3"/>
  <c r="H17" i="3" s="1"/>
  <c r="G33" i="3"/>
  <c r="H33" i="3" s="1"/>
  <c r="G49" i="3"/>
  <c r="H49" i="3" s="1"/>
  <c r="G65" i="3"/>
  <c r="H65" i="3" s="1"/>
  <c r="G81" i="3"/>
  <c r="H81" i="3" s="1"/>
  <c r="G97" i="3"/>
  <c r="H97" i="3" s="1"/>
  <c r="G12" i="3"/>
  <c r="H12" i="3" s="1"/>
  <c r="G28" i="3"/>
  <c r="H28" i="3" s="1"/>
  <c r="G44" i="3"/>
  <c r="H44" i="3" s="1"/>
  <c r="G60" i="3"/>
  <c r="H60" i="3" s="1"/>
  <c r="G76" i="3"/>
  <c r="H76" i="3" s="1"/>
  <c r="G92" i="3"/>
  <c r="H92" i="3" s="1"/>
  <c r="G5" i="3"/>
  <c r="H5" i="3" s="1"/>
  <c r="G21" i="3"/>
  <c r="H21" i="3" s="1"/>
  <c r="G37" i="3"/>
  <c r="H37" i="3" s="1"/>
  <c r="G53" i="3"/>
  <c r="H53" i="3" s="1"/>
  <c r="G69" i="3"/>
  <c r="H69" i="3" s="1"/>
  <c r="G85" i="3"/>
  <c r="H85" i="3" s="1"/>
  <c r="G101" i="3"/>
  <c r="H101" i="3" s="1"/>
  <c r="G16" i="3"/>
  <c r="H16" i="3" s="1"/>
  <c r="G32" i="3"/>
  <c r="H32" i="3" s="1"/>
  <c r="G48" i="3"/>
  <c r="H48" i="3" s="1"/>
  <c r="G64" i="3"/>
  <c r="H64" i="3" s="1"/>
  <c r="G80" i="3"/>
  <c r="H80" i="3" s="1"/>
  <c r="G96" i="3"/>
  <c r="H96" i="3" s="1"/>
  <c r="G9" i="3"/>
  <c r="H9" i="3" s="1"/>
  <c r="G25" i="3"/>
  <c r="H25" i="3" s="1"/>
  <c r="G41" i="3"/>
  <c r="H41" i="3" s="1"/>
  <c r="G57" i="3"/>
  <c r="H57" i="3" s="1"/>
  <c r="G73" i="3"/>
  <c r="H73" i="3" s="1"/>
  <c r="G89" i="3"/>
  <c r="H89" i="3" s="1"/>
  <c r="G4" i="3"/>
  <c r="H4" i="3" s="1"/>
  <c r="G10" i="1"/>
  <c r="H10" i="1" s="1"/>
  <c r="G14" i="1"/>
  <c r="H14" i="1" s="1"/>
  <c r="G22" i="1"/>
  <c r="H22" i="1" s="1"/>
  <c r="G30" i="1"/>
  <c r="H30" i="1" s="1"/>
  <c r="G38" i="1"/>
  <c r="H38" i="1" s="1"/>
  <c r="G46" i="1"/>
  <c r="H46" i="1" s="1"/>
  <c r="G54" i="1"/>
  <c r="H54" i="1" s="1"/>
  <c r="G62" i="1"/>
  <c r="H62" i="1" s="1"/>
  <c r="G70" i="1"/>
  <c r="H70" i="1" s="1"/>
  <c r="G78" i="1"/>
  <c r="H78" i="1" s="1"/>
  <c r="G6" i="1"/>
  <c r="H6" i="1" s="1"/>
  <c r="G18" i="1"/>
  <c r="H18" i="1" s="1"/>
  <c r="G26" i="1"/>
  <c r="H26" i="1" s="1"/>
  <c r="G34" i="1"/>
  <c r="H34" i="1" s="1"/>
  <c r="G42" i="1"/>
  <c r="H42" i="1" s="1"/>
  <c r="G50" i="1"/>
  <c r="H50" i="1" s="1"/>
  <c r="G58" i="1"/>
  <c r="H58" i="1" s="1"/>
  <c r="G66" i="1"/>
  <c r="H66" i="1" s="1"/>
  <c r="G74" i="1"/>
  <c r="H74" i="1" s="1"/>
  <c r="G82" i="1"/>
  <c r="H82" i="1" s="1"/>
  <c r="G98" i="1"/>
  <c r="H98" i="1" s="1"/>
  <c r="G90" i="1"/>
  <c r="H90" i="1" s="1"/>
  <c r="G94" i="1"/>
  <c r="H94" i="1" s="1"/>
  <c r="G86" i="1"/>
  <c r="H86" i="1" s="1"/>
  <c r="G102" i="1"/>
  <c r="H102" i="1" s="1"/>
  <c r="G17" i="1"/>
  <c r="H17" i="1" s="1"/>
  <c r="G49" i="1"/>
  <c r="H49" i="1" s="1"/>
  <c r="G65" i="1"/>
  <c r="H65" i="1" s="1"/>
  <c r="G81" i="1"/>
  <c r="H81" i="1" s="1"/>
  <c r="G97" i="1"/>
  <c r="H97" i="1" s="1"/>
  <c r="G27" i="1"/>
  <c r="H27" i="1" s="1"/>
  <c r="G59" i="1"/>
  <c r="H59" i="1" s="1"/>
  <c r="G75" i="1"/>
  <c r="H75" i="1" s="1"/>
  <c r="G91" i="1"/>
  <c r="H91" i="1" s="1"/>
  <c r="G8" i="1"/>
  <c r="H8" i="1" s="1"/>
  <c r="G40" i="1"/>
  <c r="H40" i="1" s="1"/>
  <c r="G56" i="1"/>
  <c r="H56" i="1" s="1"/>
  <c r="G72" i="1"/>
  <c r="H72" i="1" s="1"/>
  <c r="G88" i="1"/>
  <c r="H88" i="1" s="1"/>
  <c r="G33" i="1"/>
  <c r="H33" i="1" s="1"/>
  <c r="G15" i="1"/>
  <c r="H15" i="1" s="1"/>
  <c r="G31" i="1"/>
  <c r="H31" i="1" s="1"/>
  <c r="G47" i="1"/>
  <c r="H47" i="1" s="1"/>
  <c r="G63" i="1"/>
  <c r="H63" i="1" s="1"/>
  <c r="G79" i="1"/>
  <c r="H79" i="1" s="1"/>
  <c r="G95" i="1"/>
  <c r="H95" i="1" s="1"/>
  <c r="G12" i="1"/>
  <c r="H12" i="1" s="1"/>
  <c r="G28" i="1"/>
  <c r="H28" i="1" s="1"/>
  <c r="G44" i="1"/>
  <c r="H44" i="1" s="1"/>
  <c r="G60" i="1"/>
  <c r="H60" i="1" s="1"/>
  <c r="G76" i="1"/>
  <c r="H76" i="1" s="1"/>
  <c r="G92" i="1"/>
  <c r="H92" i="1" s="1"/>
  <c r="G5" i="1"/>
  <c r="H5" i="1" s="1"/>
  <c r="G21" i="1"/>
  <c r="H21" i="1" s="1"/>
  <c r="G37" i="1"/>
  <c r="H37" i="1" s="1"/>
  <c r="G53" i="1"/>
  <c r="H53" i="1" s="1"/>
  <c r="G69" i="1"/>
  <c r="H69" i="1" s="1"/>
  <c r="G85" i="1"/>
  <c r="H85" i="1" s="1"/>
  <c r="G101" i="1"/>
  <c r="H101" i="1" s="1"/>
  <c r="G93" i="1"/>
  <c r="H93" i="1" s="1"/>
  <c r="G11" i="1"/>
  <c r="H11" i="1" s="1"/>
  <c r="G43" i="1"/>
  <c r="H43" i="1" s="1"/>
  <c r="G24" i="1"/>
  <c r="H24" i="1" s="1"/>
  <c r="G19" i="1"/>
  <c r="H19" i="1" s="1"/>
  <c r="G35" i="1"/>
  <c r="H35" i="1" s="1"/>
  <c r="G51" i="1"/>
  <c r="H51" i="1" s="1"/>
  <c r="G67" i="1"/>
  <c r="H67" i="1" s="1"/>
  <c r="G83" i="1"/>
  <c r="H83" i="1" s="1"/>
  <c r="G99" i="1"/>
  <c r="H99" i="1" s="1"/>
  <c r="G16" i="1"/>
  <c r="H16" i="1" s="1"/>
  <c r="G32" i="1"/>
  <c r="H32" i="1" s="1"/>
  <c r="G48" i="1"/>
  <c r="H48" i="1" s="1"/>
  <c r="G64" i="1"/>
  <c r="H64" i="1" s="1"/>
  <c r="G80" i="1"/>
  <c r="H80" i="1" s="1"/>
  <c r="G96" i="1"/>
  <c r="H96" i="1" s="1"/>
  <c r="G9" i="1"/>
  <c r="H9" i="1" s="1"/>
  <c r="G25" i="1"/>
  <c r="H25" i="1" s="1"/>
  <c r="G41" i="1"/>
  <c r="H41" i="1" s="1"/>
  <c r="G57" i="1"/>
  <c r="H57" i="1" s="1"/>
  <c r="G73" i="1"/>
  <c r="H73" i="1" s="1"/>
  <c r="G89" i="1"/>
  <c r="H89" i="1" s="1"/>
  <c r="G3" i="1"/>
  <c r="H3" i="1" s="1"/>
  <c r="G8" i="10"/>
  <c r="H8" i="10" s="1"/>
  <c r="G24" i="10"/>
  <c r="H24" i="10" s="1"/>
  <c r="G40" i="10"/>
  <c r="H40" i="10" s="1"/>
  <c r="G56" i="10"/>
  <c r="H56" i="10" s="1"/>
  <c r="G72" i="10"/>
  <c r="H72" i="10" s="1"/>
  <c r="G88" i="10"/>
  <c r="H88" i="10" s="1"/>
  <c r="G5" i="10"/>
  <c r="H5" i="10" s="1"/>
  <c r="G21" i="10"/>
  <c r="H21" i="10" s="1"/>
  <c r="G37" i="10"/>
  <c r="H37" i="10" s="1"/>
  <c r="G53" i="10"/>
  <c r="H53" i="10" s="1"/>
  <c r="G69" i="10"/>
  <c r="H69" i="10" s="1"/>
  <c r="G85" i="10"/>
  <c r="H85" i="10" s="1"/>
  <c r="G101" i="10"/>
  <c r="H101" i="10" s="1"/>
  <c r="G18" i="10"/>
  <c r="H18" i="10" s="1"/>
  <c r="G34" i="10"/>
  <c r="H34" i="10" s="1"/>
  <c r="G50" i="10"/>
  <c r="H50" i="10" s="1"/>
  <c r="G66" i="10"/>
  <c r="H66" i="10" s="1"/>
  <c r="G82" i="10"/>
  <c r="H82" i="10" s="1"/>
  <c r="G98" i="10"/>
  <c r="H98" i="10" s="1"/>
  <c r="G15" i="10"/>
  <c r="H15" i="10" s="1"/>
  <c r="G31" i="10"/>
  <c r="H31" i="10" s="1"/>
  <c r="G47" i="10"/>
  <c r="H47" i="10" s="1"/>
  <c r="G63" i="10"/>
  <c r="H63" i="10" s="1"/>
  <c r="G79" i="10"/>
  <c r="H79" i="10" s="1"/>
  <c r="G95" i="10"/>
  <c r="H95" i="10" s="1"/>
  <c r="G12" i="10"/>
  <c r="H12" i="10" s="1"/>
  <c r="G28" i="10"/>
  <c r="H28" i="10" s="1"/>
  <c r="G44" i="10"/>
  <c r="H44" i="10" s="1"/>
  <c r="G60" i="10"/>
  <c r="H60" i="10" s="1"/>
  <c r="G76" i="10"/>
  <c r="H76" i="10" s="1"/>
  <c r="G92" i="10"/>
  <c r="H92" i="10" s="1"/>
  <c r="G9" i="10"/>
  <c r="H9" i="10" s="1"/>
  <c r="G25" i="10"/>
  <c r="H25" i="10" s="1"/>
  <c r="G41" i="10"/>
  <c r="H41" i="10" s="1"/>
  <c r="G57" i="10"/>
  <c r="H57" i="10" s="1"/>
  <c r="G73" i="10"/>
  <c r="H73" i="10" s="1"/>
  <c r="G89" i="10"/>
  <c r="H89" i="10" s="1"/>
  <c r="G6" i="10"/>
  <c r="H6" i="10" s="1"/>
  <c r="G22" i="10"/>
  <c r="H22" i="10" s="1"/>
  <c r="G38" i="10"/>
  <c r="H38" i="10" s="1"/>
  <c r="G54" i="10"/>
  <c r="H54" i="10" s="1"/>
  <c r="G70" i="10"/>
  <c r="H70" i="10" s="1"/>
  <c r="G86" i="10"/>
  <c r="H86" i="10" s="1"/>
  <c r="G102" i="10"/>
  <c r="H102" i="10" s="1"/>
  <c r="G19" i="10"/>
  <c r="H19" i="10" s="1"/>
  <c r="G35" i="10"/>
  <c r="H35" i="10" s="1"/>
  <c r="G51" i="10"/>
  <c r="H51" i="10" s="1"/>
  <c r="G67" i="10"/>
  <c r="H67" i="10" s="1"/>
  <c r="G83" i="10"/>
  <c r="H83" i="10" s="1"/>
  <c r="G99" i="10"/>
  <c r="H99" i="10" s="1"/>
  <c r="G16" i="10"/>
  <c r="H16" i="10" s="1"/>
  <c r="G32" i="10"/>
  <c r="H32" i="10" s="1"/>
  <c r="G48" i="10"/>
  <c r="H48" i="10" s="1"/>
  <c r="G64" i="10"/>
  <c r="H64" i="10" s="1"/>
  <c r="G80" i="10"/>
  <c r="H80" i="10" s="1"/>
  <c r="G96" i="10"/>
  <c r="H96" i="10" s="1"/>
  <c r="G13" i="10"/>
  <c r="H13" i="10" s="1"/>
  <c r="G29" i="10"/>
  <c r="H29" i="10" s="1"/>
  <c r="G45" i="10"/>
  <c r="H45" i="10" s="1"/>
  <c r="G61" i="10"/>
  <c r="H61" i="10" s="1"/>
  <c r="G77" i="10"/>
  <c r="H77" i="10" s="1"/>
  <c r="G93" i="10"/>
  <c r="H93" i="10" s="1"/>
  <c r="G10" i="10"/>
  <c r="H10" i="10" s="1"/>
  <c r="G26" i="10"/>
  <c r="H26" i="10" s="1"/>
  <c r="G42" i="10"/>
  <c r="H42" i="10" s="1"/>
  <c r="G58" i="10"/>
  <c r="H58" i="10" s="1"/>
  <c r="G74" i="10"/>
  <c r="H74" i="10" s="1"/>
  <c r="G90" i="10"/>
  <c r="H90" i="10" s="1"/>
  <c r="G7" i="10"/>
  <c r="H7" i="10" s="1"/>
  <c r="G23" i="10"/>
  <c r="H23" i="10" s="1"/>
  <c r="G39" i="10"/>
  <c r="H39" i="10" s="1"/>
  <c r="G55" i="10"/>
  <c r="H55" i="10" s="1"/>
  <c r="G71" i="10"/>
  <c r="H71" i="10" s="1"/>
  <c r="G87" i="10"/>
  <c r="H87" i="10" s="1"/>
  <c r="G3" i="10"/>
  <c r="H3" i="10" s="1"/>
  <c r="G20" i="10"/>
  <c r="H20" i="10" s="1"/>
  <c r="G36" i="10"/>
  <c r="H36" i="10" s="1"/>
  <c r="G52" i="10"/>
  <c r="H52" i="10" s="1"/>
  <c r="G68" i="10"/>
  <c r="H68" i="10" s="1"/>
  <c r="G84" i="10"/>
  <c r="H84" i="10" s="1"/>
  <c r="G100" i="10"/>
  <c r="H100" i="10" s="1"/>
  <c r="G17" i="10"/>
  <c r="H17" i="10" s="1"/>
  <c r="G33" i="10"/>
  <c r="H33" i="10" s="1"/>
  <c r="G49" i="10"/>
  <c r="H49" i="10" s="1"/>
  <c r="G65" i="10"/>
  <c r="H65" i="10" s="1"/>
  <c r="G81" i="10"/>
  <c r="H81" i="10" s="1"/>
  <c r="G97" i="10"/>
  <c r="H97" i="10" s="1"/>
  <c r="G14" i="10"/>
  <c r="H14" i="10" s="1"/>
  <c r="G30" i="10"/>
  <c r="H30" i="10" s="1"/>
  <c r="G46" i="10"/>
  <c r="H46" i="10" s="1"/>
  <c r="G62" i="10"/>
  <c r="H62" i="10" s="1"/>
  <c r="G78" i="10"/>
  <c r="H78" i="10" s="1"/>
  <c r="G94" i="10"/>
  <c r="H94" i="10" s="1"/>
  <c r="G11" i="10"/>
  <c r="H11" i="10" s="1"/>
  <c r="G27" i="10"/>
  <c r="H27" i="10" s="1"/>
  <c r="G43" i="10"/>
  <c r="H43" i="10" s="1"/>
  <c r="G59" i="10"/>
  <c r="H59" i="10" s="1"/>
  <c r="G75" i="10"/>
  <c r="H75" i="10" s="1"/>
  <c r="G91" i="10"/>
  <c r="H91" i="10" s="1"/>
</calcChain>
</file>

<file path=xl/sharedStrings.xml><?xml version="1.0" encoding="utf-8"?>
<sst xmlns="http://schemas.openxmlformats.org/spreadsheetml/2006/main" count="247" uniqueCount="39">
  <si>
    <t xml:space="preserve">ITAG 1 </t>
  </si>
  <si>
    <t>1 METRO</t>
  </si>
  <si>
    <t>DESVIO PADRÃO (𝜎)</t>
  </si>
  <si>
    <t>MÉDIA (μ)</t>
  </si>
  <si>
    <t>μ - 𝜎</t>
  </si>
  <si>
    <t>μ + 𝜎</t>
  </si>
  <si>
    <t>μ - 2𝜎</t>
  </si>
  <si>
    <t>μ + 2𝜎</t>
  </si>
  <si>
    <t>MÍNIMO</t>
  </si>
  <si>
    <t>MÁXIMO</t>
  </si>
  <si>
    <t>TAMANHO</t>
  </si>
  <si>
    <t>CORTE</t>
  </si>
  <si>
    <t>FREQUÊNCIA</t>
  </si>
  <si>
    <t>PONTOS</t>
  </si>
  <si>
    <t>VALOR</t>
  </si>
  <si>
    <t>FDM</t>
  </si>
  <si>
    <t>INCREMENTO</t>
  </si>
  <si>
    <t>HISTOGRAMA</t>
  </si>
  <si>
    <t>DISTRIBUIÇÃO NORMAL</t>
  </si>
  <si>
    <t>TESTE 1</t>
  </si>
  <si>
    <t>RESULTADO</t>
  </si>
  <si>
    <t>MODA 5 PRIMEIROS</t>
  </si>
  <si>
    <t>MODA</t>
  </si>
  <si>
    <t>TESTE 2</t>
  </si>
  <si>
    <t>TESTE 3</t>
  </si>
  <si>
    <t>TESTE 4</t>
  </si>
  <si>
    <t>TESTE 5</t>
  </si>
  <si>
    <t>TESTE 6</t>
  </si>
  <si>
    <t>TESTE 7</t>
  </si>
  <si>
    <t>ERRO DESVIO PADRÃO</t>
  </si>
  <si>
    <t>erro d.p beacon</t>
  </si>
  <si>
    <t>média</t>
  </si>
  <si>
    <t>erro d.p. itag</t>
  </si>
  <si>
    <t>erro d.p. antena</t>
  </si>
  <si>
    <t>TESTE 8</t>
  </si>
  <si>
    <t>TESTE 9</t>
  </si>
  <si>
    <t>TESTE 10</t>
  </si>
  <si>
    <t>1m</t>
  </si>
  <si>
    <t>2.4m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</si>
</sst>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right"/>
    </xf>
    <xf numFmtId="0" fontId="1" fillId="3" borderId="1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1" xfId="5" applyBorder="1" applyAlignment="1">
      <alignment horizontal="right"/>
    </xf>
    <xf numFmtId="0" fontId="0" fillId="0" borderId="0" xfId="0" applyBorder="1"/>
    <xf numFmtId="0" fontId="5" fillId="0" borderId="0" xfId="0" applyFont="1" applyBorder="1" applyAlignment="1"/>
    <xf numFmtId="0" fontId="2" fillId="0" borderId="0" xfId="3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9" fontId="0" fillId="0" borderId="0" xfId="6" applyFont="1" applyFill="1" applyBorder="1"/>
    <xf numFmtId="10" fontId="0" fillId="0" borderId="1" xfId="6" applyNumberFormat="1" applyFont="1" applyBorder="1"/>
    <xf numFmtId="0" fontId="1" fillId="6" borderId="1" xfId="5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5" fillId="0" borderId="0" xfId="0" applyNumberFormat="1" applyFont="1" applyBorder="1" applyAlignment="1"/>
    <xf numFmtId="10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3" fillId="7" borderId="1" xfId="7" applyFont="1" applyBorder="1" applyAlignment="1">
      <alignment horizontal="center"/>
    </xf>
  </cellXfs>
  <cellStyles count="8">
    <cellStyle name="20% - Ênfase1" xfId="2" builtinId="30"/>
    <cellStyle name="20% - Ênfase6" xfId="5" builtinId="50"/>
    <cellStyle name="60% - Ênfase3" xfId="7" builtinId="40"/>
    <cellStyle name="Ênfase1" xfId="1" builtinId="29"/>
    <cellStyle name="Ênfase2" xfId="3" builtinId="33"/>
    <cellStyle name="Ênfase6" xfId="4" builtinId="49"/>
    <cellStyle name="Normal" xfId="0" builtinId="0"/>
    <cellStyle name="Porcentagem" xfId="6" builtinId="5"/>
  </cellStyles>
  <dxfs count="20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'1.1.1'!$E$3:$E$11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36</c:v>
                </c:pt>
                <c:pt idx="4">
                  <c:v>45</c:v>
                </c:pt>
                <c:pt idx="5">
                  <c:v>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'1.1.1'!$G$3:$G$102</c:f>
              <c:numCache>
                <c:formatCode>General</c:formatCode>
                <c:ptCount val="100"/>
                <c:pt idx="0">
                  <c:v>-85.96</c:v>
                </c:pt>
                <c:pt idx="1">
                  <c:v>-85.92</c:v>
                </c:pt>
                <c:pt idx="2">
                  <c:v>-85.88</c:v>
                </c:pt>
                <c:pt idx="3">
                  <c:v>-85.84</c:v>
                </c:pt>
                <c:pt idx="4">
                  <c:v>-85.8</c:v>
                </c:pt>
                <c:pt idx="5">
                  <c:v>-85.76</c:v>
                </c:pt>
                <c:pt idx="6">
                  <c:v>-85.72</c:v>
                </c:pt>
                <c:pt idx="7">
                  <c:v>-85.68</c:v>
                </c:pt>
                <c:pt idx="8">
                  <c:v>-85.64</c:v>
                </c:pt>
                <c:pt idx="9">
                  <c:v>-85.6</c:v>
                </c:pt>
                <c:pt idx="10">
                  <c:v>-85.56</c:v>
                </c:pt>
                <c:pt idx="11">
                  <c:v>-85.52</c:v>
                </c:pt>
                <c:pt idx="12">
                  <c:v>-85.48</c:v>
                </c:pt>
                <c:pt idx="13">
                  <c:v>-85.44</c:v>
                </c:pt>
                <c:pt idx="14">
                  <c:v>-85.4</c:v>
                </c:pt>
                <c:pt idx="15">
                  <c:v>-85.36</c:v>
                </c:pt>
                <c:pt idx="16">
                  <c:v>-85.32</c:v>
                </c:pt>
                <c:pt idx="17">
                  <c:v>-85.28</c:v>
                </c:pt>
                <c:pt idx="18">
                  <c:v>-85.24</c:v>
                </c:pt>
                <c:pt idx="19">
                  <c:v>-85.2</c:v>
                </c:pt>
                <c:pt idx="20">
                  <c:v>-85.16</c:v>
                </c:pt>
                <c:pt idx="21">
                  <c:v>-85.12</c:v>
                </c:pt>
                <c:pt idx="22">
                  <c:v>-85.08</c:v>
                </c:pt>
                <c:pt idx="23">
                  <c:v>-85.04</c:v>
                </c:pt>
                <c:pt idx="24">
                  <c:v>-85</c:v>
                </c:pt>
                <c:pt idx="25">
                  <c:v>-84.96</c:v>
                </c:pt>
                <c:pt idx="26">
                  <c:v>-84.92</c:v>
                </c:pt>
                <c:pt idx="27">
                  <c:v>-84.88</c:v>
                </c:pt>
                <c:pt idx="28">
                  <c:v>-84.84</c:v>
                </c:pt>
                <c:pt idx="29">
                  <c:v>-84.8</c:v>
                </c:pt>
                <c:pt idx="30">
                  <c:v>-84.76</c:v>
                </c:pt>
                <c:pt idx="31">
                  <c:v>-84.72</c:v>
                </c:pt>
                <c:pt idx="32">
                  <c:v>-84.68</c:v>
                </c:pt>
                <c:pt idx="33">
                  <c:v>-84.64</c:v>
                </c:pt>
                <c:pt idx="34">
                  <c:v>-84.6</c:v>
                </c:pt>
                <c:pt idx="35">
                  <c:v>-84.56</c:v>
                </c:pt>
                <c:pt idx="36">
                  <c:v>-84.52</c:v>
                </c:pt>
                <c:pt idx="37">
                  <c:v>-84.48</c:v>
                </c:pt>
                <c:pt idx="38">
                  <c:v>-84.44</c:v>
                </c:pt>
                <c:pt idx="39">
                  <c:v>-84.4</c:v>
                </c:pt>
                <c:pt idx="40">
                  <c:v>-84.36</c:v>
                </c:pt>
                <c:pt idx="41">
                  <c:v>-84.32</c:v>
                </c:pt>
                <c:pt idx="42">
                  <c:v>-84.28</c:v>
                </c:pt>
                <c:pt idx="43">
                  <c:v>-84.24</c:v>
                </c:pt>
                <c:pt idx="44">
                  <c:v>-84.2</c:v>
                </c:pt>
                <c:pt idx="45">
                  <c:v>-84.16</c:v>
                </c:pt>
                <c:pt idx="46">
                  <c:v>-84.12</c:v>
                </c:pt>
                <c:pt idx="47">
                  <c:v>-84.08</c:v>
                </c:pt>
                <c:pt idx="48">
                  <c:v>-84.04</c:v>
                </c:pt>
                <c:pt idx="49">
                  <c:v>-84</c:v>
                </c:pt>
                <c:pt idx="50">
                  <c:v>-83.96</c:v>
                </c:pt>
                <c:pt idx="51">
                  <c:v>-83.92</c:v>
                </c:pt>
                <c:pt idx="52">
                  <c:v>-83.88</c:v>
                </c:pt>
                <c:pt idx="53">
                  <c:v>-83.84</c:v>
                </c:pt>
                <c:pt idx="54">
                  <c:v>-83.8</c:v>
                </c:pt>
                <c:pt idx="55">
                  <c:v>-83.76</c:v>
                </c:pt>
                <c:pt idx="56">
                  <c:v>-83.72</c:v>
                </c:pt>
                <c:pt idx="57">
                  <c:v>-83.68</c:v>
                </c:pt>
                <c:pt idx="58">
                  <c:v>-83.64</c:v>
                </c:pt>
                <c:pt idx="59">
                  <c:v>-83.6</c:v>
                </c:pt>
                <c:pt idx="60">
                  <c:v>-83.56</c:v>
                </c:pt>
                <c:pt idx="61">
                  <c:v>-83.52</c:v>
                </c:pt>
                <c:pt idx="62">
                  <c:v>-83.48</c:v>
                </c:pt>
                <c:pt idx="63">
                  <c:v>-83.44</c:v>
                </c:pt>
                <c:pt idx="64">
                  <c:v>-83.4</c:v>
                </c:pt>
                <c:pt idx="65">
                  <c:v>-83.36</c:v>
                </c:pt>
                <c:pt idx="66">
                  <c:v>-83.32</c:v>
                </c:pt>
                <c:pt idx="67">
                  <c:v>-83.28</c:v>
                </c:pt>
                <c:pt idx="68">
                  <c:v>-83.24</c:v>
                </c:pt>
                <c:pt idx="69">
                  <c:v>-83.2</c:v>
                </c:pt>
                <c:pt idx="70">
                  <c:v>-83.16</c:v>
                </c:pt>
                <c:pt idx="71">
                  <c:v>-83.12</c:v>
                </c:pt>
                <c:pt idx="72">
                  <c:v>-83.08</c:v>
                </c:pt>
                <c:pt idx="73">
                  <c:v>-83.04</c:v>
                </c:pt>
                <c:pt idx="74">
                  <c:v>-83</c:v>
                </c:pt>
                <c:pt idx="75">
                  <c:v>-82.96</c:v>
                </c:pt>
                <c:pt idx="76">
                  <c:v>-82.92</c:v>
                </c:pt>
                <c:pt idx="77">
                  <c:v>-82.88</c:v>
                </c:pt>
                <c:pt idx="78">
                  <c:v>-82.84</c:v>
                </c:pt>
                <c:pt idx="79">
                  <c:v>-82.8</c:v>
                </c:pt>
                <c:pt idx="80">
                  <c:v>-82.76</c:v>
                </c:pt>
                <c:pt idx="81">
                  <c:v>-82.72</c:v>
                </c:pt>
                <c:pt idx="82">
                  <c:v>-82.68</c:v>
                </c:pt>
                <c:pt idx="83">
                  <c:v>-82.64</c:v>
                </c:pt>
                <c:pt idx="84">
                  <c:v>-82.6</c:v>
                </c:pt>
                <c:pt idx="85">
                  <c:v>-82.56</c:v>
                </c:pt>
                <c:pt idx="86">
                  <c:v>-82.52</c:v>
                </c:pt>
                <c:pt idx="87">
                  <c:v>-82.48</c:v>
                </c:pt>
                <c:pt idx="88">
                  <c:v>-82.44</c:v>
                </c:pt>
                <c:pt idx="89">
                  <c:v>-82.4</c:v>
                </c:pt>
                <c:pt idx="90">
                  <c:v>-82.36</c:v>
                </c:pt>
                <c:pt idx="91">
                  <c:v>-82.32</c:v>
                </c:pt>
                <c:pt idx="92">
                  <c:v>-82.28</c:v>
                </c:pt>
                <c:pt idx="93">
                  <c:v>-82.24</c:v>
                </c:pt>
                <c:pt idx="94">
                  <c:v>-82.2</c:v>
                </c:pt>
                <c:pt idx="95">
                  <c:v>-82.16</c:v>
                </c:pt>
                <c:pt idx="96">
                  <c:v>-82.12</c:v>
                </c:pt>
                <c:pt idx="97">
                  <c:v>-82.08</c:v>
                </c:pt>
                <c:pt idx="98">
                  <c:v>-82.04</c:v>
                </c:pt>
                <c:pt idx="99">
                  <c:v>-82</c:v>
                </c:pt>
              </c:numCache>
            </c:numRef>
          </c:xVal>
          <c:yVal>
            <c:numRef>
              <c:f>'1.1.1'!$H$3:$H$102</c:f>
              <c:numCache>
                <c:formatCode>General</c:formatCode>
                <c:ptCount val="100"/>
                <c:pt idx="0">
                  <c:v>2.6447152616400859E-2</c:v>
                </c:pt>
                <c:pt idx="1">
                  <c:v>2.9763016988741155E-2</c:v>
                </c:pt>
                <c:pt idx="2">
                  <c:v>3.3413140106031927E-2</c:v>
                </c:pt>
                <c:pt idx="3">
                  <c:v>3.7419668856518866E-2</c:v>
                </c:pt>
                <c:pt idx="4">
                  <c:v>4.1804679354846962E-2</c:v>
                </c:pt>
                <c:pt idx="5">
                  <c:v>4.6589941179626733E-2</c:v>
                </c:pt>
                <c:pt idx="6">
                  <c:v>5.179665763313672E-2</c:v>
                </c:pt>
                <c:pt idx="7">
                  <c:v>5.7445183219788531E-2</c:v>
                </c:pt>
                <c:pt idx="8">
                  <c:v>6.3554720087658945E-2</c:v>
                </c:pt>
                <c:pt idx="9">
                  <c:v>7.0142995751659304E-2</c:v>
                </c:pt>
                <c:pt idx="10">
                  <c:v>7.7225925007988638E-2</c:v>
                </c:pt>
                <c:pt idx="11">
                  <c:v>8.4817259545246992E-2</c:v>
                </c:pt>
                <c:pt idx="12">
                  <c:v>9.2928229345006177E-2</c:v>
                </c:pt>
                <c:pt idx="13">
                  <c:v>0.10156718052944556</c:v>
                </c:pt>
                <c:pt idx="14">
                  <c:v>0.11073921484023425</c:v>
                </c:pt>
                <c:pt idx="15">
                  <c:v>0.12044583640590811</c:v>
                </c:pt>
                <c:pt idx="16">
                  <c:v>0.13068461185783653</c:v>
                </c:pt>
                <c:pt idx="17">
                  <c:v>0.1414488501724343</c:v>
                </c:pt>
                <c:pt idx="18">
                  <c:v>0.15272730883384208</c:v>
                </c:pt>
                <c:pt idx="19">
                  <c:v>0.16450393301335373</c:v>
                </c:pt>
                <c:pt idx="20">
                  <c:v>0.17675763443728612</c:v>
                </c:pt>
                <c:pt idx="21">
                  <c:v>0.18946211645320968</c:v>
                </c:pt>
                <c:pt idx="22">
                  <c:v>0.20258575149893573</c:v>
                </c:pt>
                <c:pt idx="23">
                  <c:v>0.2160915167240206</c:v>
                </c:pt>
                <c:pt idx="24">
                  <c:v>0.22993699290993558</c:v>
                </c:pt>
                <c:pt idx="25">
                  <c:v>0.24407443108407686</c:v>
                </c:pt>
                <c:pt idx="26">
                  <c:v>0.25845089033219454</c:v>
                </c:pt>
                <c:pt idx="27">
                  <c:v>0.27300844929322304</c:v>
                </c:pt>
                <c:pt idx="28">
                  <c:v>0.28768449268502871</c:v>
                </c:pt>
                <c:pt idx="29">
                  <c:v>0.30241207297763339</c:v>
                </c:pt>
                <c:pt idx="30">
                  <c:v>0.31712034602326455</c:v>
                </c:pt>
                <c:pt idx="31">
                  <c:v>0.33173507809626318</c:v>
                </c:pt>
                <c:pt idx="32">
                  <c:v>0.34617922041685634</c:v>
                </c:pt>
                <c:pt idx="33">
                  <c:v>0.36037354586214715</c:v>
                </c:pt>
                <c:pt idx="34">
                  <c:v>0.37423734123510677</c:v>
                </c:pt>
                <c:pt idx="35">
                  <c:v>0.38768914720075837</c:v>
                </c:pt>
                <c:pt idx="36">
                  <c:v>0.40064753683834614</c:v>
                </c:pt>
                <c:pt idx="37">
                  <c:v>0.4130319227298902</c:v>
                </c:pt>
                <c:pt idx="38">
                  <c:v>0.42476338163724142</c:v>
                </c:pt>
                <c:pt idx="39">
                  <c:v>0.43576548513623597</c:v>
                </c:pt>
                <c:pt idx="40">
                  <c:v>0.44596512410036071</c:v>
                </c:pt>
                <c:pt idx="41">
                  <c:v>0.45529331467359418</c:v>
                </c:pt>
                <c:pt idx="42">
                  <c:v>0.46368597335605916</c:v>
                </c:pt>
                <c:pt idx="43">
                  <c:v>0.47108464905269481</c:v>
                </c:pt>
                <c:pt idx="44">
                  <c:v>0.47743720040584725</c:v>
                </c:pt>
                <c:pt idx="45">
                  <c:v>0.48269840744238596</c:v>
                </c:pt>
                <c:pt idx="46">
                  <c:v>0.48683050750343071</c:v>
                </c:pt>
                <c:pt idx="47">
                  <c:v>0.48980364657380482</c:v>
                </c:pt>
                <c:pt idx="48">
                  <c:v>0.49159623846619133</c:v>
                </c:pt>
                <c:pt idx="49">
                  <c:v>0.49219522581507746</c:v>
                </c:pt>
                <c:pt idx="50">
                  <c:v>0.49159623846619133</c:v>
                </c:pt>
                <c:pt idx="51">
                  <c:v>0.48980364657380482</c:v>
                </c:pt>
                <c:pt idx="52">
                  <c:v>0.48683050750343071</c:v>
                </c:pt>
                <c:pt idx="53">
                  <c:v>0.48269840744238596</c:v>
                </c:pt>
                <c:pt idx="54">
                  <c:v>0.47743720040584725</c:v>
                </c:pt>
                <c:pt idx="55">
                  <c:v>0.47108464905269481</c:v>
                </c:pt>
                <c:pt idx="56">
                  <c:v>0.46368597335605916</c:v>
                </c:pt>
                <c:pt idx="57">
                  <c:v>0.45529331467359418</c:v>
                </c:pt>
                <c:pt idx="58">
                  <c:v>0.44596512410036071</c:v>
                </c:pt>
                <c:pt idx="59">
                  <c:v>0.43576548513623597</c:v>
                </c:pt>
                <c:pt idx="60">
                  <c:v>0.42476338163724142</c:v>
                </c:pt>
                <c:pt idx="61">
                  <c:v>0.4130319227298902</c:v>
                </c:pt>
                <c:pt idx="62">
                  <c:v>0.40064753683834614</c:v>
                </c:pt>
                <c:pt idx="63">
                  <c:v>0.38768914720075837</c:v>
                </c:pt>
                <c:pt idx="64">
                  <c:v>0.37423734123510677</c:v>
                </c:pt>
                <c:pt idx="65">
                  <c:v>0.36037354586214715</c:v>
                </c:pt>
                <c:pt idx="66">
                  <c:v>0.34617922041685634</c:v>
                </c:pt>
                <c:pt idx="67">
                  <c:v>0.33173507809626318</c:v>
                </c:pt>
                <c:pt idx="68">
                  <c:v>0.31712034602326455</c:v>
                </c:pt>
                <c:pt idx="69">
                  <c:v>0.30241207297763339</c:v>
                </c:pt>
                <c:pt idx="70">
                  <c:v>0.28768449268502871</c:v>
                </c:pt>
                <c:pt idx="71">
                  <c:v>0.27300844929322304</c:v>
                </c:pt>
                <c:pt idx="72">
                  <c:v>0.25845089033219454</c:v>
                </c:pt>
                <c:pt idx="73">
                  <c:v>0.24407443108407686</c:v>
                </c:pt>
                <c:pt idx="74">
                  <c:v>0.22993699290993558</c:v>
                </c:pt>
                <c:pt idx="75">
                  <c:v>0.2160915167240206</c:v>
                </c:pt>
                <c:pt idx="76">
                  <c:v>0.20258575149893573</c:v>
                </c:pt>
                <c:pt idx="77">
                  <c:v>0.18946211645320968</c:v>
                </c:pt>
                <c:pt idx="78">
                  <c:v>0.17675763443728612</c:v>
                </c:pt>
                <c:pt idx="79">
                  <c:v>0.16450393301335373</c:v>
                </c:pt>
                <c:pt idx="80">
                  <c:v>0.15272730883384208</c:v>
                </c:pt>
                <c:pt idx="81">
                  <c:v>0.1414488501724343</c:v>
                </c:pt>
                <c:pt idx="82">
                  <c:v>0.13068461185783653</c:v>
                </c:pt>
                <c:pt idx="83">
                  <c:v>0.12044583640590811</c:v>
                </c:pt>
                <c:pt idx="84">
                  <c:v>0.11073921484023425</c:v>
                </c:pt>
                <c:pt idx="85">
                  <c:v>0.10156718052944556</c:v>
                </c:pt>
                <c:pt idx="86">
                  <c:v>9.2928229345006177E-2</c:v>
                </c:pt>
                <c:pt idx="87">
                  <c:v>8.4817259545246992E-2</c:v>
                </c:pt>
                <c:pt idx="88">
                  <c:v>7.7225925007988638E-2</c:v>
                </c:pt>
                <c:pt idx="89">
                  <c:v>7.0142995751659304E-2</c:v>
                </c:pt>
                <c:pt idx="90">
                  <c:v>6.3554720087658945E-2</c:v>
                </c:pt>
                <c:pt idx="91">
                  <c:v>5.7445183219788531E-2</c:v>
                </c:pt>
                <c:pt idx="92">
                  <c:v>5.179665763313672E-2</c:v>
                </c:pt>
                <c:pt idx="93">
                  <c:v>4.6589941179626733E-2</c:v>
                </c:pt>
                <c:pt idx="94">
                  <c:v>4.1804679354846962E-2</c:v>
                </c:pt>
                <c:pt idx="95">
                  <c:v>3.7419668856518866E-2</c:v>
                </c:pt>
                <c:pt idx="96">
                  <c:v>3.3413140106031927E-2</c:v>
                </c:pt>
                <c:pt idx="97">
                  <c:v>2.9763016988741155E-2</c:v>
                </c:pt>
                <c:pt idx="98">
                  <c:v>2.6447152616400859E-2</c:v>
                </c:pt>
                <c:pt idx="99">
                  <c:v>2.3443540427232949E-2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'1.1.2'!$E$2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'1.1.2'!$D$3:$D$11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'1.1.2'!$E$3:$E$11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35</c:v>
                </c:pt>
                <c:pt idx="3">
                  <c:v>27</c:v>
                </c:pt>
                <c:pt idx="4">
                  <c:v>12</c:v>
                </c:pt>
                <c:pt idx="5">
                  <c:v>6</c:v>
                </c:pt>
                <c:pt idx="6">
                  <c:v>11</c:v>
                </c:pt>
                <c:pt idx="7">
                  <c:v>4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'1.1.2'!$G$3:$G$102</c:f>
              <c:numCache>
                <c:formatCode>General</c:formatCode>
                <c:ptCount val="100"/>
                <c:pt idx="0">
                  <c:v>-88.94</c:v>
                </c:pt>
                <c:pt idx="1">
                  <c:v>-88.88</c:v>
                </c:pt>
                <c:pt idx="2">
                  <c:v>-88.82</c:v>
                </c:pt>
                <c:pt idx="3">
                  <c:v>-88.76</c:v>
                </c:pt>
                <c:pt idx="4">
                  <c:v>-88.7</c:v>
                </c:pt>
                <c:pt idx="5">
                  <c:v>-88.64</c:v>
                </c:pt>
                <c:pt idx="6">
                  <c:v>-88.58</c:v>
                </c:pt>
                <c:pt idx="7">
                  <c:v>-88.52</c:v>
                </c:pt>
                <c:pt idx="8">
                  <c:v>-88.46</c:v>
                </c:pt>
                <c:pt idx="9">
                  <c:v>-88.4</c:v>
                </c:pt>
                <c:pt idx="10">
                  <c:v>-88.34</c:v>
                </c:pt>
                <c:pt idx="11">
                  <c:v>-88.28</c:v>
                </c:pt>
                <c:pt idx="12">
                  <c:v>-88.22</c:v>
                </c:pt>
                <c:pt idx="13">
                  <c:v>-88.16</c:v>
                </c:pt>
                <c:pt idx="14">
                  <c:v>-88.1</c:v>
                </c:pt>
                <c:pt idx="15">
                  <c:v>-88.04</c:v>
                </c:pt>
                <c:pt idx="16">
                  <c:v>-87.98</c:v>
                </c:pt>
                <c:pt idx="17">
                  <c:v>-87.92</c:v>
                </c:pt>
                <c:pt idx="18">
                  <c:v>-87.86</c:v>
                </c:pt>
                <c:pt idx="19">
                  <c:v>-87.8</c:v>
                </c:pt>
                <c:pt idx="20">
                  <c:v>-87.74</c:v>
                </c:pt>
                <c:pt idx="21">
                  <c:v>-87.68</c:v>
                </c:pt>
                <c:pt idx="22">
                  <c:v>-87.62</c:v>
                </c:pt>
                <c:pt idx="23">
                  <c:v>-87.56</c:v>
                </c:pt>
                <c:pt idx="24">
                  <c:v>-87.5</c:v>
                </c:pt>
                <c:pt idx="25">
                  <c:v>-87.44</c:v>
                </c:pt>
                <c:pt idx="26">
                  <c:v>-87.38</c:v>
                </c:pt>
                <c:pt idx="27">
                  <c:v>-87.32</c:v>
                </c:pt>
                <c:pt idx="28">
                  <c:v>-87.26</c:v>
                </c:pt>
                <c:pt idx="29">
                  <c:v>-87.2</c:v>
                </c:pt>
                <c:pt idx="30">
                  <c:v>-87.14</c:v>
                </c:pt>
                <c:pt idx="31">
                  <c:v>-87.08</c:v>
                </c:pt>
                <c:pt idx="32">
                  <c:v>-87.02</c:v>
                </c:pt>
                <c:pt idx="33">
                  <c:v>-86.96</c:v>
                </c:pt>
                <c:pt idx="34">
                  <c:v>-86.9</c:v>
                </c:pt>
                <c:pt idx="35">
                  <c:v>-86.84</c:v>
                </c:pt>
                <c:pt idx="36">
                  <c:v>-86.78</c:v>
                </c:pt>
                <c:pt idx="37">
                  <c:v>-86.72</c:v>
                </c:pt>
                <c:pt idx="38">
                  <c:v>-86.66</c:v>
                </c:pt>
                <c:pt idx="39">
                  <c:v>-86.6</c:v>
                </c:pt>
                <c:pt idx="40">
                  <c:v>-86.54</c:v>
                </c:pt>
                <c:pt idx="41">
                  <c:v>-86.48</c:v>
                </c:pt>
                <c:pt idx="42">
                  <c:v>-86.42</c:v>
                </c:pt>
                <c:pt idx="43">
                  <c:v>-86.36</c:v>
                </c:pt>
                <c:pt idx="44">
                  <c:v>-86.3</c:v>
                </c:pt>
                <c:pt idx="45">
                  <c:v>-86.24</c:v>
                </c:pt>
                <c:pt idx="46">
                  <c:v>-86.18</c:v>
                </c:pt>
                <c:pt idx="47">
                  <c:v>-86.12</c:v>
                </c:pt>
                <c:pt idx="48">
                  <c:v>-86.06</c:v>
                </c:pt>
                <c:pt idx="49">
                  <c:v>-86</c:v>
                </c:pt>
                <c:pt idx="50">
                  <c:v>-85.94</c:v>
                </c:pt>
                <c:pt idx="51">
                  <c:v>-85.88</c:v>
                </c:pt>
                <c:pt idx="52">
                  <c:v>-85.82</c:v>
                </c:pt>
                <c:pt idx="53">
                  <c:v>-85.76</c:v>
                </c:pt>
                <c:pt idx="54">
                  <c:v>-85.7</c:v>
                </c:pt>
                <c:pt idx="55">
                  <c:v>-85.64</c:v>
                </c:pt>
                <c:pt idx="56">
                  <c:v>-85.58</c:v>
                </c:pt>
                <c:pt idx="57">
                  <c:v>-85.52</c:v>
                </c:pt>
                <c:pt idx="58">
                  <c:v>-85.46</c:v>
                </c:pt>
                <c:pt idx="59">
                  <c:v>-85.4</c:v>
                </c:pt>
                <c:pt idx="60">
                  <c:v>-85.34</c:v>
                </c:pt>
                <c:pt idx="61">
                  <c:v>-85.28</c:v>
                </c:pt>
                <c:pt idx="62">
                  <c:v>-85.22</c:v>
                </c:pt>
                <c:pt idx="63">
                  <c:v>-85.16</c:v>
                </c:pt>
                <c:pt idx="64">
                  <c:v>-85.1</c:v>
                </c:pt>
                <c:pt idx="65">
                  <c:v>-85.04</c:v>
                </c:pt>
                <c:pt idx="66">
                  <c:v>-84.98</c:v>
                </c:pt>
                <c:pt idx="67">
                  <c:v>-84.92</c:v>
                </c:pt>
                <c:pt idx="68">
                  <c:v>-84.86</c:v>
                </c:pt>
                <c:pt idx="69">
                  <c:v>-84.8</c:v>
                </c:pt>
                <c:pt idx="70">
                  <c:v>-84.74</c:v>
                </c:pt>
                <c:pt idx="71">
                  <c:v>-84.68</c:v>
                </c:pt>
                <c:pt idx="72">
                  <c:v>-84.62</c:v>
                </c:pt>
                <c:pt idx="73">
                  <c:v>-84.56</c:v>
                </c:pt>
                <c:pt idx="74">
                  <c:v>-84.5</c:v>
                </c:pt>
                <c:pt idx="75">
                  <c:v>-84.44</c:v>
                </c:pt>
                <c:pt idx="76">
                  <c:v>-84.38</c:v>
                </c:pt>
                <c:pt idx="77">
                  <c:v>-84.32</c:v>
                </c:pt>
                <c:pt idx="78">
                  <c:v>-84.26</c:v>
                </c:pt>
                <c:pt idx="79">
                  <c:v>-84.2</c:v>
                </c:pt>
                <c:pt idx="80">
                  <c:v>-84.14</c:v>
                </c:pt>
                <c:pt idx="81">
                  <c:v>-84.08</c:v>
                </c:pt>
                <c:pt idx="82">
                  <c:v>-84.02</c:v>
                </c:pt>
                <c:pt idx="83">
                  <c:v>-83.96</c:v>
                </c:pt>
                <c:pt idx="84">
                  <c:v>-83.9</c:v>
                </c:pt>
                <c:pt idx="85">
                  <c:v>-83.84</c:v>
                </c:pt>
                <c:pt idx="86">
                  <c:v>-83.78</c:v>
                </c:pt>
                <c:pt idx="87">
                  <c:v>-83.72</c:v>
                </c:pt>
                <c:pt idx="88">
                  <c:v>-83.66</c:v>
                </c:pt>
                <c:pt idx="89">
                  <c:v>-83.6</c:v>
                </c:pt>
                <c:pt idx="90">
                  <c:v>-83.54</c:v>
                </c:pt>
                <c:pt idx="91">
                  <c:v>-83.48</c:v>
                </c:pt>
                <c:pt idx="92">
                  <c:v>-83.42</c:v>
                </c:pt>
                <c:pt idx="93">
                  <c:v>-83.36</c:v>
                </c:pt>
                <c:pt idx="94">
                  <c:v>-83.3</c:v>
                </c:pt>
                <c:pt idx="95">
                  <c:v>-83.24</c:v>
                </c:pt>
                <c:pt idx="96">
                  <c:v>-83.18</c:v>
                </c:pt>
                <c:pt idx="97">
                  <c:v>-83.12</c:v>
                </c:pt>
                <c:pt idx="98">
                  <c:v>-83.06</c:v>
                </c:pt>
                <c:pt idx="99">
                  <c:v>-83</c:v>
                </c:pt>
              </c:numCache>
            </c:numRef>
          </c:xVal>
          <c:yVal>
            <c:numRef>
              <c:f>'1.1.2'!$H$3:$H$102</c:f>
              <c:numCache>
                <c:formatCode>General</c:formatCode>
                <c:ptCount val="100"/>
                <c:pt idx="0">
                  <c:v>4.4489594087638834E-2</c:v>
                </c:pt>
                <c:pt idx="1">
                  <c:v>4.7725960880178338E-2</c:v>
                </c:pt>
                <c:pt idx="2">
                  <c:v>5.112368262408163E-2</c:v>
                </c:pt>
                <c:pt idx="3">
                  <c:v>5.4684064997685931E-2</c:v>
                </c:pt>
                <c:pt idx="4">
                  <c:v>5.8407775100651094E-2</c:v>
                </c:pt>
                <c:pt idx="5">
                  <c:v>6.2294793011881115E-2</c:v>
                </c:pt>
                <c:pt idx="6">
                  <c:v>6.6344365149313064E-2</c:v>
                </c:pt>
                <c:pt idx="7">
                  <c:v>7.05549599723094E-2</c:v>
                </c:pt>
                <c:pt idx="8">
                  <c:v>7.4924226579291778E-2</c:v>
                </c:pt>
                <c:pt idx="9">
                  <c:v>7.9448956759324341E-2</c:v>
                </c:pt>
                <c:pt idx="10">
                  <c:v>8.4125051056170436E-2</c:v>
                </c:pt>
                <c:pt idx="11">
                  <c:v>8.8947489396458052E-2</c:v>
                </c:pt>
                <c:pt idx="12">
                  <c:v>9.3910306819767059E-2</c:v>
                </c:pt>
                <c:pt idx="13">
                  <c:v>9.9006574827313787E-2</c:v>
                </c:pt>
                <c:pt idx="14">
                  <c:v>0.10422838883744569</c:v>
                </c:pt>
                <c:pt idx="15">
                  <c:v>0.10956686220022821</c:v>
                </c:pt>
                <c:pt idx="16">
                  <c:v>0.11501212718012148</c:v>
                </c:pt>
                <c:pt idx="17">
                  <c:v>0.12055334326522041</c:v>
                </c:pt>
                <c:pt idx="18">
                  <c:v>0.12617871310416642</c:v>
                </c:pt>
                <c:pt idx="19">
                  <c:v>0.13187550630787903</c:v>
                </c:pt>
                <c:pt idx="20">
                  <c:v>0.13763009128338319</c:v>
                </c:pt>
                <c:pt idx="21">
                  <c:v>0.1434279751917574</c:v>
                </c:pt>
                <c:pt idx="22">
                  <c:v>0.14925385204239927</c:v>
                </c:pt>
                <c:pt idx="23">
                  <c:v>0.1550916588521935</c:v>
                </c:pt>
                <c:pt idx="24">
                  <c:v>0.16092463971183257</c:v>
                </c:pt>
                <c:pt idx="25">
                  <c:v>0.16673541751333418</c:v>
                </c:pt>
                <c:pt idx="26">
                  <c:v>0.17250607300399423</c:v>
                </c:pt>
                <c:pt idx="27">
                  <c:v>0.1782182307436441</c:v>
                </c:pt>
                <c:pt idx="28">
                  <c:v>0.18385315145538086</c:v>
                </c:pt>
                <c:pt idx="29">
                  <c:v>0.18939183017612343</c:v>
                </c:pt>
                <c:pt idx="30">
                  <c:v>0.19481509953357126</c:v>
                </c:pt>
                <c:pt idx="31">
                  <c:v>0.20010373740171933</c:v>
                </c:pt>
                <c:pt idx="32">
                  <c:v>0.20523857811899071</c:v>
                </c:pt>
                <c:pt idx="33">
                  <c:v>0.21020062639255938</c:v>
                </c:pt>
                <c:pt idx="34">
                  <c:v>0.21497117296044702</c:v>
                </c:pt>
                <c:pt idx="35">
                  <c:v>0.21953191104048053</c:v>
                </c:pt>
                <c:pt idx="36">
                  <c:v>0.22386505256293973</c:v>
                </c:pt>
                <c:pt idx="37">
                  <c:v>0.22795344316248892</c:v>
                </c:pt>
                <c:pt idx="38">
                  <c:v>0.23178067489516216</c:v>
                </c:pt>
                <c:pt idx="39">
                  <c:v>0.23533119564828781</c:v>
                </c:pt>
                <c:pt idx="40">
                  <c:v>0.23859041422540606</c:v>
                </c:pt>
                <c:pt idx="41">
                  <c:v>0.24154480011455196</c:v>
                </c:pt>
                <c:pt idx="42">
                  <c:v>0.24418197698657068</c:v>
                </c:pt>
                <c:pt idx="43">
                  <c:v>0.24649080902015841</c:v>
                </c:pt>
                <c:pt idx="44">
                  <c:v>0.248461479211501</c:v>
                </c:pt>
                <c:pt idx="45">
                  <c:v>0.25008555889815615</c:v>
                </c:pt>
                <c:pt idx="46">
                  <c:v>0.25135606780831149</c:v>
                </c:pt>
                <c:pt idx="47">
                  <c:v>0.25226752403681568</c:v>
                </c:pt>
                <c:pt idx="48">
                  <c:v>0.2528159834473051</c:v>
                </c:pt>
                <c:pt idx="49">
                  <c:v>0.25299906810413408</c:v>
                </c:pt>
                <c:pt idx="50">
                  <c:v>0.2528159834473051</c:v>
                </c:pt>
                <c:pt idx="51">
                  <c:v>0.25226752403681568</c:v>
                </c:pt>
                <c:pt idx="52">
                  <c:v>0.25135606780831149</c:v>
                </c:pt>
                <c:pt idx="53">
                  <c:v>0.25008555889815615</c:v>
                </c:pt>
                <c:pt idx="54">
                  <c:v>0.248461479211501</c:v>
                </c:pt>
                <c:pt idx="55">
                  <c:v>0.24649080902015841</c:v>
                </c:pt>
                <c:pt idx="56">
                  <c:v>0.24418197698657068</c:v>
                </c:pt>
                <c:pt idx="57">
                  <c:v>0.24154480011455196</c:v>
                </c:pt>
                <c:pt idx="58">
                  <c:v>0.23859041422540606</c:v>
                </c:pt>
                <c:pt idx="59">
                  <c:v>0.23533119564828781</c:v>
                </c:pt>
                <c:pt idx="60">
                  <c:v>0.23178067489516216</c:v>
                </c:pt>
                <c:pt idx="61">
                  <c:v>0.22795344316248892</c:v>
                </c:pt>
                <c:pt idx="62">
                  <c:v>0.22386505256293973</c:v>
                </c:pt>
                <c:pt idx="63">
                  <c:v>0.21953191104048053</c:v>
                </c:pt>
                <c:pt idx="64">
                  <c:v>0.21497117296044702</c:v>
                </c:pt>
                <c:pt idx="65">
                  <c:v>0.21020062639255938</c:v>
                </c:pt>
                <c:pt idx="66">
                  <c:v>0.20523857811899071</c:v>
                </c:pt>
                <c:pt idx="67">
                  <c:v>0.20010373740171933</c:v>
                </c:pt>
                <c:pt idx="68">
                  <c:v>0.19481509953357126</c:v>
                </c:pt>
                <c:pt idx="69">
                  <c:v>0.18939183017612343</c:v>
                </c:pt>
                <c:pt idx="70">
                  <c:v>0.18385315145538086</c:v>
                </c:pt>
                <c:pt idx="71">
                  <c:v>0.1782182307436441</c:v>
                </c:pt>
                <c:pt idx="72">
                  <c:v>0.17250607300399423</c:v>
                </c:pt>
                <c:pt idx="73">
                  <c:v>0.16673541751333418</c:v>
                </c:pt>
                <c:pt idx="74">
                  <c:v>0.16092463971183257</c:v>
                </c:pt>
                <c:pt idx="75">
                  <c:v>0.1550916588521935</c:v>
                </c:pt>
                <c:pt idx="76">
                  <c:v>0.14925385204239927</c:v>
                </c:pt>
                <c:pt idx="77">
                  <c:v>0.1434279751917574</c:v>
                </c:pt>
                <c:pt idx="78">
                  <c:v>0.13763009128338319</c:v>
                </c:pt>
                <c:pt idx="79">
                  <c:v>0.13187550630787903</c:v>
                </c:pt>
                <c:pt idx="80">
                  <c:v>0.12617871310416642</c:v>
                </c:pt>
                <c:pt idx="81">
                  <c:v>0.12055334326522041</c:v>
                </c:pt>
                <c:pt idx="82">
                  <c:v>0.11501212718012148</c:v>
                </c:pt>
                <c:pt idx="83">
                  <c:v>0.10956686220022821</c:v>
                </c:pt>
                <c:pt idx="84">
                  <c:v>0.10422838883744569</c:v>
                </c:pt>
                <c:pt idx="85">
                  <c:v>9.9006574827313787E-2</c:v>
                </c:pt>
                <c:pt idx="86">
                  <c:v>9.3910306819767059E-2</c:v>
                </c:pt>
                <c:pt idx="87">
                  <c:v>8.8947489396458052E-2</c:v>
                </c:pt>
                <c:pt idx="88">
                  <c:v>8.4125051056170436E-2</c:v>
                </c:pt>
                <c:pt idx="89">
                  <c:v>7.9448956759324341E-2</c:v>
                </c:pt>
                <c:pt idx="90">
                  <c:v>7.4924226579291778E-2</c:v>
                </c:pt>
                <c:pt idx="91">
                  <c:v>7.05549599723094E-2</c:v>
                </c:pt>
                <c:pt idx="92">
                  <c:v>6.6344365149313064E-2</c:v>
                </c:pt>
                <c:pt idx="93">
                  <c:v>6.2294793011881115E-2</c:v>
                </c:pt>
                <c:pt idx="94">
                  <c:v>5.8407775100651094E-2</c:v>
                </c:pt>
                <c:pt idx="95">
                  <c:v>5.4684064997685931E-2</c:v>
                </c:pt>
                <c:pt idx="96">
                  <c:v>5.112368262408163E-2</c:v>
                </c:pt>
                <c:pt idx="97">
                  <c:v>4.7725960880178338E-2</c:v>
                </c:pt>
                <c:pt idx="98">
                  <c:v>4.4489594087638834E-2</c:v>
                </c:pt>
                <c:pt idx="99">
                  <c:v>4.1412687709807078E-2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'1.1.3'!$E$2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'1.1.3'!$D$3:$D$11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'1.1.3'!$E$3:$E$11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63</c:v>
                </c:pt>
                <c:pt idx="3">
                  <c:v>27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'1.1.3'!$G$3:$G$102</c:f>
              <c:numCache>
                <c:formatCode>General</c:formatCode>
                <c:ptCount val="100"/>
                <c:pt idx="0">
                  <c:v>-87.47</c:v>
                </c:pt>
                <c:pt idx="1">
                  <c:v>-87.44</c:v>
                </c:pt>
                <c:pt idx="2">
                  <c:v>-87.41</c:v>
                </c:pt>
                <c:pt idx="3">
                  <c:v>-87.38</c:v>
                </c:pt>
                <c:pt idx="4">
                  <c:v>-87.35</c:v>
                </c:pt>
                <c:pt idx="5">
                  <c:v>-87.32</c:v>
                </c:pt>
                <c:pt idx="6">
                  <c:v>-87.29</c:v>
                </c:pt>
                <c:pt idx="7">
                  <c:v>-87.26</c:v>
                </c:pt>
                <c:pt idx="8">
                  <c:v>-87.23</c:v>
                </c:pt>
                <c:pt idx="9">
                  <c:v>-87.2</c:v>
                </c:pt>
                <c:pt idx="10">
                  <c:v>-87.17</c:v>
                </c:pt>
                <c:pt idx="11">
                  <c:v>-87.14</c:v>
                </c:pt>
                <c:pt idx="12">
                  <c:v>-87.11</c:v>
                </c:pt>
                <c:pt idx="13">
                  <c:v>-87.08</c:v>
                </c:pt>
                <c:pt idx="14">
                  <c:v>-87.05</c:v>
                </c:pt>
                <c:pt idx="15">
                  <c:v>-87.02</c:v>
                </c:pt>
                <c:pt idx="16">
                  <c:v>-86.99</c:v>
                </c:pt>
                <c:pt idx="17">
                  <c:v>-86.96</c:v>
                </c:pt>
                <c:pt idx="18">
                  <c:v>-86.93</c:v>
                </c:pt>
                <c:pt idx="19">
                  <c:v>-86.9</c:v>
                </c:pt>
                <c:pt idx="20">
                  <c:v>-86.87</c:v>
                </c:pt>
                <c:pt idx="21">
                  <c:v>-86.84</c:v>
                </c:pt>
                <c:pt idx="22">
                  <c:v>-86.81</c:v>
                </c:pt>
                <c:pt idx="23">
                  <c:v>-86.78</c:v>
                </c:pt>
                <c:pt idx="24">
                  <c:v>-86.75</c:v>
                </c:pt>
                <c:pt idx="25">
                  <c:v>-86.72</c:v>
                </c:pt>
                <c:pt idx="26">
                  <c:v>-86.69</c:v>
                </c:pt>
                <c:pt idx="27">
                  <c:v>-86.66</c:v>
                </c:pt>
                <c:pt idx="28">
                  <c:v>-86.63</c:v>
                </c:pt>
                <c:pt idx="29">
                  <c:v>-86.6</c:v>
                </c:pt>
                <c:pt idx="30">
                  <c:v>-86.57</c:v>
                </c:pt>
                <c:pt idx="31">
                  <c:v>-86.54</c:v>
                </c:pt>
                <c:pt idx="32">
                  <c:v>-86.51</c:v>
                </c:pt>
                <c:pt idx="33">
                  <c:v>-86.48</c:v>
                </c:pt>
                <c:pt idx="34">
                  <c:v>-86.45</c:v>
                </c:pt>
                <c:pt idx="35">
                  <c:v>-86.42</c:v>
                </c:pt>
                <c:pt idx="36">
                  <c:v>-86.39</c:v>
                </c:pt>
                <c:pt idx="37">
                  <c:v>-86.36</c:v>
                </c:pt>
                <c:pt idx="38">
                  <c:v>-86.33</c:v>
                </c:pt>
                <c:pt idx="39">
                  <c:v>-86.3</c:v>
                </c:pt>
                <c:pt idx="40">
                  <c:v>-86.27</c:v>
                </c:pt>
                <c:pt idx="41">
                  <c:v>-86.24</c:v>
                </c:pt>
                <c:pt idx="42">
                  <c:v>-86.21</c:v>
                </c:pt>
                <c:pt idx="43">
                  <c:v>-86.18</c:v>
                </c:pt>
                <c:pt idx="44">
                  <c:v>-86.15</c:v>
                </c:pt>
                <c:pt idx="45">
                  <c:v>-86.12</c:v>
                </c:pt>
                <c:pt idx="46">
                  <c:v>-86.09</c:v>
                </c:pt>
                <c:pt idx="47">
                  <c:v>-86.06</c:v>
                </c:pt>
                <c:pt idx="48">
                  <c:v>-86.03</c:v>
                </c:pt>
                <c:pt idx="49">
                  <c:v>-86</c:v>
                </c:pt>
                <c:pt idx="50">
                  <c:v>-85.97</c:v>
                </c:pt>
                <c:pt idx="51">
                  <c:v>-85.94</c:v>
                </c:pt>
                <c:pt idx="52">
                  <c:v>-85.91</c:v>
                </c:pt>
                <c:pt idx="53">
                  <c:v>-85.88</c:v>
                </c:pt>
                <c:pt idx="54">
                  <c:v>-85.85</c:v>
                </c:pt>
                <c:pt idx="55">
                  <c:v>-85.82</c:v>
                </c:pt>
                <c:pt idx="56">
                  <c:v>-85.79</c:v>
                </c:pt>
                <c:pt idx="57">
                  <c:v>-85.76</c:v>
                </c:pt>
                <c:pt idx="58">
                  <c:v>-85.73</c:v>
                </c:pt>
                <c:pt idx="59">
                  <c:v>-85.7</c:v>
                </c:pt>
                <c:pt idx="60">
                  <c:v>-85.67</c:v>
                </c:pt>
                <c:pt idx="61">
                  <c:v>-85.64</c:v>
                </c:pt>
                <c:pt idx="62">
                  <c:v>-85.61</c:v>
                </c:pt>
                <c:pt idx="63">
                  <c:v>-85.58</c:v>
                </c:pt>
                <c:pt idx="64">
                  <c:v>-85.55</c:v>
                </c:pt>
                <c:pt idx="65">
                  <c:v>-85.52</c:v>
                </c:pt>
                <c:pt idx="66">
                  <c:v>-85.49</c:v>
                </c:pt>
                <c:pt idx="67">
                  <c:v>-85.46</c:v>
                </c:pt>
                <c:pt idx="68">
                  <c:v>-85.43</c:v>
                </c:pt>
                <c:pt idx="69">
                  <c:v>-85.4</c:v>
                </c:pt>
                <c:pt idx="70">
                  <c:v>-85.37</c:v>
                </c:pt>
                <c:pt idx="71">
                  <c:v>-85.34</c:v>
                </c:pt>
                <c:pt idx="72">
                  <c:v>-85.31</c:v>
                </c:pt>
                <c:pt idx="73">
                  <c:v>-85.28</c:v>
                </c:pt>
                <c:pt idx="74">
                  <c:v>-85.25</c:v>
                </c:pt>
                <c:pt idx="75">
                  <c:v>-85.22</c:v>
                </c:pt>
                <c:pt idx="76">
                  <c:v>-85.19</c:v>
                </c:pt>
                <c:pt idx="77">
                  <c:v>-85.16</c:v>
                </c:pt>
                <c:pt idx="78">
                  <c:v>-85.13</c:v>
                </c:pt>
                <c:pt idx="79">
                  <c:v>-85.1</c:v>
                </c:pt>
                <c:pt idx="80">
                  <c:v>-85.07</c:v>
                </c:pt>
                <c:pt idx="81">
                  <c:v>-85.04</c:v>
                </c:pt>
                <c:pt idx="82">
                  <c:v>-85.01</c:v>
                </c:pt>
                <c:pt idx="83">
                  <c:v>-84.98</c:v>
                </c:pt>
                <c:pt idx="84">
                  <c:v>-84.95</c:v>
                </c:pt>
                <c:pt idx="85">
                  <c:v>-84.92</c:v>
                </c:pt>
                <c:pt idx="86">
                  <c:v>-84.89</c:v>
                </c:pt>
                <c:pt idx="87">
                  <c:v>-84.86</c:v>
                </c:pt>
                <c:pt idx="88">
                  <c:v>-84.83</c:v>
                </c:pt>
                <c:pt idx="89">
                  <c:v>-84.8</c:v>
                </c:pt>
                <c:pt idx="90">
                  <c:v>-84.77</c:v>
                </c:pt>
                <c:pt idx="91">
                  <c:v>-84.74</c:v>
                </c:pt>
                <c:pt idx="92">
                  <c:v>-84.71</c:v>
                </c:pt>
                <c:pt idx="93">
                  <c:v>-84.68</c:v>
                </c:pt>
                <c:pt idx="94">
                  <c:v>-84.65</c:v>
                </c:pt>
                <c:pt idx="95">
                  <c:v>-84.62</c:v>
                </c:pt>
                <c:pt idx="96">
                  <c:v>-84.59</c:v>
                </c:pt>
                <c:pt idx="97">
                  <c:v>-84.56</c:v>
                </c:pt>
                <c:pt idx="98">
                  <c:v>-84.53</c:v>
                </c:pt>
                <c:pt idx="99">
                  <c:v>-84.5</c:v>
                </c:pt>
              </c:numCache>
            </c:numRef>
          </c:xVal>
          <c:yVal>
            <c:numRef>
              <c:f>'1.1.3'!$H$3:$H$102</c:f>
              <c:numCache>
                <c:formatCode>General</c:formatCode>
                <c:ptCount val="100"/>
                <c:pt idx="0">
                  <c:v>3.7898458379458662E-2</c:v>
                </c:pt>
                <c:pt idx="1">
                  <c:v>4.2500026834651546E-2</c:v>
                </c:pt>
                <c:pt idx="2">
                  <c:v>4.7547832811793624E-2</c:v>
                </c:pt>
                <c:pt idx="3">
                  <c:v>5.3069636427029998E-2</c:v>
                </c:pt>
                <c:pt idx="4">
                  <c:v>5.9092907726569395E-2</c:v>
                </c:pt>
                <c:pt idx="5">
                  <c:v>6.5644519105460777E-2</c:v>
                </c:pt>
                <c:pt idx="6">
                  <c:v>7.2750409890489989E-2</c:v>
                </c:pt>
                <c:pt idx="7">
                  <c:v>8.0435224938791156E-2</c:v>
                </c:pt>
                <c:pt idx="8">
                  <c:v>8.8721929763181662E-2</c:v>
                </c:pt>
                <c:pt idx="9">
                  <c:v>9.7631405377953548E-2</c:v>
                </c:pt>
                <c:pt idx="10">
                  <c:v>0.10718202675174848</c:v>
                </c:pt>
                <c:pt idx="11">
                  <c:v>0.11738922944328993</c:v>
                </c:pt>
                <c:pt idx="12">
                  <c:v>0.12826506966511114</c:v>
                </c:pt>
                <c:pt idx="13">
                  <c:v>0.13981778365323011</c:v>
                </c:pt>
                <c:pt idx="14">
                  <c:v>0.15205135279927443</c:v>
                </c:pt>
                <c:pt idx="15">
                  <c:v>0.16496508150778735</c:v>
                </c:pt>
                <c:pt idx="16">
                  <c:v>0.17855319515735285</c:v>
                </c:pt>
                <c:pt idx="17">
                  <c:v>0.19280446585231092</c:v>
                </c:pt>
                <c:pt idx="18">
                  <c:v>0.20770187383583694</c:v>
                </c:pt>
                <c:pt idx="19">
                  <c:v>0.22322231248033256</c:v>
                </c:pt>
                <c:pt idx="20">
                  <c:v>0.23933634466459014</c:v>
                </c:pt>
                <c:pt idx="21">
                  <c:v>0.25600801807971268</c:v>
                </c:pt>
                <c:pt idx="22">
                  <c:v>0.27319474656965487</c:v>
                </c:pt>
                <c:pt idx="23">
                  <c:v>0.29084726400520655</c:v>
                </c:pt>
                <c:pt idx="24">
                  <c:v>0.30890965641244628</c:v>
                </c:pt>
                <c:pt idx="25">
                  <c:v>0.32731947713338561</c:v>
                </c:pt>
                <c:pt idx="26">
                  <c:v>0.34600794869698775</c:v>
                </c:pt>
                <c:pt idx="27">
                  <c:v>0.36490025383678121</c:v>
                </c:pt>
                <c:pt idx="28">
                  <c:v>0.38391591672500347</c:v>
                </c:pt>
                <c:pt idx="29">
                  <c:v>0.40296927402489563</c:v>
                </c:pt>
                <c:pt idx="30">
                  <c:v>0.42197003381845649</c:v>
                </c:pt>
                <c:pt idx="31">
                  <c:v>0.44082391887606598</c:v>
                </c:pt>
                <c:pt idx="32">
                  <c:v>0.45943338912905224</c:v>
                </c:pt>
                <c:pt idx="33">
                  <c:v>0.47769843662036365</c:v>
                </c:pt>
                <c:pt idx="34">
                  <c:v>0.49551744467807052</c:v>
                </c:pt>
                <c:pt idx="35">
                  <c:v>0.51278810161605104</c:v>
                </c:pt>
                <c:pt idx="36">
                  <c:v>0.52940835795213348</c:v>
                </c:pt>
                <c:pt idx="37">
                  <c:v>0.54527741497895799</c:v>
                </c:pt>
                <c:pt idx="38">
                  <c:v>0.56029673155830151</c:v>
                </c:pt>
                <c:pt idx="39">
                  <c:v>0.57437103526312283</c:v>
                </c:pt>
                <c:pt idx="40">
                  <c:v>0.58740932348656627</c:v>
                </c:pt>
                <c:pt idx="41">
                  <c:v>0.59932583989197796</c:v>
                </c:pt>
                <c:pt idx="42">
                  <c:v>0.61004101160537638</c:v>
                </c:pt>
                <c:pt idx="43">
                  <c:v>0.61948233285833831</c:v>
                </c:pt>
                <c:pt idx="44">
                  <c:v>0.62758518137506203</c:v>
                </c:pt>
                <c:pt idx="45">
                  <c:v>0.63429355465572068</c:v>
                </c:pt>
                <c:pt idx="46">
                  <c:v>0.63956071442634377</c:v>
                </c:pt>
                <c:pt idx="47">
                  <c:v>0.6433497288832235</c:v>
                </c:pt>
                <c:pt idx="48">
                  <c:v>0.64563390393227349</c:v>
                </c:pt>
                <c:pt idx="49">
                  <c:v>0.6463970963794935</c:v>
                </c:pt>
                <c:pt idx="50">
                  <c:v>0.64563390393227349</c:v>
                </c:pt>
                <c:pt idx="51">
                  <c:v>0.6433497288832235</c:v>
                </c:pt>
                <c:pt idx="52">
                  <c:v>0.63956071442634377</c:v>
                </c:pt>
                <c:pt idx="53">
                  <c:v>0.63429355465572068</c:v>
                </c:pt>
                <c:pt idx="54">
                  <c:v>0.62758518137506203</c:v>
                </c:pt>
                <c:pt idx="55">
                  <c:v>0.61948233285833831</c:v>
                </c:pt>
                <c:pt idx="56">
                  <c:v>0.61004101160537638</c:v>
                </c:pt>
                <c:pt idx="57">
                  <c:v>0.59932583989197796</c:v>
                </c:pt>
                <c:pt idx="58">
                  <c:v>0.58740932348656627</c:v>
                </c:pt>
                <c:pt idx="59">
                  <c:v>0.57437103526312283</c:v>
                </c:pt>
                <c:pt idx="60">
                  <c:v>0.56029673155830151</c:v>
                </c:pt>
                <c:pt idx="61">
                  <c:v>0.54527741497895799</c:v>
                </c:pt>
                <c:pt idx="62">
                  <c:v>0.52940835795213348</c:v>
                </c:pt>
                <c:pt idx="63">
                  <c:v>0.51278810161605104</c:v>
                </c:pt>
                <c:pt idx="64">
                  <c:v>0.49551744467807052</c:v>
                </c:pt>
                <c:pt idx="65">
                  <c:v>0.47769843662036365</c:v>
                </c:pt>
                <c:pt idx="66">
                  <c:v>0.45943338912905224</c:v>
                </c:pt>
                <c:pt idx="67">
                  <c:v>0.44082391887606598</c:v>
                </c:pt>
                <c:pt idx="68">
                  <c:v>0.42197003381845649</c:v>
                </c:pt>
                <c:pt idx="69">
                  <c:v>0.40296927402489563</c:v>
                </c:pt>
                <c:pt idx="70">
                  <c:v>0.38391591672500347</c:v>
                </c:pt>
                <c:pt idx="71">
                  <c:v>0.36490025383678121</c:v>
                </c:pt>
                <c:pt idx="72">
                  <c:v>0.34600794869698775</c:v>
                </c:pt>
                <c:pt idx="73">
                  <c:v>0.32731947713338561</c:v>
                </c:pt>
                <c:pt idx="74">
                  <c:v>0.30890965641244628</c:v>
                </c:pt>
                <c:pt idx="75">
                  <c:v>0.29084726400520655</c:v>
                </c:pt>
                <c:pt idx="76">
                  <c:v>0.27319474656965487</c:v>
                </c:pt>
                <c:pt idx="77">
                  <c:v>0.25600801807971268</c:v>
                </c:pt>
                <c:pt idx="78">
                  <c:v>0.23933634466459014</c:v>
                </c:pt>
                <c:pt idx="79">
                  <c:v>0.22322231248033256</c:v>
                </c:pt>
                <c:pt idx="80">
                  <c:v>0.20770187383583694</c:v>
                </c:pt>
                <c:pt idx="81">
                  <c:v>0.19280446585231092</c:v>
                </c:pt>
                <c:pt idx="82">
                  <c:v>0.17855319515735285</c:v>
                </c:pt>
                <c:pt idx="83">
                  <c:v>0.16496508150778735</c:v>
                </c:pt>
                <c:pt idx="84">
                  <c:v>0.15205135279927443</c:v>
                </c:pt>
                <c:pt idx="85">
                  <c:v>0.13981778365323011</c:v>
                </c:pt>
                <c:pt idx="86">
                  <c:v>0.12826506966511114</c:v>
                </c:pt>
                <c:pt idx="87">
                  <c:v>0.11738922944328993</c:v>
                </c:pt>
                <c:pt idx="88">
                  <c:v>0.10718202675174848</c:v>
                </c:pt>
                <c:pt idx="89">
                  <c:v>9.7631405377953548E-2</c:v>
                </c:pt>
                <c:pt idx="90">
                  <c:v>8.8721929763181662E-2</c:v>
                </c:pt>
                <c:pt idx="91">
                  <c:v>8.0435224938791156E-2</c:v>
                </c:pt>
                <c:pt idx="92">
                  <c:v>7.2750409890489989E-2</c:v>
                </c:pt>
                <c:pt idx="93">
                  <c:v>6.5644519105460777E-2</c:v>
                </c:pt>
                <c:pt idx="94">
                  <c:v>5.9092907726569395E-2</c:v>
                </c:pt>
                <c:pt idx="95">
                  <c:v>5.3069636427029998E-2</c:v>
                </c:pt>
                <c:pt idx="96">
                  <c:v>4.7547832811793624E-2</c:v>
                </c:pt>
                <c:pt idx="97">
                  <c:v>4.2500026834651546E-2</c:v>
                </c:pt>
                <c:pt idx="98">
                  <c:v>3.7898458379458662E-2</c:v>
                </c:pt>
                <c:pt idx="99">
                  <c:v>3.3715355779347873E-2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'1.1.4'!$E$2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'1.1.4'!$D$3:$D$11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'1.1.4'!$E$3:$E$11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75</c:v>
                </c:pt>
                <c:pt idx="3">
                  <c:v>16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'1.1.4'!$G$3:$G$102</c:f>
              <c:numCache>
                <c:formatCode>General</c:formatCode>
                <c:ptCount val="100"/>
                <c:pt idx="0">
                  <c:v>-87.47</c:v>
                </c:pt>
                <c:pt idx="1">
                  <c:v>-87.44</c:v>
                </c:pt>
                <c:pt idx="2">
                  <c:v>-87.41</c:v>
                </c:pt>
                <c:pt idx="3">
                  <c:v>-87.38</c:v>
                </c:pt>
                <c:pt idx="4">
                  <c:v>-87.35</c:v>
                </c:pt>
                <c:pt idx="5">
                  <c:v>-87.32</c:v>
                </c:pt>
                <c:pt idx="6">
                  <c:v>-87.29</c:v>
                </c:pt>
                <c:pt idx="7">
                  <c:v>-87.26</c:v>
                </c:pt>
                <c:pt idx="8">
                  <c:v>-87.23</c:v>
                </c:pt>
                <c:pt idx="9">
                  <c:v>-87.2</c:v>
                </c:pt>
                <c:pt idx="10">
                  <c:v>-87.17</c:v>
                </c:pt>
                <c:pt idx="11">
                  <c:v>-87.14</c:v>
                </c:pt>
                <c:pt idx="12">
                  <c:v>-87.11</c:v>
                </c:pt>
                <c:pt idx="13">
                  <c:v>-87.08</c:v>
                </c:pt>
                <c:pt idx="14">
                  <c:v>-87.05</c:v>
                </c:pt>
                <c:pt idx="15">
                  <c:v>-87.02</c:v>
                </c:pt>
                <c:pt idx="16">
                  <c:v>-86.99</c:v>
                </c:pt>
                <c:pt idx="17">
                  <c:v>-86.96</c:v>
                </c:pt>
                <c:pt idx="18">
                  <c:v>-86.93</c:v>
                </c:pt>
                <c:pt idx="19">
                  <c:v>-86.9</c:v>
                </c:pt>
                <c:pt idx="20">
                  <c:v>-86.87</c:v>
                </c:pt>
                <c:pt idx="21">
                  <c:v>-86.84</c:v>
                </c:pt>
                <c:pt idx="22">
                  <c:v>-86.81</c:v>
                </c:pt>
                <c:pt idx="23">
                  <c:v>-86.78</c:v>
                </c:pt>
                <c:pt idx="24">
                  <c:v>-86.75</c:v>
                </c:pt>
                <c:pt idx="25">
                  <c:v>-86.72</c:v>
                </c:pt>
                <c:pt idx="26">
                  <c:v>-86.69</c:v>
                </c:pt>
                <c:pt idx="27">
                  <c:v>-86.66</c:v>
                </c:pt>
                <c:pt idx="28">
                  <c:v>-86.63</c:v>
                </c:pt>
                <c:pt idx="29">
                  <c:v>-86.6</c:v>
                </c:pt>
                <c:pt idx="30">
                  <c:v>-86.57</c:v>
                </c:pt>
                <c:pt idx="31">
                  <c:v>-86.54</c:v>
                </c:pt>
                <c:pt idx="32">
                  <c:v>-86.51</c:v>
                </c:pt>
                <c:pt idx="33">
                  <c:v>-86.48</c:v>
                </c:pt>
                <c:pt idx="34">
                  <c:v>-86.45</c:v>
                </c:pt>
                <c:pt idx="35">
                  <c:v>-86.42</c:v>
                </c:pt>
                <c:pt idx="36">
                  <c:v>-86.39</c:v>
                </c:pt>
                <c:pt idx="37">
                  <c:v>-86.36</c:v>
                </c:pt>
                <c:pt idx="38">
                  <c:v>-86.33</c:v>
                </c:pt>
                <c:pt idx="39">
                  <c:v>-86.3</c:v>
                </c:pt>
                <c:pt idx="40">
                  <c:v>-86.27</c:v>
                </c:pt>
                <c:pt idx="41">
                  <c:v>-86.24</c:v>
                </c:pt>
                <c:pt idx="42">
                  <c:v>-86.21</c:v>
                </c:pt>
                <c:pt idx="43">
                  <c:v>-86.18</c:v>
                </c:pt>
                <c:pt idx="44">
                  <c:v>-86.15</c:v>
                </c:pt>
                <c:pt idx="45">
                  <c:v>-86.12</c:v>
                </c:pt>
                <c:pt idx="46">
                  <c:v>-86.09</c:v>
                </c:pt>
                <c:pt idx="47">
                  <c:v>-86.06</c:v>
                </c:pt>
                <c:pt idx="48">
                  <c:v>-86.03</c:v>
                </c:pt>
                <c:pt idx="49">
                  <c:v>-86</c:v>
                </c:pt>
                <c:pt idx="50">
                  <c:v>-85.97</c:v>
                </c:pt>
                <c:pt idx="51">
                  <c:v>-85.94</c:v>
                </c:pt>
                <c:pt idx="52">
                  <c:v>-85.91</c:v>
                </c:pt>
                <c:pt idx="53">
                  <c:v>-85.88</c:v>
                </c:pt>
                <c:pt idx="54">
                  <c:v>-85.85</c:v>
                </c:pt>
                <c:pt idx="55">
                  <c:v>-85.82</c:v>
                </c:pt>
                <c:pt idx="56">
                  <c:v>-85.79</c:v>
                </c:pt>
                <c:pt idx="57">
                  <c:v>-85.76</c:v>
                </c:pt>
                <c:pt idx="58">
                  <c:v>-85.73</c:v>
                </c:pt>
                <c:pt idx="59">
                  <c:v>-85.7</c:v>
                </c:pt>
                <c:pt idx="60">
                  <c:v>-85.67</c:v>
                </c:pt>
                <c:pt idx="61">
                  <c:v>-85.64</c:v>
                </c:pt>
                <c:pt idx="62">
                  <c:v>-85.61</c:v>
                </c:pt>
                <c:pt idx="63">
                  <c:v>-85.58</c:v>
                </c:pt>
                <c:pt idx="64">
                  <c:v>-85.55</c:v>
                </c:pt>
                <c:pt idx="65">
                  <c:v>-85.52</c:v>
                </c:pt>
                <c:pt idx="66">
                  <c:v>-85.49</c:v>
                </c:pt>
                <c:pt idx="67">
                  <c:v>-85.46</c:v>
                </c:pt>
                <c:pt idx="68">
                  <c:v>-85.43</c:v>
                </c:pt>
                <c:pt idx="69">
                  <c:v>-85.4</c:v>
                </c:pt>
                <c:pt idx="70">
                  <c:v>-85.37</c:v>
                </c:pt>
                <c:pt idx="71">
                  <c:v>-85.34</c:v>
                </c:pt>
                <c:pt idx="72">
                  <c:v>-85.31</c:v>
                </c:pt>
                <c:pt idx="73">
                  <c:v>-85.28</c:v>
                </c:pt>
                <c:pt idx="74">
                  <c:v>-85.25</c:v>
                </c:pt>
                <c:pt idx="75">
                  <c:v>-85.22</c:v>
                </c:pt>
                <c:pt idx="76">
                  <c:v>-85.19</c:v>
                </c:pt>
                <c:pt idx="77">
                  <c:v>-85.16</c:v>
                </c:pt>
                <c:pt idx="78">
                  <c:v>-85.13</c:v>
                </c:pt>
                <c:pt idx="79">
                  <c:v>-85.1</c:v>
                </c:pt>
                <c:pt idx="80">
                  <c:v>-85.07</c:v>
                </c:pt>
                <c:pt idx="81">
                  <c:v>-85.04</c:v>
                </c:pt>
                <c:pt idx="82">
                  <c:v>-85.01</c:v>
                </c:pt>
                <c:pt idx="83">
                  <c:v>-84.98</c:v>
                </c:pt>
                <c:pt idx="84">
                  <c:v>-84.95</c:v>
                </c:pt>
                <c:pt idx="85">
                  <c:v>-84.92</c:v>
                </c:pt>
                <c:pt idx="86">
                  <c:v>-84.89</c:v>
                </c:pt>
                <c:pt idx="87">
                  <c:v>-84.86</c:v>
                </c:pt>
                <c:pt idx="88">
                  <c:v>-84.83</c:v>
                </c:pt>
                <c:pt idx="89">
                  <c:v>-84.8</c:v>
                </c:pt>
                <c:pt idx="90">
                  <c:v>-84.77</c:v>
                </c:pt>
                <c:pt idx="91">
                  <c:v>-84.74</c:v>
                </c:pt>
                <c:pt idx="92">
                  <c:v>-84.71</c:v>
                </c:pt>
                <c:pt idx="93">
                  <c:v>-84.68</c:v>
                </c:pt>
                <c:pt idx="94">
                  <c:v>-84.65</c:v>
                </c:pt>
                <c:pt idx="95">
                  <c:v>-84.62</c:v>
                </c:pt>
                <c:pt idx="96">
                  <c:v>-84.59</c:v>
                </c:pt>
                <c:pt idx="97">
                  <c:v>-84.56</c:v>
                </c:pt>
                <c:pt idx="98">
                  <c:v>-84.53</c:v>
                </c:pt>
                <c:pt idx="99">
                  <c:v>-84.5</c:v>
                </c:pt>
              </c:numCache>
            </c:numRef>
          </c:xVal>
          <c:yVal>
            <c:numRef>
              <c:f>'1.1.4'!$H$3:$H$102</c:f>
              <c:numCache>
                <c:formatCode>General</c:formatCode>
                <c:ptCount val="100"/>
                <c:pt idx="0">
                  <c:v>1.9067600664239483E-2</c:v>
                </c:pt>
                <c:pt idx="1">
                  <c:v>2.209666347322425E-2</c:v>
                </c:pt>
                <c:pt idx="2">
                  <c:v>2.5529195877731399E-2</c:v>
                </c:pt>
                <c:pt idx="3">
                  <c:v>2.9405417498684954E-2</c:v>
                </c:pt>
                <c:pt idx="4">
                  <c:v>3.3767378399680865E-2</c:v>
                </c:pt>
                <c:pt idx="5">
                  <c:v>3.8658688781481591E-2</c:v>
                </c:pt>
                <c:pt idx="6">
                  <c:v>4.4124182784141153E-2</c:v>
                </c:pt>
                <c:pt idx="7">
                  <c:v>5.0209513192393598E-2</c:v>
                </c:pt>
                <c:pt idx="8">
                  <c:v>5.6960674940522975E-2</c:v>
                </c:pt>
                <c:pt idx="9">
                  <c:v>6.4423456627284312E-2</c:v>
                </c:pt>
                <c:pt idx="10">
                  <c:v>7.2642820771465291E-2</c:v>
                </c:pt>
                <c:pt idx="11">
                  <c:v>8.1662215249144049E-2</c:v>
                </c:pt>
                <c:pt idx="12">
                  <c:v>9.1522820230592841E-2</c:v>
                </c:pt>
                <c:pt idx="13">
                  <c:v>0.1022627369458103</c:v>
                </c:pt>
                <c:pt idx="14">
                  <c:v>0.11391612671190481</c:v>
                </c:pt>
                <c:pt idx="15">
                  <c:v>0.12651231080388103</c:v>
                </c:pt>
                <c:pt idx="16">
                  <c:v>0.14007484388618313</c:v>
                </c:pt>
                <c:pt idx="17">
                  <c:v>0.15462057578260216</c:v>
                </c:pt>
                <c:pt idx="18">
                  <c:v>0.17015871827885193</c:v>
                </c:pt>
                <c:pt idx="19">
                  <c:v>0.18668993535419856</c:v>
                </c:pt>
                <c:pt idx="20">
                  <c:v>0.20420547665358235</c:v>
                </c:pt>
                <c:pt idx="21">
                  <c:v>0.22268637506960587</c:v>
                </c:pt>
                <c:pt idx="22">
                  <c:v>0.24210272993695797</c:v>
                </c:pt>
                <c:pt idx="23">
                  <c:v>0.26241309749132724</c:v>
                </c:pt>
                <c:pt idx="24">
                  <c:v>0.28356400985963487</c:v>
                </c:pt>
                <c:pt idx="25">
                  <c:v>0.3054896428905754</c:v>
                </c:pt>
                <c:pt idx="26">
                  <c:v>0.32811165158038358</c:v>
                </c:pt>
                <c:pt idx="27">
                  <c:v>0.3513391896916736</c:v>
                </c:pt>
                <c:pt idx="28">
                  <c:v>0.37506912741475673</c:v>
                </c:pt>
                <c:pt idx="29">
                  <c:v>0.39918647761219112</c:v>
                </c:pt>
                <c:pt idx="30">
                  <c:v>0.42356503736961132</c:v>
                </c:pt>
                <c:pt idx="31">
                  <c:v>0.44806824731998252</c:v>
                </c:pt>
                <c:pt idx="32">
                  <c:v>0.4725502666040366</c:v>
                </c:pt>
                <c:pt idx="33">
                  <c:v>0.49685725648287932</c:v>
                </c:pt>
                <c:pt idx="34">
                  <c:v>0.52082886065149037</c:v>
                </c:pt>
                <c:pt idx="35">
                  <c:v>0.54429986534465802</c:v>
                </c:pt>
                <c:pt idx="36">
                  <c:v>0.56710201752059053</c:v>
                </c:pt>
                <c:pt idx="37">
                  <c:v>0.5890659748932946</c:v>
                </c:pt>
                <c:pt idx="38">
                  <c:v>0.61002335750372849</c:v>
                </c:pt>
                <c:pt idx="39">
                  <c:v>0.62980886700544025</c:v>
                </c:pt>
                <c:pt idx="40">
                  <c:v>0.64826243701524366</c:v>
                </c:pt>
                <c:pt idx="41">
                  <c:v>0.66523137584964609</c:v>
                </c:pt>
                <c:pt idx="42">
                  <c:v>0.68057246181897735</c:v>
                </c:pt>
                <c:pt idx="43">
                  <c:v>0.69415395104518096</c:v>
                </c:pt>
                <c:pt idx="44">
                  <c:v>0.70585745854078918</c:v>
                </c:pt>
                <c:pt idx="45">
                  <c:v>0.71557967504125153</c:v>
                </c:pt>
                <c:pt idx="46">
                  <c:v>0.72323388479683648</c:v>
                </c:pt>
                <c:pt idx="47">
                  <c:v>0.7287512531488558</c:v>
                </c:pt>
                <c:pt idx="48">
                  <c:v>0.73208185715599872</c:v>
                </c:pt>
                <c:pt idx="49">
                  <c:v>0.73319543769025108</c:v>
                </c:pt>
                <c:pt idx="50">
                  <c:v>0.73208185715599872</c:v>
                </c:pt>
                <c:pt idx="51">
                  <c:v>0.7287512531488558</c:v>
                </c:pt>
                <c:pt idx="52">
                  <c:v>0.72323388479683648</c:v>
                </c:pt>
                <c:pt idx="53">
                  <c:v>0.71557967504125153</c:v>
                </c:pt>
                <c:pt idx="54">
                  <c:v>0.70585745854078918</c:v>
                </c:pt>
                <c:pt idx="55">
                  <c:v>0.69415395104518096</c:v>
                </c:pt>
                <c:pt idx="56">
                  <c:v>0.68057246181897735</c:v>
                </c:pt>
                <c:pt idx="57">
                  <c:v>0.66523137584964609</c:v>
                </c:pt>
                <c:pt idx="58">
                  <c:v>0.64826243701524366</c:v>
                </c:pt>
                <c:pt idx="59">
                  <c:v>0.62980886700544025</c:v>
                </c:pt>
                <c:pt idx="60">
                  <c:v>0.61002335750372849</c:v>
                </c:pt>
                <c:pt idx="61">
                  <c:v>0.5890659748932946</c:v>
                </c:pt>
                <c:pt idx="62">
                  <c:v>0.56710201752059053</c:v>
                </c:pt>
                <c:pt idx="63">
                  <c:v>0.54429986534465802</c:v>
                </c:pt>
                <c:pt idx="64">
                  <c:v>0.52082886065149037</c:v>
                </c:pt>
                <c:pt idx="65">
                  <c:v>0.49685725648287932</c:v>
                </c:pt>
                <c:pt idx="66">
                  <c:v>0.4725502666040366</c:v>
                </c:pt>
                <c:pt idx="67">
                  <c:v>0.44806824731998252</c:v>
                </c:pt>
                <c:pt idx="68">
                  <c:v>0.42356503736961132</c:v>
                </c:pt>
                <c:pt idx="69">
                  <c:v>0.39918647761219112</c:v>
                </c:pt>
                <c:pt idx="70">
                  <c:v>0.37506912741475673</c:v>
                </c:pt>
                <c:pt idx="71">
                  <c:v>0.3513391896916736</c:v>
                </c:pt>
                <c:pt idx="72">
                  <c:v>0.32811165158038358</c:v>
                </c:pt>
                <c:pt idx="73">
                  <c:v>0.3054896428905754</c:v>
                </c:pt>
                <c:pt idx="74">
                  <c:v>0.28356400985963487</c:v>
                </c:pt>
                <c:pt idx="75">
                  <c:v>0.26241309749132724</c:v>
                </c:pt>
                <c:pt idx="76">
                  <c:v>0.24210272993695797</c:v>
                </c:pt>
                <c:pt idx="77">
                  <c:v>0.22268637506960587</c:v>
                </c:pt>
                <c:pt idx="78">
                  <c:v>0.20420547665358235</c:v>
                </c:pt>
                <c:pt idx="79">
                  <c:v>0.18668993535419856</c:v>
                </c:pt>
                <c:pt idx="80">
                  <c:v>0.17015871827885193</c:v>
                </c:pt>
                <c:pt idx="81">
                  <c:v>0.15462057578260216</c:v>
                </c:pt>
                <c:pt idx="82">
                  <c:v>0.14007484388618313</c:v>
                </c:pt>
                <c:pt idx="83">
                  <c:v>0.12651231080388103</c:v>
                </c:pt>
                <c:pt idx="84">
                  <c:v>0.11391612671190481</c:v>
                </c:pt>
                <c:pt idx="85">
                  <c:v>0.1022627369458103</c:v>
                </c:pt>
                <c:pt idx="86">
                  <c:v>9.1522820230592841E-2</c:v>
                </c:pt>
                <c:pt idx="87">
                  <c:v>8.1662215249144049E-2</c:v>
                </c:pt>
                <c:pt idx="88">
                  <c:v>7.2642820771465291E-2</c:v>
                </c:pt>
                <c:pt idx="89">
                  <c:v>6.4423456627284312E-2</c:v>
                </c:pt>
                <c:pt idx="90">
                  <c:v>5.6960674940522975E-2</c:v>
                </c:pt>
                <c:pt idx="91">
                  <c:v>5.0209513192393598E-2</c:v>
                </c:pt>
                <c:pt idx="92">
                  <c:v>4.4124182784141153E-2</c:v>
                </c:pt>
                <c:pt idx="93">
                  <c:v>3.8658688781481591E-2</c:v>
                </c:pt>
                <c:pt idx="94">
                  <c:v>3.3767378399680865E-2</c:v>
                </c:pt>
                <c:pt idx="95">
                  <c:v>2.9405417498684954E-2</c:v>
                </c:pt>
                <c:pt idx="96">
                  <c:v>2.5529195877731399E-2</c:v>
                </c:pt>
                <c:pt idx="97">
                  <c:v>2.209666347322425E-2</c:v>
                </c:pt>
                <c:pt idx="98">
                  <c:v>1.9067600664239483E-2</c:v>
                </c:pt>
                <c:pt idx="99">
                  <c:v>1.6403826776296919E-2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'1.1.5'!$E$2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'1.1.5'!$D$3:$D$11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'1.1.5'!$E$3:$E$11</c:f>
              <c:numCache>
                <c:formatCode>General</c:formatCode>
                <c:ptCount val="9"/>
                <c:pt idx="0">
                  <c:v>0</c:v>
                </c:pt>
                <c:pt idx="1">
                  <c:v>11</c:v>
                </c:pt>
                <c:pt idx="2">
                  <c:v>53</c:v>
                </c:pt>
                <c:pt idx="3">
                  <c:v>33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'1.1.5'!$G$3:$G$102</c:f>
              <c:numCache>
                <c:formatCode>General</c:formatCode>
                <c:ptCount val="100"/>
                <c:pt idx="0">
                  <c:v>-87.96</c:v>
                </c:pt>
                <c:pt idx="1">
                  <c:v>-87.92</c:v>
                </c:pt>
                <c:pt idx="2">
                  <c:v>-87.88</c:v>
                </c:pt>
                <c:pt idx="3">
                  <c:v>-87.84</c:v>
                </c:pt>
                <c:pt idx="4">
                  <c:v>-87.8</c:v>
                </c:pt>
                <c:pt idx="5">
                  <c:v>-87.76</c:v>
                </c:pt>
                <c:pt idx="6">
                  <c:v>-87.72</c:v>
                </c:pt>
                <c:pt idx="7">
                  <c:v>-87.68</c:v>
                </c:pt>
                <c:pt idx="8">
                  <c:v>-87.64</c:v>
                </c:pt>
                <c:pt idx="9">
                  <c:v>-87.6</c:v>
                </c:pt>
                <c:pt idx="10">
                  <c:v>-87.56</c:v>
                </c:pt>
                <c:pt idx="11">
                  <c:v>-87.52</c:v>
                </c:pt>
                <c:pt idx="12">
                  <c:v>-87.48</c:v>
                </c:pt>
                <c:pt idx="13">
                  <c:v>-87.44</c:v>
                </c:pt>
                <c:pt idx="14">
                  <c:v>-87.4</c:v>
                </c:pt>
                <c:pt idx="15">
                  <c:v>-87.36</c:v>
                </c:pt>
                <c:pt idx="16">
                  <c:v>-87.32</c:v>
                </c:pt>
                <c:pt idx="17">
                  <c:v>-87.28</c:v>
                </c:pt>
                <c:pt idx="18">
                  <c:v>-87.24</c:v>
                </c:pt>
                <c:pt idx="19">
                  <c:v>-87.2</c:v>
                </c:pt>
                <c:pt idx="20">
                  <c:v>-87.16</c:v>
                </c:pt>
                <c:pt idx="21">
                  <c:v>-87.12</c:v>
                </c:pt>
                <c:pt idx="22">
                  <c:v>-87.08</c:v>
                </c:pt>
                <c:pt idx="23">
                  <c:v>-87.04</c:v>
                </c:pt>
                <c:pt idx="24">
                  <c:v>-87</c:v>
                </c:pt>
                <c:pt idx="25">
                  <c:v>-86.96</c:v>
                </c:pt>
                <c:pt idx="26">
                  <c:v>-86.92</c:v>
                </c:pt>
                <c:pt idx="27">
                  <c:v>-86.88</c:v>
                </c:pt>
                <c:pt idx="28">
                  <c:v>-86.84</c:v>
                </c:pt>
                <c:pt idx="29">
                  <c:v>-86.8</c:v>
                </c:pt>
                <c:pt idx="30">
                  <c:v>-86.76</c:v>
                </c:pt>
                <c:pt idx="31">
                  <c:v>-86.72</c:v>
                </c:pt>
                <c:pt idx="32">
                  <c:v>-86.68</c:v>
                </c:pt>
                <c:pt idx="33">
                  <c:v>-86.64</c:v>
                </c:pt>
                <c:pt idx="34">
                  <c:v>-86.6</c:v>
                </c:pt>
                <c:pt idx="35">
                  <c:v>-86.56</c:v>
                </c:pt>
                <c:pt idx="36">
                  <c:v>-86.52</c:v>
                </c:pt>
                <c:pt idx="37">
                  <c:v>-86.48</c:v>
                </c:pt>
                <c:pt idx="38">
                  <c:v>-86.44</c:v>
                </c:pt>
                <c:pt idx="39">
                  <c:v>-86.4</c:v>
                </c:pt>
                <c:pt idx="40">
                  <c:v>-86.36</c:v>
                </c:pt>
                <c:pt idx="41">
                  <c:v>-86.32</c:v>
                </c:pt>
                <c:pt idx="42">
                  <c:v>-86.28</c:v>
                </c:pt>
                <c:pt idx="43">
                  <c:v>-86.24</c:v>
                </c:pt>
                <c:pt idx="44">
                  <c:v>-86.2</c:v>
                </c:pt>
                <c:pt idx="45">
                  <c:v>-86.16</c:v>
                </c:pt>
                <c:pt idx="46">
                  <c:v>-86.12</c:v>
                </c:pt>
                <c:pt idx="47">
                  <c:v>-86.08</c:v>
                </c:pt>
                <c:pt idx="48">
                  <c:v>-86.04</c:v>
                </c:pt>
                <c:pt idx="49">
                  <c:v>-86</c:v>
                </c:pt>
                <c:pt idx="50">
                  <c:v>-85.96</c:v>
                </c:pt>
                <c:pt idx="51">
                  <c:v>-85.92</c:v>
                </c:pt>
                <c:pt idx="52">
                  <c:v>-85.88</c:v>
                </c:pt>
                <c:pt idx="53">
                  <c:v>-85.84</c:v>
                </c:pt>
                <c:pt idx="54">
                  <c:v>-85.8</c:v>
                </c:pt>
                <c:pt idx="55">
                  <c:v>-85.76</c:v>
                </c:pt>
                <c:pt idx="56">
                  <c:v>-85.72</c:v>
                </c:pt>
                <c:pt idx="57">
                  <c:v>-85.68</c:v>
                </c:pt>
                <c:pt idx="58">
                  <c:v>-85.64</c:v>
                </c:pt>
                <c:pt idx="59">
                  <c:v>-85.6</c:v>
                </c:pt>
                <c:pt idx="60">
                  <c:v>-85.56</c:v>
                </c:pt>
                <c:pt idx="61">
                  <c:v>-85.52</c:v>
                </c:pt>
                <c:pt idx="62">
                  <c:v>-85.48</c:v>
                </c:pt>
                <c:pt idx="63">
                  <c:v>-85.44</c:v>
                </c:pt>
                <c:pt idx="64">
                  <c:v>-85.4</c:v>
                </c:pt>
                <c:pt idx="65">
                  <c:v>-85.36</c:v>
                </c:pt>
                <c:pt idx="66">
                  <c:v>-85.32</c:v>
                </c:pt>
                <c:pt idx="67">
                  <c:v>-85.28</c:v>
                </c:pt>
                <c:pt idx="68">
                  <c:v>-85.24</c:v>
                </c:pt>
                <c:pt idx="69">
                  <c:v>-85.2</c:v>
                </c:pt>
                <c:pt idx="70">
                  <c:v>-85.16</c:v>
                </c:pt>
                <c:pt idx="71">
                  <c:v>-85.12</c:v>
                </c:pt>
                <c:pt idx="72">
                  <c:v>-85.08</c:v>
                </c:pt>
                <c:pt idx="73">
                  <c:v>-85.04</c:v>
                </c:pt>
                <c:pt idx="74">
                  <c:v>-85</c:v>
                </c:pt>
                <c:pt idx="75">
                  <c:v>-84.96</c:v>
                </c:pt>
                <c:pt idx="76">
                  <c:v>-84.92</c:v>
                </c:pt>
                <c:pt idx="77">
                  <c:v>-84.88</c:v>
                </c:pt>
                <c:pt idx="78">
                  <c:v>-84.84</c:v>
                </c:pt>
                <c:pt idx="79">
                  <c:v>-84.8</c:v>
                </c:pt>
                <c:pt idx="80">
                  <c:v>-84.76</c:v>
                </c:pt>
                <c:pt idx="81">
                  <c:v>-84.72</c:v>
                </c:pt>
                <c:pt idx="82">
                  <c:v>-84.68</c:v>
                </c:pt>
                <c:pt idx="83">
                  <c:v>-84.64</c:v>
                </c:pt>
                <c:pt idx="84">
                  <c:v>-84.6</c:v>
                </c:pt>
                <c:pt idx="85">
                  <c:v>-84.56</c:v>
                </c:pt>
                <c:pt idx="86">
                  <c:v>-84.52</c:v>
                </c:pt>
                <c:pt idx="87">
                  <c:v>-84.48</c:v>
                </c:pt>
                <c:pt idx="88">
                  <c:v>-84.44</c:v>
                </c:pt>
                <c:pt idx="89">
                  <c:v>-84.4</c:v>
                </c:pt>
                <c:pt idx="90">
                  <c:v>-84.36</c:v>
                </c:pt>
                <c:pt idx="91">
                  <c:v>-84.32</c:v>
                </c:pt>
                <c:pt idx="92">
                  <c:v>-84.28</c:v>
                </c:pt>
                <c:pt idx="93">
                  <c:v>-84.24</c:v>
                </c:pt>
                <c:pt idx="94">
                  <c:v>-84.2</c:v>
                </c:pt>
                <c:pt idx="95">
                  <c:v>-84.16</c:v>
                </c:pt>
                <c:pt idx="96">
                  <c:v>-84.12</c:v>
                </c:pt>
                <c:pt idx="97">
                  <c:v>-84.08</c:v>
                </c:pt>
                <c:pt idx="98">
                  <c:v>-84.04</c:v>
                </c:pt>
                <c:pt idx="99">
                  <c:v>-84</c:v>
                </c:pt>
              </c:numCache>
            </c:numRef>
          </c:xVal>
          <c:yVal>
            <c:numRef>
              <c:f>'1.1.5'!$H$3:$H$102</c:f>
              <c:numCache>
                <c:formatCode>General</c:formatCode>
                <c:ptCount val="100"/>
                <c:pt idx="0">
                  <c:v>1.4720371205984297E-2</c:v>
                </c:pt>
                <c:pt idx="1">
                  <c:v>1.7035737353119421E-2</c:v>
                </c:pt>
                <c:pt idx="2">
                  <c:v>1.9655994576600961E-2</c:v>
                </c:pt>
                <c:pt idx="3">
                  <c:v>2.2611065364861179E-2</c:v>
                </c:pt>
                <c:pt idx="4">
                  <c:v>2.5932174851191796E-2</c:v>
                </c:pt>
                <c:pt idx="5">
                  <c:v>2.9651643564764223E-2</c:v>
                </c:pt>
                <c:pt idx="6">
                  <c:v>3.3802631780388115E-2</c:v>
                </c:pt>
                <c:pt idx="7">
                  <c:v>3.8418833304240521E-2</c:v>
                </c:pt>
                <c:pt idx="8">
                  <c:v>4.3534117356827211E-2</c:v>
                </c:pt>
                <c:pt idx="9">
                  <c:v>4.9182118190591401E-2</c:v>
                </c:pt>
                <c:pt idx="10">
                  <c:v>5.5395773201580012E-2</c:v>
                </c:pt>
                <c:pt idx="11">
                  <c:v>6.2206811549883993E-2</c:v>
                </c:pt>
                <c:pt idx="12">
                  <c:v>6.9645196674219437E-2</c:v>
                </c:pt>
                <c:pt idx="13">
                  <c:v>7.7738527547832142E-2</c:v>
                </c:pt>
                <c:pt idx="14">
                  <c:v>8.6511405045304135E-2</c:v>
                </c:pt>
                <c:pt idx="15">
                  <c:v>9.5984771337304473E-2</c:v>
                </c:pt>
                <c:pt idx="16">
                  <c:v>0.10617523176101526</c:v>
                </c:pt>
                <c:pt idx="17">
                  <c:v>0.11709437008291357</c:v>
                </c:pt>
                <c:pt idx="18">
                  <c:v>0.12874806942827699</c:v>
                </c:pt>
                <c:pt idx="19">
                  <c:v>0.1411358523475944</c:v>
                </c:pt>
                <c:pt idx="20">
                  <c:v>0.15425025447270907</c:v>
                </c:pt>
                <c:pt idx="21">
                  <c:v>0.16807624693434062</c:v>
                </c:pt>
                <c:pt idx="22">
                  <c:v>0.18259072312155661</c:v>
                </c:pt>
                <c:pt idx="23">
                  <c:v>0.19776206541986008</c:v>
                </c:pt>
                <c:pt idx="24">
                  <c:v>0.2135498072341693</c:v>
                </c:pt>
                <c:pt idx="25">
                  <c:v>0.22990440485893143</c:v>
                </c:pt>
                <c:pt idx="26">
                  <c:v>0.24676713258585165</c:v>
                </c:pt>
                <c:pt idx="27">
                  <c:v>0.26407011283587783</c:v>
                </c:pt>
                <c:pt idx="28">
                  <c:v>0.28173649107672966</c:v>
                </c:pt>
                <c:pt idx="29">
                  <c:v>0.29968076286430584</c:v>
                </c:pt>
                <c:pt idx="30">
                  <c:v>0.31780925756298811</c:v>
                </c:pt>
                <c:pt idx="31">
                  <c:v>0.3360207802094749</c:v>
                </c:pt>
                <c:pt idx="32">
                  <c:v>0.3542074096509526</c:v>
                </c:pt>
                <c:pt idx="33">
                  <c:v>0.37225544758977819</c:v>
                </c:pt>
                <c:pt idx="34">
                  <c:v>0.39004650958882386</c:v>
                </c:pt>
                <c:pt idx="35">
                  <c:v>0.40745874553049943</c:v>
                </c:pt>
                <c:pt idx="36">
                  <c:v>0.42436817357650902</c:v>
                </c:pt>
                <c:pt idx="37">
                  <c:v>0.44065010844686892</c:v>
                </c:pt>
                <c:pt idx="38">
                  <c:v>0.45618066192553525</c:v>
                </c:pt>
                <c:pt idx="39">
                  <c:v>0.47083829100034646</c:v>
                </c:pt>
                <c:pt idx="40">
                  <c:v>0.4845053670447399</c:v>
                </c:pt>
                <c:pt idx="41">
                  <c:v>0.49706973802130222</c:v>
                </c:pt>
                <c:pt idx="42">
                  <c:v>0.50842625489433957</c:v>
                </c:pt>
                <c:pt idx="43">
                  <c:v>0.5184782333221768</c:v>
                </c:pt>
                <c:pt idx="44">
                  <c:v>0.52713882228439768</c:v>
                </c:pt>
                <c:pt idx="45">
                  <c:v>0.53433225258780748</c:v>
                </c:pt>
                <c:pt idx="46">
                  <c:v>0.53999494016906702</c:v>
                </c:pt>
                <c:pt idx="47">
                  <c:v>0.54407642173318937</c:v>
                </c:pt>
                <c:pt idx="48">
                  <c:v>0.54654010347504534</c:v>
                </c:pt>
                <c:pt idx="49">
                  <c:v>0.54736380734805101</c:v>
                </c:pt>
                <c:pt idx="50">
                  <c:v>0.54654010347504534</c:v>
                </c:pt>
                <c:pt idx="51">
                  <c:v>0.54407642173318937</c:v>
                </c:pt>
                <c:pt idx="52">
                  <c:v>0.53999494016906702</c:v>
                </c:pt>
                <c:pt idx="53">
                  <c:v>0.53433225258780748</c:v>
                </c:pt>
                <c:pt idx="54">
                  <c:v>0.52713882228439768</c:v>
                </c:pt>
                <c:pt idx="55">
                  <c:v>0.5184782333221768</c:v>
                </c:pt>
                <c:pt idx="56">
                  <c:v>0.50842625489433957</c:v>
                </c:pt>
                <c:pt idx="57">
                  <c:v>0.49706973802130222</c:v>
                </c:pt>
                <c:pt idx="58">
                  <c:v>0.4845053670447399</c:v>
                </c:pt>
                <c:pt idx="59">
                  <c:v>0.47083829100034646</c:v>
                </c:pt>
                <c:pt idx="60">
                  <c:v>0.45618066192553525</c:v>
                </c:pt>
                <c:pt idx="61">
                  <c:v>0.44065010844686892</c:v>
                </c:pt>
                <c:pt idx="62">
                  <c:v>0.42436817357650902</c:v>
                </c:pt>
                <c:pt idx="63">
                  <c:v>0.40745874553049943</c:v>
                </c:pt>
                <c:pt idx="64">
                  <c:v>0.39004650958882386</c:v>
                </c:pt>
                <c:pt idx="65">
                  <c:v>0.37225544758977819</c:v>
                </c:pt>
                <c:pt idx="66">
                  <c:v>0.3542074096509526</c:v>
                </c:pt>
                <c:pt idx="67">
                  <c:v>0.3360207802094749</c:v>
                </c:pt>
                <c:pt idx="68">
                  <c:v>0.31780925756298811</c:v>
                </c:pt>
                <c:pt idx="69">
                  <c:v>0.29968076286430584</c:v>
                </c:pt>
                <c:pt idx="70">
                  <c:v>0.28173649107672966</c:v>
                </c:pt>
                <c:pt idx="71">
                  <c:v>0.26407011283587783</c:v>
                </c:pt>
                <c:pt idx="72">
                  <c:v>0.24676713258585165</c:v>
                </c:pt>
                <c:pt idx="73">
                  <c:v>0.22990440485893143</c:v>
                </c:pt>
                <c:pt idx="74">
                  <c:v>0.2135498072341693</c:v>
                </c:pt>
                <c:pt idx="75">
                  <c:v>0.19776206541986008</c:v>
                </c:pt>
                <c:pt idx="76">
                  <c:v>0.18259072312155661</c:v>
                </c:pt>
                <c:pt idx="77">
                  <c:v>0.16807624693434062</c:v>
                </c:pt>
                <c:pt idx="78">
                  <c:v>0.15425025447270907</c:v>
                </c:pt>
                <c:pt idx="79">
                  <c:v>0.1411358523475944</c:v>
                </c:pt>
                <c:pt idx="80">
                  <c:v>0.12874806942827699</c:v>
                </c:pt>
                <c:pt idx="81">
                  <c:v>0.11709437008291357</c:v>
                </c:pt>
                <c:pt idx="82">
                  <c:v>0.10617523176101526</c:v>
                </c:pt>
                <c:pt idx="83">
                  <c:v>9.5984771337304473E-2</c:v>
                </c:pt>
                <c:pt idx="84">
                  <c:v>8.6511405045304135E-2</c:v>
                </c:pt>
                <c:pt idx="85">
                  <c:v>7.7738527547832142E-2</c:v>
                </c:pt>
                <c:pt idx="86">
                  <c:v>6.9645196674219437E-2</c:v>
                </c:pt>
                <c:pt idx="87">
                  <c:v>6.2206811549883993E-2</c:v>
                </c:pt>
                <c:pt idx="88">
                  <c:v>5.5395773201580012E-2</c:v>
                </c:pt>
                <c:pt idx="89">
                  <c:v>4.9182118190591401E-2</c:v>
                </c:pt>
                <c:pt idx="90">
                  <c:v>4.3534117356827211E-2</c:v>
                </c:pt>
                <c:pt idx="91">
                  <c:v>3.8418833304240521E-2</c:v>
                </c:pt>
                <c:pt idx="92">
                  <c:v>3.3802631780388115E-2</c:v>
                </c:pt>
                <c:pt idx="93">
                  <c:v>2.9651643564764223E-2</c:v>
                </c:pt>
                <c:pt idx="94">
                  <c:v>2.5932174851191796E-2</c:v>
                </c:pt>
                <c:pt idx="95">
                  <c:v>2.2611065364861179E-2</c:v>
                </c:pt>
                <c:pt idx="96">
                  <c:v>1.9655994576600961E-2</c:v>
                </c:pt>
                <c:pt idx="97">
                  <c:v>1.7035737353119421E-2</c:v>
                </c:pt>
                <c:pt idx="98">
                  <c:v>1.4720371205984297E-2</c:v>
                </c:pt>
                <c:pt idx="99">
                  <c:v>1.2681437972159143E-2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'1.1.6'!$E$2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'1.1.6'!$D$3:$D$11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'1.1.6'!$E$3:$E$11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19</c:v>
                </c:pt>
                <c:pt idx="3">
                  <c:v>60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'1.1.6'!$G$3:$G$102</c:f>
              <c:numCache>
                <c:formatCode>General</c:formatCode>
                <c:ptCount val="100"/>
                <c:pt idx="0">
                  <c:v>-86.47</c:v>
                </c:pt>
                <c:pt idx="1">
                  <c:v>-86.44</c:v>
                </c:pt>
                <c:pt idx="2">
                  <c:v>-86.41</c:v>
                </c:pt>
                <c:pt idx="3">
                  <c:v>-86.38</c:v>
                </c:pt>
                <c:pt idx="4">
                  <c:v>-86.35</c:v>
                </c:pt>
                <c:pt idx="5">
                  <c:v>-86.32</c:v>
                </c:pt>
                <c:pt idx="6">
                  <c:v>-86.29</c:v>
                </c:pt>
                <c:pt idx="7">
                  <c:v>-86.26</c:v>
                </c:pt>
                <c:pt idx="8">
                  <c:v>-86.23</c:v>
                </c:pt>
                <c:pt idx="9">
                  <c:v>-86.2</c:v>
                </c:pt>
                <c:pt idx="10">
                  <c:v>-86.17</c:v>
                </c:pt>
                <c:pt idx="11">
                  <c:v>-86.14</c:v>
                </c:pt>
                <c:pt idx="12">
                  <c:v>-86.11</c:v>
                </c:pt>
                <c:pt idx="13">
                  <c:v>-86.08</c:v>
                </c:pt>
                <c:pt idx="14">
                  <c:v>-86.05</c:v>
                </c:pt>
                <c:pt idx="15">
                  <c:v>-86.02</c:v>
                </c:pt>
                <c:pt idx="16">
                  <c:v>-85.99</c:v>
                </c:pt>
                <c:pt idx="17">
                  <c:v>-85.96</c:v>
                </c:pt>
                <c:pt idx="18">
                  <c:v>-85.93</c:v>
                </c:pt>
                <c:pt idx="19">
                  <c:v>-85.9</c:v>
                </c:pt>
                <c:pt idx="20">
                  <c:v>-85.87</c:v>
                </c:pt>
                <c:pt idx="21">
                  <c:v>-85.84</c:v>
                </c:pt>
                <c:pt idx="22">
                  <c:v>-85.81</c:v>
                </c:pt>
                <c:pt idx="23">
                  <c:v>-85.78</c:v>
                </c:pt>
                <c:pt idx="24">
                  <c:v>-85.75</c:v>
                </c:pt>
                <c:pt idx="25">
                  <c:v>-85.72</c:v>
                </c:pt>
                <c:pt idx="26">
                  <c:v>-85.69</c:v>
                </c:pt>
                <c:pt idx="27">
                  <c:v>-85.66</c:v>
                </c:pt>
                <c:pt idx="28">
                  <c:v>-85.63</c:v>
                </c:pt>
                <c:pt idx="29">
                  <c:v>-85.6</c:v>
                </c:pt>
                <c:pt idx="30">
                  <c:v>-85.57</c:v>
                </c:pt>
                <c:pt idx="31">
                  <c:v>-85.54</c:v>
                </c:pt>
                <c:pt idx="32">
                  <c:v>-85.51</c:v>
                </c:pt>
                <c:pt idx="33">
                  <c:v>-85.48</c:v>
                </c:pt>
                <c:pt idx="34">
                  <c:v>-85.45</c:v>
                </c:pt>
                <c:pt idx="35">
                  <c:v>-85.42</c:v>
                </c:pt>
                <c:pt idx="36">
                  <c:v>-85.39</c:v>
                </c:pt>
                <c:pt idx="37">
                  <c:v>-85.36</c:v>
                </c:pt>
                <c:pt idx="38">
                  <c:v>-85.33</c:v>
                </c:pt>
                <c:pt idx="39">
                  <c:v>-85.3</c:v>
                </c:pt>
                <c:pt idx="40">
                  <c:v>-85.27</c:v>
                </c:pt>
                <c:pt idx="41">
                  <c:v>-85.24</c:v>
                </c:pt>
                <c:pt idx="42">
                  <c:v>-85.21</c:v>
                </c:pt>
                <c:pt idx="43">
                  <c:v>-85.18</c:v>
                </c:pt>
                <c:pt idx="44">
                  <c:v>-85.15</c:v>
                </c:pt>
                <c:pt idx="45">
                  <c:v>-85.12</c:v>
                </c:pt>
                <c:pt idx="46">
                  <c:v>-85.09</c:v>
                </c:pt>
                <c:pt idx="47">
                  <c:v>-85.06</c:v>
                </c:pt>
                <c:pt idx="48">
                  <c:v>-85.03</c:v>
                </c:pt>
                <c:pt idx="49">
                  <c:v>-85</c:v>
                </c:pt>
                <c:pt idx="50">
                  <c:v>-84.97</c:v>
                </c:pt>
                <c:pt idx="51">
                  <c:v>-84.94</c:v>
                </c:pt>
                <c:pt idx="52">
                  <c:v>-84.91</c:v>
                </c:pt>
                <c:pt idx="53">
                  <c:v>-84.88</c:v>
                </c:pt>
                <c:pt idx="54">
                  <c:v>-84.85</c:v>
                </c:pt>
                <c:pt idx="55">
                  <c:v>-84.82</c:v>
                </c:pt>
                <c:pt idx="56">
                  <c:v>-84.79</c:v>
                </c:pt>
                <c:pt idx="57">
                  <c:v>-84.76</c:v>
                </c:pt>
                <c:pt idx="58">
                  <c:v>-84.73</c:v>
                </c:pt>
                <c:pt idx="59">
                  <c:v>-84.7</c:v>
                </c:pt>
                <c:pt idx="60">
                  <c:v>-84.67</c:v>
                </c:pt>
                <c:pt idx="61">
                  <c:v>-84.64</c:v>
                </c:pt>
                <c:pt idx="62">
                  <c:v>-84.61</c:v>
                </c:pt>
                <c:pt idx="63">
                  <c:v>-84.58</c:v>
                </c:pt>
                <c:pt idx="64">
                  <c:v>-84.55</c:v>
                </c:pt>
                <c:pt idx="65">
                  <c:v>-84.52</c:v>
                </c:pt>
                <c:pt idx="66">
                  <c:v>-84.49</c:v>
                </c:pt>
                <c:pt idx="67">
                  <c:v>-84.46</c:v>
                </c:pt>
                <c:pt idx="68">
                  <c:v>-84.43</c:v>
                </c:pt>
                <c:pt idx="69">
                  <c:v>-84.4</c:v>
                </c:pt>
                <c:pt idx="70">
                  <c:v>-84.37</c:v>
                </c:pt>
                <c:pt idx="71">
                  <c:v>-84.34</c:v>
                </c:pt>
                <c:pt idx="72">
                  <c:v>-84.31</c:v>
                </c:pt>
                <c:pt idx="73">
                  <c:v>-84.28</c:v>
                </c:pt>
                <c:pt idx="74">
                  <c:v>-84.25</c:v>
                </c:pt>
                <c:pt idx="75">
                  <c:v>-84.22</c:v>
                </c:pt>
                <c:pt idx="76">
                  <c:v>-84.19</c:v>
                </c:pt>
                <c:pt idx="77">
                  <c:v>-84.16</c:v>
                </c:pt>
                <c:pt idx="78">
                  <c:v>-84.13</c:v>
                </c:pt>
                <c:pt idx="79">
                  <c:v>-84.1</c:v>
                </c:pt>
                <c:pt idx="80">
                  <c:v>-84.07</c:v>
                </c:pt>
                <c:pt idx="81">
                  <c:v>-84.04</c:v>
                </c:pt>
                <c:pt idx="82">
                  <c:v>-84.01</c:v>
                </c:pt>
                <c:pt idx="83">
                  <c:v>-83.98</c:v>
                </c:pt>
                <c:pt idx="84">
                  <c:v>-83.95</c:v>
                </c:pt>
                <c:pt idx="85">
                  <c:v>-83.92</c:v>
                </c:pt>
                <c:pt idx="86">
                  <c:v>-83.89</c:v>
                </c:pt>
                <c:pt idx="87">
                  <c:v>-83.86</c:v>
                </c:pt>
                <c:pt idx="88">
                  <c:v>-83.83</c:v>
                </c:pt>
                <c:pt idx="89">
                  <c:v>-83.8</c:v>
                </c:pt>
                <c:pt idx="90">
                  <c:v>-83.77</c:v>
                </c:pt>
                <c:pt idx="91">
                  <c:v>-83.74</c:v>
                </c:pt>
                <c:pt idx="92">
                  <c:v>-83.71</c:v>
                </c:pt>
                <c:pt idx="93">
                  <c:v>-83.68</c:v>
                </c:pt>
                <c:pt idx="94">
                  <c:v>-83.65</c:v>
                </c:pt>
                <c:pt idx="95">
                  <c:v>-83.62</c:v>
                </c:pt>
                <c:pt idx="96">
                  <c:v>-83.59</c:v>
                </c:pt>
                <c:pt idx="97">
                  <c:v>-83.56</c:v>
                </c:pt>
                <c:pt idx="98">
                  <c:v>-83.53</c:v>
                </c:pt>
                <c:pt idx="99">
                  <c:v>-83.5</c:v>
                </c:pt>
              </c:numCache>
            </c:numRef>
          </c:xVal>
          <c:yVal>
            <c:numRef>
              <c:f>'1.1.6'!$H$3:$H$102</c:f>
              <c:numCache>
                <c:formatCode>General</c:formatCode>
                <c:ptCount val="100"/>
                <c:pt idx="0">
                  <c:v>5.0288005888304503E-2</c:v>
                </c:pt>
                <c:pt idx="1">
                  <c:v>5.5605742900116564E-2</c:v>
                </c:pt>
                <c:pt idx="2">
                  <c:v>6.1358505396759896E-2</c:v>
                </c:pt>
                <c:pt idx="3">
                  <c:v>6.7566245885956042E-2</c:v>
                </c:pt>
                <c:pt idx="4">
                  <c:v>7.4247989540952367E-2</c:v>
                </c:pt>
                <c:pt idx="5">
                  <c:v>8.1421575136284535E-2</c:v>
                </c:pt>
                <c:pt idx="6">
                  <c:v>8.9103382967146358E-2</c:v>
                </c:pt>
                <c:pt idx="7">
                  <c:v>9.7308052006559759E-2</c:v>
                </c:pt>
                <c:pt idx="8">
                  <c:v>0.10604818893775216</c:v>
                </c:pt>
                <c:pt idx="9">
                  <c:v>0.11533407207387625</c:v>
                </c:pt>
                <c:pt idx="10">
                  <c:v>0.12517335353486361</c:v>
                </c:pt>
                <c:pt idx="11">
                  <c:v>0.13557076338372506</c:v>
                </c:pt>
                <c:pt idx="12">
                  <c:v>0.14652781972293968</c:v>
                </c:pt>
                <c:pt idx="13">
                  <c:v>0.15804254900702477</c:v>
                </c:pt>
                <c:pt idx="14">
                  <c:v>0.17010922103127427</c:v>
                </c:pt>
                <c:pt idx="15">
                  <c:v>0.18271810320070422</c:v>
                </c:pt>
                <c:pt idx="16">
                  <c:v>0.19585523875978092</c:v>
                </c:pt>
                <c:pt idx="17">
                  <c:v>0.20950225366567068</c:v>
                </c:pt>
                <c:pt idx="18">
                  <c:v>0.22363619670973767</c:v>
                </c:pt>
                <c:pt idx="19">
                  <c:v>0.23822941732938352</c:v>
                </c:pt>
                <c:pt idx="20">
                  <c:v>0.25324948530177072</c:v>
                </c:pt>
                <c:pt idx="21">
                  <c:v>0.26865915617169606</c:v>
                </c:pt>
                <c:pt idx="22">
                  <c:v>0.28441638583746237</c:v>
                </c:pt>
                <c:pt idx="23">
                  <c:v>0.30047439720421276</c:v>
                </c:pt>
                <c:pt idx="24">
                  <c:v>0.31678180121763932</c:v>
                </c:pt>
                <c:pt idx="25">
                  <c:v>0.33328277391884092</c:v>
                </c:pt>
                <c:pt idx="26">
                  <c:v>0.34991729042168468</c:v>
                </c:pt>
                <c:pt idx="27">
                  <c:v>0.36662141591760139</c:v>
                </c:pt>
                <c:pt idx="28">
                  <c:v>0.38332765297137344</c:v>
                </c:pt>
                <c:pt idx="29">
                  <c:v>0.39996534349883062</c:v>
                </c:pt>
                <c:pt idx="30">
                  <c:v>0.41646112292848969</c:v>
                </c:pt>
                <c:pt idx="31">
                  <c:v>0.4327394231601861</c:v>
                </c:pt>
                <c:pt idx="32">
                  <c:v>0.44872302006162851</c:v>
                </c:pt>
                <c:pt idx="33">
                  <c:v>0.46433362040559512</c:v>
                </c:pt>
                <c:pt idx="34">
                  <c:v>0.47949248236419045</c:v>
                </c:pt>
                <c:pt idx="35">
                  <c:v>0.49412106295818925</c:v>
                </c:pt>
                <c:pt idx="36">
                  <c:v>0.50814168522619785</c:v>
                </c:pt>
                <c:pt idx="37">
                  <c:v>0.52147821734451572</c:v>
                </c:pt>
                <c:pt idx="38">
                  <c:v>0.53405675550792542</c:v>
                </c:pt>
                <c:pt idx="39">
                  <c:v>0.54580630208559022</c:v>
                </c:pt>
                <c:pt idx="40">
                  <c:v>0.55665943040408805</c:v>
                </c:pt>
                <c:pt idx="41">
                  <c:v>0.56655292748802166</c:v>
                </c:pt>
                <c:pt idx="42">
                  <c:v>0.57542840621160241</c:v>
                </c:pt>
                <c:pt idx="43">
                  <c:v>0.58323287858308026</c:v>
                </c:pt>
                <c:pt idx="44">
                  <c:v>0.58991928229595003</c:v>
                </c:pt>
                <c:pt idx="45">
                  <c:v>0.59544695323132002</c:v>
                </c:pt>
                <c:pt idx="46">
                  <c:v>0.59978203727698698</c:v>
                </c:pt>
                <c:pt idx="47">
                  <c:v>0.60289783562930699</c:v>
                </c:pt>
                <c:pt idx="48">
                  <c:v>0.60477507865087798</c:v>
                </c:pt>
                <c:pt idx="49">
                  <c:v>0.60540212435417073</c:v>
                </c:pt>
                <c:pt idx="50">
                  <c:v>0.60477507865087798</c:v>
                </c:pt>
                <c:pt idx="51">
                  <c:v>0.60289783562930699</c:v>
                </c:pt>
                <c:pt idx="52">
                  <c:v>0.59978203727698698</c:v>
                </c:pt>
                <c:pt idx="53">
                  <c:v>0.59544695323132002</c:v>
                </c:pt>
                <c:pt idx="54">
                  <c:v>0.58991928229595003</c:v>
                </c:pt>
                <c:pt idx="55">
                  <c:v>0.58323287858308026</c:v>
                </c:pt>
                <c:pt idx="56">
                  <c:v>0.57542840621160241</c:v>
                </c:pt>
                <c:pt idx="57">
                  <c:v>0.56655292748802166</c:v>
                </c:pt>
                <c:pt idx="58">
                  <c:v>0.55665943040408805</c:v>
                </c:pt>
                <c:pt idx="59">
                  <c:v>0.54580630208559022</c:v>
                </c:pt>
                <c:pt idx="60">
                  <c:v>0.53405675550792542</c:v>
                </c:pt>
                <c:pt idx="61">
                  <c:v>0.52147821734451572</c:v>
                </c:pt>
                <c:pt idx="62">
                  <c:v>0.50814168522619785</c:v>
                </c:pt>
                <c:pt idx="63">
                  <c:v>0.49412106295818925</c:v>
                </c:pt>
                <c:pt idx="64">
                  <c:v>0.47949248236419045</c:v>
                </c:pt>
                <c:pt idx="65">
                  <c:v>0.46433362040559512</c:v>
                </c:pt>
                <c:pt idx="66">
                  <c:v>0.44872302006162851</c:v>
                </c:pt>
                <c:pt idx="67">
                  <c:v>0.4327394231601861</c:v>
                </c:pt>
                <c:pt idx="68">
                  <c:v>0.41646112292848969</c:v>
                </c:pt>
                <c:pt idx="69">
                  <c:v>0.39996534349883062</c:v>
                </c:pt>
                <c:pt idx="70">
                  <c:v>0.38332765297137344</c:v>
                </c:pt>
                <c:pt idx="71">
                  <c:v>0.36662141591760139</c:v>
                </c:pt>
                <c:pt idx="72">
                  <c:v>0.34991729042168468</c:v>
                </c:pt>
                <c:pt idx="73">
                  <c:v>0.33328277391884092</c:v>
                </c:pt>
                <c:pt idx="74">
                  <c:v>0.31678180121763932</c:v>
                </c:pt>
                <c:pt idx="75">
                  <c:v>0.30047439720421276</c:v>
                </c:pt>
                <c:pt idx="76">
                  <c:v>0.28441638583746237</c:v>
                </c:pt>
                <c:pt idx="77">
                  <c:v>0.26865915617169606</c:v>
                </c:pt>
                <c:pt idx="78">
                  <c:v>0.25324948530177072</c:v>
                </c:pt>
                <c:pt idx="79">
                  <c:v>0.23822941732938352</c:v>
                </c:pt>
                <c:pt idx="80">
                  <c:v>0.22363619670973767</c:v>
                </c:pt>
                <c:pt idx="81">
                  <c:v>0.20950225366567068</c:v>
                </c:pt>
                <c:pt idx="82">
                  <c:v>0.19585523875978092</c:v>
                </c:pt>
                <c:pt idx="83">
                  <c:v>0.18271810320070422</c:v>
                </c:pt>
                <c:pt idx="84">
                  <c:v>0.17010922103127427</c:v>
                </c:pt>
                <c:pt idx="85">
                  <c:v>0.15804254900702477</c:v>
                </c:pt>
                <c:pt idx="86">
                  <c:v>0.14652781972293968</c:v>
                </c:pt>
                <c:pt idx="87">
                  <c:v>0.13557076338372506</c:v>
                </c:pt>
                <c:pt idx="88">
                  <c:v>0.12517335353486361</c:v>
                </c:pt>
                <c:pt idx="89">
                  <c:v>0.11533407207387625</c:v>
                </c:pt>
                <c:pt idx="90">
                  <c:v>0.10604818893775216</c:v>
                </c:pt>
                <c:pt idx="91">
                  <c:v>9.7308052006559759E-2</c:v>
                </c:pt>
                <c:pt idx="92">
                  <c:v>8.9103382967146358E-2</c:v>
                </c:pt>
                <c:pt idx="93">
                  <c:v>8.1421575136284535E-2</c:v>
                </c:pt>
                <c:pt idx="94">
                  <c:v>7.4247989540952367E-2</c:v>
                </c:pt>
                <c:pt idx="95">
                  <c:v>6.7566245885956042E-2</c:v>
                </c:pt>
                <c:pt idx="96">
                  <c:v>6.1358505396759896E-2</c:v>
                </c:pt>
                <c:pt idx="97">
                  <c:v>5.5605742900116564E-2</c:v>
                </c:pt>
                <c:pt idx="98">
                  <c:v>5.0288005888304503E-2</c:v>
                </c:pt>
                <c:pt idx="99">
                  <c:v>4.5384658697218749E-2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'1.1.7'!$E$2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'1.1.7'!$D$3:$D$11</c:f>
              <c:numCache>
                <c:formatCode>General</c:formatCode>
                <c:ptCount val="9"/>
                <c:pt idx="0">
                  <c:v>-89</c:v>
                </c:pt>
                <c:pt idx="1">
                  <c:v>-88</c:v>
                </c:pt>
                <c:pt idx="2">
                  <c:v>-87</c:v>
                </c:pt>
                <c:pt idx="3">
                  <c:v>-86</c:v>
                </c:pt>
                <c:pt idx="4">
                  <c:v>-85</c:v>
                </c:pt>
                <c:pt idx="5">
                  <c:v>-84</c:v>
                </c:pt>
                <c:pt idx="6">
                  <c:v>-83</c:v>
                </c:pt>
                <c:pt idx="7">
                  <c:v>-82</c:v>
                </c:pt>
                <c:pt idx="8">
                  <c:v>-81</c:v>
                </c:pt>
              </c:numCache>
            </c:numRef>
          </c:xVal>
          <c:yVal>
            <c:numRef>
              <c:f>'1.1.7'!$E$3:$E$11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19</c:v>
                </c:pt>
                <c:pt idx="4">
                  <c:v>65</c:v>
                </c:pt>
                <c:pt idx="5">
                  <c:v>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'1.1.7'!$G$3:$G$102</c:f>
              <c:numCache>
                <c:formatCode>General</c:formatCode>
                <c:ptCount val="100"/>
                <c:pt idx="0">
                  <c:v>-86.96</c:v>
                </c:pt>
                <c:pt idx="1">
                  <c:v>-86.92</c:v>
                </c:pt>
                <c:pt idx="2">
                  <c:v>-86.88</c:v>
                </c:pt>
                <c:pt idx="3">
                  <c:v>-86.84</c:v>
                </c:pt>
                <c:pt idx="4">
                  <c:v>-86.8</c:v>
                </c:pt>
                <c:pt idx="5">
                  <c:v>-86.76</c:v>
                </c:pt>
                <c:pt idx="6">
                  <c:v>-86.72</c:v>
                </c:pt>
                <c:pt idx="7">
                  <c:v>-86.68</c:v>
                </c:pt>
                <c:pt idx="8">
                  <c:v>-86.64</c:v>
                </c:pt>
                <c:pt idx="9">
                  <c:v>-86.6</c:v>
                </c:pt>
                <c:pt idx="10">
                  <c:v>-86.56</c:v>
                </c:pt>
                <c:pt idx="11">
                  <c:v>-86.52</c:v>
                </c:pt>
                <c:pt idx="12">
                  <c:v>-86.48</c:v>
                </c:pt>
                <c:pt idx="13">
                  <c:v>-86.44</c:v>
                </c:pt>
                <c:pt idx="14">
                  <c:v>-86.4</c:v>
                </c:pt>
                <c:pt idx="15">
                  <c:v>-86.36</c:v>
                </c:pt>
                <c:pt idx="16">
                  <c:v>-86.32</c:v>
                </c:pt>
                <c:pt idx="17">
                  <c:v>-86.28</c:v>
                </c:pt>
                <c:pt idx="18">
                  <c:v>-86.24</c:v>
                </c:pt>
                <c:pt idx="19">
                  <c:v>-86.2</c:v>
                </c:pt>
                <c:pt idx="20">
                  <c:v>-86.16</c:v>
                </c:pt>
                <c:pt idx="21">
                  <c:v>-86.12</c:v>
                </c:pt>
                <c:pt idx="22">
                  <c:v>-86.08</c:v>
                </c:pt>
                <c:pt idx="23">
                  <c:v>-86.04</c:v>
                </c:pt>
                <c:pt idx="24">
                  <c:v>-86</c:v>
                </c:pt>
                <c:pt idx="25">
                  <c:v>-85.96</c:v>
                </c:pt>
                <c:pt idx="26">
                  <c:v>-85.92</c:v>
                </c:pt>
                <c:pt idx="27">
                  <c:v>-85.88</c:v>
                </c:pt>
                <c:pt idx="28">
                  <c:v>-85.84</c:v>
                </c:pt>
                <c:pt idx="29">
                  <c:v>-85.8</c:v>
                </c:pt>
                <c:pt idx="30">
                  <c:v>-85.76</c:v>
                </c:pt>
                <c:pt idx="31">
                  <c:v>-85.72</c:v>
                </c:pt>
                <c:pt idx="32">
                  <c:v>-85.68</c:v>
                </c:pt>
                <c:pt idx="33">
                  <c:v>-85.64</c:v>
                </c:pt>
                <c:pt idx="34">
                  <c:v>-85.6</c:v>
                </c:pt>
                <c:pt idx="35">
                  <c:v>-85.56</c:v>
                </c:pt>
                <c:pt idx="36">
                  <c:v>-85.52</c:v>
                </c:pt>
                <c:pt idx="37">
                  <c:v>-85.48</c:v>
                </c:pt>
                <c:pt idx="38">
                  <c:v>-85.44</c:v>
                </c:pt>
                <c:pt idx="39">
                  <c:v>-85.4</c:v>
                </c:pt>
                <c:pt idx="40">
                  <c:v>-85.36</c:v>
                </c:pt>
                <c:pt idx="41">
                  <c:v>-85.32</c:v>
                </c:pt>
                <c:pt idx="42">
                  <c:v>-85.28</c:v>
                </c:pt>
                <c:pt idx="43">
                  <c:v>-85.24</c:v>
                </c:pt>
                <c:pt idx="44">
                  <c:v>-85.2</c:v>
                </c:pt>
                <c:pt idx="45">
                  <c:v>-85.16</c:v>
                </c:pt>
                <c:pt idx="46">
                  <c:v>-85.12</c:v>
                </c:pt>
                <c:pt idx="47">
                  <c:v>-85.08</c:v>
                </c:pt>
                <c:pt idx="48">
                  <c:v>-85.04</c:v>
                </c:pt>
                <c:pt idx="49">
                  <c:v>-85</c:v>
                </c:pt>
                <c:pt idx="50">
                  <c:v>-84.96</c:v>
                </c:pt>
                <c:pt idx="51">
                  <c:v>-84.92</c:v>
                </c:pt>
                <c:pt idx="52">
                  <c:v>-84.88</c:v>
                </c:pt>
                <c:pt idx="53">
                  <c:v>-84.84</c:v>
                </c:pt>
                <c:pt idx="54">
                  <c:v>-84.8</c:v>
                </c:pt>
                <c:pt idx="55">
                  <c:v>-84.76</c:v>
                </c:pt>
                <c:pt idx="56">
                  <c:v>-84.72</c:v>
                </c:pt>
                <c:pt idx="57">
                  <c:v>-84.68</c:v>
                </c:pt>
                <c:pt idx="58">
                  <c:v>-84.64</c:v>
                </c:pt>
                <c:pt idx="59">
                  <c:v>-84.6</c:v>
                </c:pt>
                <c:pt idx="60">
                  <c:v>-84.56</c:v>
                </c:pt>
                <c:pt idx="61">
                  <c:v>-84.52</c:v>
                </c:pt>
                <c:pt idx="62">
                  <c:v>-84.48</c:v>
                </c:pt>
                <c:pt idx="63">
                  <c:v>-84.44</c:v>
                </c:pt>
                <c:pt idx="64">
                  <c:v>-84.4</c:v>
                </c:pt>
                <c:pt idx="65">
                  <c:v>-84.36</c:v>
                </c:pt>
                <c:pt idx="66">
                  <c:v>-84.32</c:v>
                </c:pt>
                <c:pt idx="67">
                  <c:v>-84.28</c:v>
                </c:pt>
                <c:pt idx="68">
                  <c:v>-84.24</c:v>
                </c:pt>
                <c:pt idx="69">
                  <c:v>-84.2</c:v>
                </c:pt>
                <c:pt idx="70">
                  <c:v>-84.16</c:v>
                </c:pt>
                <c:pt idx="71">
                  <c:v>-84.12</c:v>
                </c:pt>
                <c:pt idx="72">
                  <c:v>-84.08</c:v>
                </c:pt>
                <c:pt idx="73">
                  <c:v>-84.04</c:v>
                </c:pt>
                <c:pt idx="74">
                  <c:v>-84</c:v>
                </c:pt>
                <c:pt idx="75">
                  <c:v>-83.96</c:v>
                </c:pt>
                <c:pt idx="76">
                  <c:v>-83.92</c:v>
                </c:pt>
                <c:pt idx="77">
                  <c:v>-83.88</c:v>
                </c:pt>
                <c:pt idx="78">
                  <c:v>-83.84</c:v>
                </c:pt>
                <c:pt idx="79">
                  <c:v>-83.8</c:v>
                </c:pt>
                <c:pt idx="80">
                  <c:v>-83.76</c:v>
                </c:pt>
                <c:pt idx="81">
                  <c:v>-83.72</c:v>
                </c:pt>
                <c:pt idx="82">
                  <c:v>-83.68</c:v>
                </c:pt>
                <c:pt idx="83">
                  <c:v>-83.64</c:v>
                </c:pt>
                <c:pt idx="84">
                  <c:v>-83.6</c:v>
                </c:pt>
                <c:pt idx="85">
                  <c:v>-83.56</c:v>
                </c:pt>
                <c:pt idx="86">
                  <c:v>-83.52</c:v>
                </c:pt>
                <c:pt idx="87">
                  <c:v>-83.48</c:v>
                </c:pt>
                <c:pt idx="88">
                  <c:v>-83.44</c:v>
                </c:pt>
                <c:pt idx="89">
                  <c:v>-83.4</c:v>
                </c:pt>
                <c:pt idx="90">
                  <c:v>-83.36</c:v>
                </c:pt>
                <c:pt idx="91">
                  <c:v>-83.32</c:v>
                </c:pt>
                <c:pt idx="92">
                  <c:v>-83.28</c:v>
                </c:pt>
                <c:pt idx="93">
                  <c:v>-83.24</c:v>
                </c:pt>
                <c:pt idx="94">
                  <c:v>-83.2</c:v>
                </c:pt>
                <c:pt idx="95">
                  <c:v>-83.16</c:v>
                </c:pt>
                <c:pt idx="96">
                  <c:v>-83.12</c:v>
                </c:pt>
                <c:pt idx="97">
                  <c:v>-83.08</c:v>
                </c:pt>
                <c:pt idx="98">
                  <c:v>-83.04</c:v>
                </c:pt>
                <c:pt idx="99">
                  <c:v>-83</c:v>
                </c:pt>
              </c:numCache>
            </c:numRef>
          </c:xVal>
          <c:yVal>
            <c:numRef>
              <c:f>'1.1.7'!$H$3:$H$102</c:f>
              <c:numCache>
                <c:formatCode>General</c:formatCode>
                <c:ptCount val="100"/>
                <c:pt idx="0">
                  <c:v>8.6476311328121946E-3</c:v>
                </c:pt>
                <c:pt idx="1">
                  <c:v>1.0257461848585822E-2</c:v>
                </c:pt>
                <c:pt idx="2">
                  <c:v>1.2124223893114721E-2</c:v>
                </c:pt>
                <c:pt idx="3">
                  <c:v>1.428036370263905E-2</c:v>
                </c:pt>
                <c:pt idx="4">
                  <c:v>1.6760843567207608E-2</c:v>
                </c:pt>
                <c:pt idx="5">
                  <c:v>1.9603055088649311E-2</c:v>
                </c:pt>
                <c:pt idx="6">
                  <c:v>2.2846671194448009E-2</c:v>
                </c:pt>
                <c:pt idx="7">
                  <c:v>2.653342943133289E-2</c:v>
                </c:pt>
                <c:pt idx="8">
                  <c:v>3.0706839842782073E-2</c:v>
                </c:pt>
                <c:pt idx="9">
                  <c:v>3.5411811616126443E-2</c:v>
                </c:pt>
                <c:pt idx="10">
                  <c:v>4.0694193888077976E-2</c:v>
                </c:pt>
                <c:pt idx="11">
                  <c:v>4.6600227633541276E-2</c:v>
                </c:pt>
                <c:pt idx="12">
                  <c:v>5.3175907432379446E-2</c:v>
                </c:pt>
                <c:pt idx="13">
                  <c:v>6.0466254100783282E-2</c:v>
                </c:pt>
                <c:pt idx="14">
                  <c:v>6.8514501662167673E-2</c:v>
                </c:pt>
                <c:pt idx="15">
                  <c:v>7.7361204877037223E-2</c:v>
                </c:pt>
                <c:pt idx="16">
                  <c:v>8.7043276495504709E-2</c:v>
                </c:pt>
                <c:pt idx="17">
                  <c:v>9.7592966469404865E-2</c:v>
                </c:pt>
                <c:pt idx="18">
                  <c:v>0.10903679847681921</c:v>
                </c:pt>
                <c:pt idx="19">
                  <c:v>0.12139448217177196</c:v>
                </c:pt>
                <c:pt idx="20">
                  <c:v>0.13467782246647922</c:v>
                </c:pt>
                <c:pt idx="21">
                  <c:v>0.14888964976529293</c:v>
                </c:pt>
                <c:pt idx="22">
                  <c:v>0.1640227972785592</c:v>
                </c:pt>
                <c:pt idx="23">
                  <c:v>0.18005915323009344</c:v>
                </c:pt>
                <c:pt idx="24">
                  <c:v>0.19696881682091427</c:v>
                </c:pt>
                <c:pt idx="25">
                  <c:v>0.21470938711998205</c:v>
                </c:pt>
                <c:pt idx="26">
                  <c:v>0.2332254135345459</c:v>
                </c:pt>
                <c:pt idx="27">
                  <c:v>0.25244803510212149</c:v>
                </c:pt>
                <c:pt idx="28">
                  <c:v>0.27229483350502504</c:v>
                </c:pt>
                <c:pt idx="29">
                  <c:v>0.29266992142859821</c:v>
                </c:pt>
                <c:pt idx="30">
                  <c:v>0.31346428369014556</c:v>
                </c:pt>
                <c:pt idx="31">
                  <c:v>0.33455638351938172</c:v>
                </c:pt>
                <c:pt idx="32">
                  <c:v>0.35581304056794238</c:v>
                </c:pt>
                <c:pt idx="33">
                  <c:v>0.37709058079893115</c:v>
                </c:pt>
                <c:pt idx="34">
                  <c:v>0.39823625152005271</c:v>
                </c:pt>
                <c:pt idx="35">
                  <c:v>0.41908988767007471</c:v>
                </c:pt>
                <c:pt idx="36">
                  <c:v>0.4394858082618418</c:v>
                </c:pt>
                <c:pt idx="37">
                  <c:v>0.45925491485750658</c:v>
                </c:pt>
                <c:pt idx="38">
                  <c:v>0.47822695734109566</c:v>
                </c:pt>
                <c:pt idx="39">
                  <c:v>0.49623292629547505</c:v>
                </c:pt>
                <c:pt idx="40">
                  <c:v>0.51310752621199085</c:v>
                </c:pt>
                <c:pt idx="41">
                  <c:v>0.52869167976458153</c:v>
                </c:pt>
                <c:pt idx="42">
                  <c:v>0.5428350106428409</c:v>
                </c:pt>
                <c:pt idx="43">
                  <c:v>0.55539825109641972</c:v>
                </c:pt>
                <c:pt idx="44">
                  <c:v>0.56625552049009353</c:v>
                </c:pt>
                <c:pt idx="45">
                  <c:v>0.57529642284770155</c:v>
                </c:pt>
                <c:pt idx="46">
                  <c:v>0.58242791456347043</c:v>
                </c:pt>
                <c:pt idx="47">
                  <c:v>0.58757589811765731</c:v>
                </c:pt>
                <c:pt idx="48">
                  <c:v>0.59068650363171982</c:v>
                </c:pt>
                <c:pt idx="49">
                  <c:v>0.59172702727032012</c:v>
                </c:pt>
                <c:pt idx="50">
                  <c:v>0.59068650363171982</c:v>
                </c:pt>
                <c:pt idx="51">
                  <c:v>0.58757589811765731</c:v>
                </c:pt>
                <c:pt idx="52">
                  <c:v>0.58242791456347043</c:v>
                </c:pt>
                <c:pt idx="53">
                  <c:v>0.57529642284770155</c:v>
                </c:pt>
                <c:pt idx="54">
                  <c:v>0.56625552049009353</c:v>
                </c:pt>
                <c:pt idx="55">
                  <c:v>0.55539825109641972</c:v>
                </c:pt>
                <c:pt idx="56">
                  <c:v>0.5428350106428409</c:v>
                </c:pt>
                <c:pt idx="57">
                  <c:v>0.52869167976458153</c:v>
                </c:pt>
                <c:pt idx="58">
                  <c:v>0.51310752621199085</c:v>
                </c:pt>
                <c:pt idx="59">
                  <c:v>0.49623292629547505</c:v>
                </c:pt>
                <c:pt idx="60">
                  <c:v>0.47822695734109566</c:v>
                </c:pt>
                <c:pt idx="61">
                  <c:v>0.45925491485750658</c:v>
                </c:pt>
                <c:pt idx="62">
                  <c:v>0.4394858082618418</c:v>
                </c:pt>
                <c:pt idx="63">
                  <c:v>0.41908988767007471</c:v>
                </c:pt>
                <c:pt idx="64">
                  <c:v>0.39823625152005271</c:v>
                </c:pt>
                <c:pt idx="65">
                  <c:v>0.37709058079893115</c:v>
                </c:pt>
                <c:pt idx="66">
                  <c:v>0.35581304056794238</c:v>
                </c:pt>
                <c:pt idx="67">
                  <c:v>0.33455638351938172</c:v>
                </c:pt>
                <c:pt idx="68">
                  <c:v>0.31346428369014556</c:v>
                </c:pt>
                <c:pt idx="69">
                  <c:v>0.29266992142859821</c:v>
                </c:pt>
                <c:pt idx="70">
                  <c:v>0.27229483350502504</c:v>
                </c:pt>
                <c:pt idx="71">
                  <c:v>0.25244803510212149</c:v>
                </c:pt>
                <c:pt idx="72">
                  <c:v>0.2332254135345459</c:v>
                </c:pt>
                <c:pt idx="73">
                  <c:v>0.21470938711998205</c:v>
                </c:pt>
                <c:pt idx="74">
                  <c:v>0.19696881682091427</c:v>
                </c:pt>
                <c:pt idx="75">
                  <c:v>0.18005915323009344</c:v>
                </c:pt>
                <c:pt idx="76">
                  <c:v>0.1640227972785592</c:v>
                </c:pt>
                <c:pt idx="77">
                  <c:v>0.14888964976529293</c:v>
                </c:pt>
                <c:pt idx="78">
                  <c:v>0.13467782246647922</c:v>
                </c:pt>
                <c:pt idx="79">
                  <c:v>0.12139448217177196</c:v>
                </c:pt>
                <c:pt idx="80">
                  <c:v>0.10903679847681921</c:v>
                </c:pt>
                <c:pt idx="81">
                  <c:v>9.7592966469404865E-2</c:v>
                </c:pt>
                <c:pt idx="82">
                  <c:v>8.7043276495504709E-2</c:v>
                </c:pt>
                <c:pt idx="83">
                  <c:v>7.7361204877037223E-2</c:v>
                </c:pt>
                <c:pt idx="84">
                  <c:v>6.8514501662167673E-2</c:v>
                </c:pt>
                <c:pt idx="85">
                  <c:v>6.0466254100783282E-2</c:v>
                </c:pt>
                <c:pt idx="86">
                  <c:v>5.3175907432379446E-2</c:v>
                </c:pt>
                <c:pt idx="87">
                  <c:v>4.6600227633541276E-2</c:v>
                </c:pt>
                <c:pt idx="88">
                  <c:v>4.0694193888077976E-2</c:v>
                </c:pt>
                <c:pt idx="89">
                  <c:v>3.5411811616126443E-2</c:v>
                </c:pt>
                <c:pt idx="90">
                  <c:v>3.0706839842782073E-2</c:v>
                </c:pt>
                <c:pt idx="91">
                  <c:v>2.653342943133289E-2</c:v>
                </c:pt>
                <c:pt idx="92">
                  <c:v>2.2846671194448009E-2</c:v>
                </c:pt>
                <c:pt idx="93">
                  <c:v>1.9603055088649311E-2</c:v>
                </c:pt>
                <c:pt idx="94">
                  <c:v>1.6760843567207608E-2</c:v>
                </c:pt>
                <c:pt idx="95">
                  <c:v>1.428036370263905E-2</c:v>
                </c:pt>
                <c:pt idx="96">
                  <c:v>1.2124223893114721E-2</c:v>
                </c:pt>
                <c:pt idx="97">
                  <c:v>1.0257461848585822E-2</c:v>
                </c:pt>
                <c:pt idx="98">
                  <c:v>8.6476311328121946E-3</c:v>
                </c:pt>
                <c:pt idx="99">
                  <c:v>7.2648338436299281E-3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'1.1.8'!$E$2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'1.1.8'!$D$3:$D$11</c:f>
              <c:numCache>
                <c:formatCode>General</c:formatCode>
                <c:ptCount val="9"/>
                <c:pt idx="0">
                  <c:v>-88</c:v>
                </c:pt>
                <c:pt idx="1">
                  <c:v>-87</c:v>
                </c:pt>
                <c:pt idx="2">
                  <c:v>-86</c:v>
                </c:pt>
                <c:pt idx="3">
                  <c:v>-85</c:v>
                </c:pt>
                <c:pt idx="4">
                  <c:v>-84</c:v>
                </c:pt>
                <c:pt idx="5">
                  <c:v>-83</c:v>
                </c:pt>
                <c:pt idx="6">
                  <c:v>-82</c:v>
                </c:pt>
                <c:pt idx="7">
                  <c:v>-81</c:v>
                </c:pt>
                <c:pt idx="8">
                  <c:v>-80</c:v>
                </c:pt>
              </c:numCache>
            </c:numRef>
          </c:xVal>
          <c:yVal>
            <c:numRef>
              <c:f>'1.1.8'!$E$3:$E$11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55</c:v>
                </c:pt>
                <c:pt idx="4">
                  <c:v>34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'1.1.8'!$G$3:$G$102</c:f>
              <c:numCache>
                <c:formatCode>General</c:formatCode>
                <c:ptCount val="100"/>
                <c:pt idx="0">
                  <c:v>-86.96</c:v>
                </c:pt>
                <c:pt idx="1">
                  <c:v>-86.92</c:v>
                </c:pt>
                <c:pt idx="2">
                  <c:v>-86.88</c:v>
                </c:pt>
                <c:pt idx="3">
                  <c:v>-86.84</c:v>
                </c:pt>
                <c:pt idx="4">
                  <c:v>-86.8</c:v>
                </c:pt>
                <c:pt idx="5">
                  <c:v>-86.76</c:v>
                </c:pt>
                <c:pt idx="6">
                  <c:v>-86.72</c:v>
                </c:pt>
                <c:pt idx="7">
                  <c:v>-86.68</c:v>
                </c:pt>
                <c:pt idx="8">
                  <c:v>-86.64</c:v>
                </c:pt>
                <c:pt idx="9">
                  <c:v>-86.6</c:v>
                </c:pt>
                <c:pt idx="10">
                  <c:v>-86.56</c:v>
                </c:pt>
                <c:pt idx="11">
                  <c:v>-86.52</c:v>
                </c:pt>
                <c:pt idx="12">
                  <c:v>-86.48</c:v>
                </c:pt>
                <c:pt idx="13">
                  <c:v>-86.44</c:v>
                </c:pt>
                <c:pt idx="14">
                  <c:v>-86.4</c:v>
                </c:pt>
                <c:pt idx="15">
                  <c:v>-86.36</c:v>
                </c:pt>
                <c:pt idx="16">
                  <c:v>-86.32</c:v>
                </c:pt>
                <c:pt idx="17">
                  <c:v>-86.28</c:v>
                </c:pt>
                <c:pt idx="18">
                  <c:v>-86.24</c:v>
                </c:pt>
                <c:pt idx="19">
                  <c:v>-86.2</c:v>
                </c:pt>
                <c:pt idx="20">
                  <c:v>-86.16</c:v>
                </c:pt>
                <c:pt idx="21">
                  <c:v>-86.12</c:v>
                </c:pt>
                <c:pt idx="22">
                  <c:v>-86.08</c:v>
                </c:pt>
                <c:pt idx="23">
                  <c:v>-86.04</c:v>
                </c:pt>
                <c:pt idx="24">
                  <c:v>-86</c:v>
                </c:pt>
                <c:pt idx="25">
                  <c:v>-85.96</c:v>
                </c:pt>
                <c:pt idx="26">
                  <c:v>-85.92</c:v>
                </c:pt>
                <c:pt idx="27">
                  <c:v>-85.88</c:v>
                </c:pt>
                <c:pt idx="28">
                  <c:v>-85.84</c:v>
                </c:pt>
                <c:pt idx="29">
                  <c:v>-85.8</c:v>
                </c:pt>
                <c:pt idx="30">
                  <c:v>-85.76</c:v>
                </c:pt>
                <c:pt idx="31">
                  <c:v>-85.72</c:v>
                </c:pt>
                <c:pt idx="32">
                  <c:v>-85.68</c:v>
                </c:pt>
                <c:pt idx="33">
                  <c:v>-85.64</c:v>
                </c:pt>
                <c:pt idx="34">
                  <c:v>-85.6</c:v>
                </c:pt>
                <c:pt idx="35">
                  <c:v>-85.56</c:v>
                </c:pt>
                <c:pt idx="36">
                  <c:v>-85.52</c:v>
                </c:pt>
                <c:pt idx="37">
                  <c:v>-85.48</c:v>
                </c:pt>
                <c:pt idx="38">
                  <c:v>-85.44</c:v>
                </c:pt>
                <c:pt idx="39">
                  <c:v>-85.4</c:v>
                </c:pt>
                <c:pt idx="40">
                  <c:v>-85.36</c:v>
                </c:pt>
                <c:pt idx="41">
                  <c:v>-85.32</c:v>
                </c:pt>
                <c:pt idx="42">
                  <c:v>-85.28</c:v>
                </c:pt>
                <c:pt idx="43">
                  <c:v>-85.24</c:v>
                </c:pt>
                <c:pt idx="44">
                  <c:v>-85.2</c:v>
                </c:pt>
                <c:pt idx="45">
                  <c:v>-85.16</c:v>
                </c:pt>
                <c:pt idx="46">
                  <c:v>-85.12</c:v>
                </c:pt>
                <c:pt idx="47">
                  <c:v>-85.08</c:v>
                </c:pt>
                <c:pt idx="48">
                  <c:v>-85.04</c:v>
                </c:pt>
                <c:pt idx="49">
                  <c:v>-85</c:v>
                </c:pt>
                <c:pt idx="50">
                  <c:v>-84.96</c:v>
                </c:pt>
                <c:pt idx="51">
                  <c:v>-84.92</c:v>
                </c:pt>
                <c:pt idx="52">
                  <c:v>-84.88</c:v>
                </c:pt>
                <c:pt idx="53">
                  <c:v>-84.84</c:v>
                </c:pt>
                <c:pt idx="54">
                  <c:v>-84.8</c:v>
                </c:pt>
                <c:pt idx="55">
                  <c:v>-84.76</c:v>
                </c:pt>
                <c:pt idx="56">
                  <c:v>-84.72</c:v>
                </c:pt>
                <c:pt idx="57">
                  <c:v>-84.68</c:v>
                </c:pt>
                <c:pt idx="58">
                  <c:v>-84.64</c:v>
                </c:pt>
                <c:pt idx="59">
                  <c:v>-84.6</c:v>
                </c:pt>
                <c:pt idx="60">
                  <c:v>-84.56</c:v>
                </c:pt>
                <c:pt idx="61">
                  <c:v>-84.52</c:v>
                </c:pt>
                <c:pt idx="62">
                  <c:v>-84.48</c:v>
                </c:pt>
                <c:pt idx="63">
                  <c:v>-84.44</c:v>
                </c:pt>
                <c:pt idx="64">
                  <c:v>-84.4</c:v>
                </c:pt>
                <c:pt idx="65">
                  <c:v>-84.36</c:v>
                </c:pt>
                <c:pt idx="66">
                  <c:v>-84.32</c:v>
                </c:pt>
                <c:pt idx="67">
                  <c:v>-84.28</c:v>
                </c:pt>
                <c:pt idx="68">
                  <c:v>-84.24</c:v>
                </c:pt>
                <c:pt idx="69">
                  <c:v>-84.2</c:v>
                </c:pt>
                <c:pt idx="70">
                  <c:v>-84.16</c:v>
                </c:pt>
                <c:pt idx="71">
                  <c:v>-84.12</c:v>
                </c:pt>
                <c:pt idx="72">
                  <c:v>-84.08</c:v>
                </c:pt>
                <c:pt idx="73">
                  <c:v>-84.04</c:v>
                </c:pt>
                <c:pt idx="74">
                  <c:v>-84</c:v>
                </c:pt>
                <c:pt idx="75">
                  <c:v>-83.96</c:v>
                </c:pt>
                <c:pt idx="76">
                  <c:v>-83.92</c:v>
                </c:pt>
                <c:pt idx="77">
                  <c:v>-83.88</c:v>
                </c:pt>
                <c:pt idx="78">
                  <c:v>-83.84</c:v>
                </c:pt>
                <c:pt idx="79">
                  <c:v>-83.8</c:v>
                </c:pt>
                <c:pt idx="80">
                  <c:v>-83.76</c:v>
                </c:pt>
                <c:pt idx="81">
                  <c:v>-83.72</c:v>
                </c:pt>
                <c:pt idx="82">
                  <c:v>-83.68</c:v>
                </c:pt>
                <c:pt idx="83">
                  <c:v>-83.64</c:v>
                </c:pt>
                <c:pt idx="84">
                  <c:v>-83.6</c:v>
                </c:pt>
                <c:pt idx="85">
                  <c:v>-83.56</c:v>
                </c:pt>
                <c:pt idx="86">
                  <c:v>-83.52</c:v>
                </c:pt>
                <c:pt idx="87">
                  <c:v>-83.48</c:v>
                </c:pt>
                <c:pt idx="88">
                  <c:v>-83.44</c:v>
                </c:pt>
                <c:pt idx="89">
                  <c:v>-83.4</c:v>
                </c:pt>
                <c:pt idx="90">
                  <c:v>-83.36</c:v>
                </c:pt>
                <c:pt idx="91">
                  <c:v>-83.32</c:v>
                </c:pt>
                <c:pt idx="92">
                  <c:v>-83.28</c:v>
                </c:pt>
                <c:pt idx="93">
                  <c:v>-83.24</c:v>
                </c:pt>
                <c:pt idx="94">
                  <c:v>-83.2</c:v>
                </c:pt>
                <c:pt idx="95">
                  <c:v>-83.16</c:v>
                </c:pt>
                <c:pt idx="96">
                  <c:v>-83.12</c:v>
                </c:pt>
                <c:pt idx="97">
                  <c:v>-83.08</c:v>
                </c:pt>
                <c:pt idx="98">
                  <c:v>-83.04</c:v>
                </c:pt>
                <c:pt idx="99">
                  <c:v>-83</c:v>
                </c:pt>
              </c:numCache>
            </c:numRef>
          </c:xVal>
          <c:yVal>
            <c:numRef>
              <c:f>'1.1.8'!$H$3:$H$102</c:f>
              <c:numCache>
                <c:formatCode>General</c:formatCode>
                <c:ptCount val="100"/>
                <c:pt idx="0">
                  <c:v>1.3959143159188154E-2</c:v>
                </c:pt>
                <c:pt idx="1">
                  <c:v>1.6194986604491649E-2</c:v>
                </c:pt>
                <c:pt idx="2">
                  <c:v>1.8731479354927867E-2</c:v>
                </c:pt>
                <c:pt idx="3">
                  <c:v>2.1598978680478814E-2</c:v>
                </c:pt>
                <c:pt idx="4">
                  <c:v>2.4829273167064972E-2</c:v>
                </c:pt>
                <c:pt idx="5">
                  <c:v>2.8455383969898232E-2</c:v>
                </c:pt>
                <c:pt idx="6">
                  <c:v>3.2511315819260603E-2</c:v>
                </c:pt>
                <c:pt idx="7">
                  <c:v>3.7031755169928141E-2</c:v>
                </c:pt>
                <c:pt idx="8">
                  <c:v>4.205171371112984E-2</c:v>
                </c:pt>
                <c:pt idx="9">
                  <c:v>4.7606116446349572E-2</c:v>
                </c:pt>
                <c:pt idx="10">
                  <c:v>5.3729334706662031E-2</c:v>
                </c:pt>
                <c:pt idx="11">
                  <c:v>6.0454665766213986E-2</c:v>
                </c:pt>
                <c:pt idx="12">
                  <c:v>6.7813762166524419E-2</c:v>
                </c:pt>
                <c:pt idx="13">
                  <c:v>7.5836015403280027E-2</c:v>
                </c:pt>
                <c:pt idx="14">
                  <c:v>8.4547900253934202E-2</c:v>
                </c:pt>
                <c:pt idx="15">
                  <c:v>9.3972287689708806E-2</c:v>
                </c:pt>
                <c:pt idx="16">
                  <c:v>0.10412773597744231</c:v>
                </c:pt>
                <c:pt idx="17">
                  <c:v>0.11502777118714734</c:v>
                </c:pt>
                <c:pt idx="18">
                  <c:v>0.1266801698268232</c:v>
                </c:pt>
                <c:pt idx="19">
                  <c:v>0.13908625767194113</c:v>
                </c:pt>
                <c:pt idx="20">
                  <c:v>0.15224023998676961</c:v>
                </c:pt>
                <c:pt idx="21">
                  <c:v>0.16612857919221133</c:v>
                </c:pt>
                <c:pt idx="22">
                  <c:v>0.18072943656831852</c:v>
                </c:pt>
                <c:pt idx="23">
                  <c:v>0.1960121947404794</c:v>
                </c:pt>
                <c:pt idx="24">
                  <c:v>0.21193707744722345</c:v>
                </c:pt>
                <c:pt idx="25">
                  <c:v>0.22845488239244691</c:v>
                </c:pt>
                <c:pt idx="26">
                  <c:v>0.24550684182711291</c:v>
                </c:pt>
                <c:pt idx="27">
                  <c:v>0.26302462387734582</c:v>
                </c:pt>
                <c:pt idx="28">
                  <c:v>0.28093048554555999</c:v>
                </c:pt>
                <c:pt idx="29">
                  <c:v>0.29913758578180921</c:v>
                </c:pt>
                <c:pt idx="30">
                  <c:v>0.31755046409168058</c:v>
                </c:pt>
                <c:pt idx="31">
                  <c:v>0.3360656868701985</c:v>
                </c:pt>
                <c:pt idx="32">
                  <c:v>0.35457266009569044</c:v>
                </c:pt>
                <c:pt idx="33">
                  <c:v>0.37295460326735735</c:v>
                </c:pt>
                <c:pt idx="34">
                  <c:v>0.39108967561750363</c:v>
                </c:pt>
                <c:pt idx="35">
                  <c:v>0.40885224177838242</c:v>
                </c:pt>
                <c:pt idx="36">
                  <c:v>0.42611426034168753</c:v>
                </c:pt>
                <c:pt idx="37">
                  <c:v>0.44274677522794292</c:v>
                </c:pt>
                <c:pt idx="38">
                  <c:v>0.45862148659343549</c:v>
                </c:pt>
                <c:pt idx="39">
                  <c:v>0.47361237524822225</c:v>
                </c:pt>
                <c:pt idx="40">
                  <c:v>0.48759735233764528</c:v>
                </c:pt>
                <c:pt idx="41">
                  <c:v>0.50045990443400512</c:v>
                </c:pt>
                <c:pt idx="42">
                  <c:v>0.51209070326386152</c:v>
                </c:pt>
                <c:pt idx="43">
                  <c:v>0.52238914910775502</c:v>
                </c:pt>
                <c:pt idx="44">
                  <c:v>0.53126481748172771</c:v>
                </c:pt>
                <c:pt idx="45">
                  <c:v>0.53863878004900778</c:v>
                </c:pt>
                <c:pt idx="46">
                  <c:v>0.54444477279699244</c:v>
                </c:pt>
                <c:pt idx="47">
                  <c:v>0.54863018730823176</c:v>
                </c:pt>
                <c:pt idx="48">
                  <c:v>0.55115686438944134</c:v>
                </c:pt>
                <c:pt idx="49">
                  <c:v>0.55200167331524319</c:v>
                </c:pt>
                <c:pt idx="50">
                  <c:v>0.55115686438944134</c:v>
                </c:pt>
                <c:pt idx="51">
                  <c:v>0.54863018730823176</c:v>
                </c:pt>
                <c:pt idx="52">
                  <c:v>0.54444477279699244</c:v>
                </c:pt>
                <c:pt idx="53">
                  <c:v>0.53863878004900778</c:v>
                </c:pt>
                <c:pt idx="54">
                  <c:v>0.53126481748172771</c:v>
                </c:pt>
                <c:pt idx="55">
                  <c:v>0.52238914910775502</c:v>
                </c:pt>
                <c:pt idx="56">
                  <c:v>0.51209070326386152</c:v>
                </c:pt>
                <c:pt idx="57">
                  <c:v>0.50045990443400512</c:v>
                </c:pt>
                <c:pt idx="58">
                  <c:v>0.48759735233764528</c:v>
                </c:pt>
                <c:pt idx="59">
                  <c:v>0.47361237524822225</c:v>
                </c:pt>
                <c:pt idx="60">
                  <c:v>0.45862148659343549</c:v>
                </c:pt>
                <c:pt idx="61">
                  <c:v>0.44274677522794292</c:v>
                </c:pt>
                <c:pt idx="62">
                  <c:v>0.42611426034168753</c:v>
                </c:pt>
                <c:pt idx="63">
                  <c:v>0.40885224177838242</c:v>
                </c:pt>
                <c:pt idx="64">
                  <c:v>0.39108967561750363</c:v>
                </c:pt>
                <c:pt idx="65">
                  <c:v>0.37295460326735735</c:v>
                </c:pt>
                <c:pt idx="66">
                  <c:v>0.35457266009569044</c:v>
                </c:pt>
                <c:pt idx="67">
                  <c:v>0.3360656868701985</c:v>
                </c:pt>
                <c:pt idx="68">
                  <c:v>0.31755046409168058</c:v>
                </c:pt>
                <c:pt idx="69">
                  <c:v>0.29913758578180921</c:v>
                </c:pt>
                <c:pt idx="70">
                  <c:v>0.28093048554555999</c:v>
                </c:pt>
                <c:pt idx="71">
                  <c:v>0.26302462387734582</c:v>
                </c:pt>
                <c:pt idx="72">
                  <c:v>0.24550684182711291</c:v>
                </c:pt>
                <c:pt idx="73">
                  <c:v>0.22845488239244691</c:v>
                </c:pt>
                <c:pt idx="74">
                  <c:v>0.21193707744722345</c:v>
                </c:pt>
                <c:pt idx="75">
                  <c:v>0.1960121947404794</c:v>
                </c:pt>
                <c:pt idx="76">
                  <c:v>0.18072943656831852</c:v>
                </c:pt>
                <c:pt idx="77">
                  <c:v>0.16612857919221133</c:v>
                </c:pt>
                <c:pt idx="78">
                  <c:v>0.15224023998676961</c:v>
                </c:pt>
                <c:pt idx="79">
                  <c:v>0.13908625767194113</c:v>
                </c:pt>
                <c:pt idx="80">
                  <c:v>0.1266801698268232</c:v>
                </c:pt>
                <c:pt idx="81">
                  <c:v>0.11502777118714734</c:v>
                </c:pt>
                <c:pt idx="82">
                  <c:v>0.10412773597744231</c:v>
                </c:pt>
                <c:pt idx="83">
                  <c:v>9.3972287689708806E-2</c:v>
                </c:pt>
                <c:pt idx="84">
                  <c:v>8.4547900253934202E-2</c:v>
                </c:pt>
                <c:pt idx="85">
                  <c:v>7.5836015403280027E-2</c:v>
                </c:pt>
                <c:pt idx="86">
                  <c:v>6.7813762166524419E-2</c:v>
                </c:pt>
                <c:pt idx="87">
                  <c:v>6.0454665766213986E-2</c:v>
                </c:pt>
                <c:pt idx="88">
                  <c:v>5.3729334706662031E-2</c:v>
                </c:pt>
                <c:pt idx="89">
                  <c:v>4.7606116446349572E-2</c:v>
                </c:pt>
                <c:pt idx="90">
                  <c:v>4.205171371112984E-2</c:v>
                </c:pt>
                <c:pt idx="91">
                  <c:v>3.7031755169928141E-2</c:v>
                </c:pt>
                <c:pt idx="92">
                  <c:v>3.2511315819260603E-2</c:v>
                </c:pt>
                <c:pt idx="93">
                  <c:v>2.8455383969898232E-2</c:v>
                </c:pt>
                <c:pt idx="94">
                  <c:v>2.4829273167064972E-2</c:v>
                </c:pt>
                <c:pt idx="95">
                  <c:v>2.1598978680478814E-2</c:v>
                </c:pt>
                <c:pt idx="96">
                  <c:v>1.8731479354927867E-2</c:v>
                </c:pt>
                <c:pt idx="97">
                  <c:v>1.6194986604491649E-2</c:v>
                </c:pt>
                <c:pt idx="98">
                  <c:v>1.3959143159188154E-2</c:v>
                </c:pt>
                <c:pt idx="99">
                  <c:v>1.1995174831718195E-2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'1.1.9'!$E$2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'1.1.9'!$D$3:$D$11</c:f>
              <c:numCache>
                <c:formatCode>General</c:formatCode>
                <c:ptCount val="9"/>
                <c:pt idx="0">
                  <c:v>-89</c:v>
                </c:pt>
                <c:pt idx="1">
                  <c:v>-88</c:v>
                </c:pt>
                <c:pt idx="2">
                  <c:v>-87</c:v>
                </c:pt>
                <c:pt idx="3">
                  <c:v>-86</c:v>
                </c:pt>
                <c:pt idx="4">
                  <c:v>-85</c:v>
                </c:pt>
                <c:pt idx="5">
                  <c:v>-84</c:v>
                </c:pt>
                <c:pt idx="6">
                  <c:v>-83</c:v>
                </c:pt>
                <c:pt idx="7">
                  <c:v>-82</c:v>
                </c:pt>
                <c:pt idx="8">
                  <c:v>-81</c:v>
                </c:pt>
              </c:numCache>
            </c:numRef>
          </c:xVal>
          <c:yVal>
            <c:numRef>
              <c:f>'1.1.9'!$E$3:$E$11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36</c:v>
                </c:pt>
                <c:pt idx="5">
                  <c:v>56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'1.1.9'!$G$3:$G$102</c:f>
              <c:numCache>
                <c:formatCode>General</c:formatCode>
                <c:ptCount val="100"/>
                <c:pt idx="0">
                  <c:v>-86.45</c:v>
                </c:pt>
                <c:pt idx="1">
                  <c:v>-86.4</c:v>
                </c:pt>
                <c:pt idx="2">
                  <c:v>-86.35</c:v>
                </c:pt>
                <c:pt idx="3">
                  <c:v>-86.3</c:v>
                </c:pt>
                <c:pt idx="4">
                  <c:v>-86.25</c:v>
                </c:pt>
                <c:pt idx="5">
                  <c:v>-86.2</c:v>
                </c:pt>
                <c:pt idx="6">
                  <c:v>-86.15</c:v>
                </c:pt>
                <c:pt idx="7">
                  <c:v>-86.1</c:v>
                </c:pt>
                <c:pt idx="8">
                  <c:v>-86.05</c:v>
                </c:pt>
                <c:pt idx="9">
                  <c:v>-86</c:v>
                </c:pt>
                <c:pt idx="10">
                  <c:v>-85.95</c:v>
                </c:pt>
                <c:pt idx="11">
                  <c:v>-85.9</c:v>
                </c:pt>
                <c:pt idx="12">
                  <c:v>-85.85</c:v>
                </c:pt>
                <c:pt idx="13">
                  <c:v>-85.8</c:v>
                </c:pt>
                <c:pt idx="14">
                  <c:v>-85.75</c:v>
                </c:pt>
                <c:pt idx="15">
                  <c:v>-85.7</c:v>
                </c:pt>
                <c:pt idx="16">
                  <c:v>-85.65</c:v>
                </c:pt>
                <c:pt idx="17">
                  <c:v>-85.6</c:v>
                </c:pt>
                <c:pt idx="18">
                  <c:v>-85.55</c:v>
                </c:pt>
                <c:pt idx="19">
                  <c:v>-85.5</c:v>
                </c:pt>
                <c:pt idx="20">
                  <c:v>-85.45</c:v>
                </c:pt>
                <c:pt idx="21">
                  <c:v>-85.4</c:v>
                </c:pt>
                <c:pt idx="22">
                  <c:v>-85.35</c:v>
                </c:pt>
                <c:pt idx="23">
                  <c:v>-85.3</c:v>
                </c:pt>
                <c:pt idx="24">
                  <c:v>-85.25</c:v>
                </c:pt>
                <c:pt idx="25">
                  <c:v>-85.2</c:v>
                </c:pt>
                <c:pt idx="26">
                  <c:v>-85.15</c:v>
                </c:pt>
                <c:pt idx="27">
                  <c:v>-85.1</c:v>
                </c:pt>
                <c:pt idx="28">
                  <c:v>-85.05</c:v>
                </c:pt>
                <c:pt idx="29">
                  <c:v>-85</c:v>
                </c:pt>
                <c:pt idx="30">
                  <c:v>-84.95</c:v>
                </c:pt>
                <c:pt idx="31">
                  <c:v>-84.9</c:v>
                </c:pt>
                <c:pt idx="32">
                  <c:v>-84.85</c:v>
                </c:pt>
                <c:pt idx="33">
                  <c:v>-84.8</c:v>
                </c:pt>
                <c:pt idx="34">
                  <c:v>-84.75</c:v>
                </c:pt>
                <c:pt idx="35">
                  <c:v>-84.7</c:v>
                </c:pt>
                <c:pt idx="36">
                  <c:v>-84.65</c:v>
                </c:pt>
                <c:pt idx="37">
                  <c:v>-84.6</c:v>
                </c:pt>
                <c:pt idx="38">
                  <c:v>-84.55</c:v>
                </c:pt>
                <c:pt idx="39">
                  <c:v>-84.5</c:v>
                </c:pt>
                <c:pt idx="40">
                  <c:v>-84.45</c:v>
                </c:pt>
                <c:pt idx="41">
                  <c:v>-84.4</c:v>
                </c:pt>
                <c:pt idx="42">
                  <c:v>-84.35</c:v>
                </c:pt>
                <c:pt idx="43">
                  <c:v>-84.3</c:v>
                </c:pt>
                <c:pt idx="44">
                  <c:v>-84.25</c:v>
                </c:pt>
                <c:pt idx="45">
                  <c:v>-84.2</c:v>
                </c:pt>
                <c:pt idx="46">
                  <c:v>-84.15</c:v>
                </c:pt>
                <c:pt idx="47">
                  <c:v>-84.1</c:v>
                </c:pt>
                <c:pt idx="48">
                  <c:v>-84.05</c:v>
                </c:pt>
                <c:pt idx="49">
                  <c:v>-84</c:v>
                </c:pt>
                <c:pt idx="50">
                  <c:v>-83.95</c:v>
                </c:pt>
                <c:pt idx="51">
                  <c:v>-83.9</c:v>
                </c:pt>
                <c:pt idx="52">
                  <c:v>-83.85</c:v>
                </c:pt>
                <c:pt idx="53">
                  <c:v>-83.8</c:v>
                </c:pt>
                <c:pt idx="54">
                  <c:v>-83.75</c:v>
                </c:pt>
                <c:pt idx="55">
                  <c:v>-83.7</c:v>
                </c:pt>
                <c:pt idx="56">
                  <c:v>-83.65</c:v>
                </c:pt>
                <c:pt idx="57">
                  <c:v>-83.6</c:v>
                </c:pt>
                <c:pt idx="58">
                  <c:v>-83.55</c:v>
                </c:pt>
                <c:pt idx="59">
                  <c:v>-83.5</c:v>
                </c:pt>
                <c:pt idx="60">
                  <c:v>-83.45</c:v>
                </c:pt>
                <c:pt idx="61">
                  <c:v>-83.4</c:v>
                </c:pt>
                <c:pt idx="62">
                  <c:v>-83.35</c:v>
                </c:pt>
                <c:pt idx="63">
                  <c:v>-83.3</c:v>
                </c:pt>
                <c:pt idx="64">
                  <c:v>-83.25</c:v>
                </c:pt>
                <c:pt idx="65">
                  <c:v>-83.2</c:v>
                </c:pt>
                <c:pt idx="66">
                  <c:v>-83.15</c:v>
                </c:pt>
                <c:pt idx="67">
                  <c:v>-83.1</c:v>
                </c:pt>
                <c:pt idx="68">
                  <c:v>-83.05</c:v>
                </c:pt>
                <c:pt idx="69">
                  <c:v>-83</c:v>
                </c:pt>
                <c:pt idx="70">
                  <c:v>-82.95</c:v>
                </c:pt>
                <c:pt idx="71">
                  <c:v>-82.9</c:v>
                </c:pt>
                <c:pt idx="72">
                  <c:v>-82.85</c:v>
                </c:pt>
                <c:pt idx="73">
                  <c:v>-82.8</c:v>
                </c:pt>
                <c:pt idx="74">
                  <c:v>-82.75</c:v>
                </c:pt>
                <c:pt idx="75">
                  <c:v>-82.7</c:v>
                </c:pt>
                <c:pt idx="76">
                  <c:v>-82.65</c:v>
                </c:pt>
                <c:pt idx="77">
                  <c:v>-82.6</c:v>
                </c:pt>
                <c:pt idx="78">
                  <c:v>-82.55</c:v>
                </c:pt>
                <c:pt idx="79">
                  <c:v>-82.5</c:v>
                </c:pt>
                <c:pt idx="80">
                  <c:v>-82.45</c:v>
                </c:pt>
                <c:pt idx="81">
                  <c:v>-82.4</c:v>
                </c:pt>
                <c:pt idx="82">
                  <c:v>-82.35</c:v>
                </c:pt>
                <c:pt idx="83">
                  <c:v>-82.3</c:v>
                </c:pt>
                <c:pt idx="84">
                  <c:v>-82.25</c:v>
                </c:pt>
                <c:pt idx="85">
                  <c:v>-82.2</c:v>
                </c:pt>
                <c:pt idx="86">
                  <c:v>-82.15</c:v>
                </c:pt>
                <c:pt idx="87">
                  <c:v>-82.1</c:v>
                </c:pt>
                <c:pt idx="88">
                  <c:v>-82.05</c:v>
                </c:pt>
                <c:pt idx="89">
                  <c:v>-82</c:v>
                </c:pt>
                <c:pt idx="90">
                  <c:v>-81.95</c:v>
                </c:pt>
                <c:pt idx="91">
                  <c:v>-81.900000000000006</c:v>
                </c:pt>
                <c:pt idx="92">
                  <c:v>-81.849999999999994</c:v>
                </c:pt>
                <c:pt idx="93">
                  <c:v>-81.8</c:v>
                </c:pt>
                <c:pt idx="94">
                  <c:v>-81.75</c:v>
                </c:pt>
                <c:pt idx="95">
                  <c:v>-81.7</c:v>
                </c:pt>
                <c:pt idx="96">
                  <c:v>-81.650000000000006</c:v>
                </c:pt>
                <c:pt idx="97">
                  <c:v>-81.599999999999994</c:v>
                </c:pt>
                <c:pt idx="98">
                  <c:v>-81.55</c:v>
                </c:pt>
                <c:pt idx="99">
                  <c:v>-81.5</c:v>
                </c:pt>
              </c:numCache>
            </c:numRef>
          </c:xVal>
          <c:yVal>
            <c:numRef>
              <c:f>'1.1.9'!$H$3:$H$102</c:f>
              <c:numCache>
                <c:formatCode>General</c:formatCode>
                <c:ptCount val="100"/>
                <c:pt idx="0">
                  <c:v>1.4404145125973254E-3</c:v>
                </c:pt>
                <c:pt idx="1">
                  <c:v>1.8331182819222769E-3</c:v>
                </c:pt>
                <c:pt idx="2">
                  <c:v>2.3213181351054032E-3</c:v>
                </c:pt>
                <c:pt idx="3">
                  <c:v>2.9249605646762267E-3</c:v>
                </c:pt>
                <c:pt idx="4">
                  <c:v>3.6673008679379599E-3</c:v>
                </c:pt>
                <c:pt idx="5">
                  <c:v>4.5752438149666277E-3</c:v>
                </c:pt>
                <c:pt idx="6">
                  <c:v>5.6796702106924691E-3</c:v>
                </c:pt>
                <c:pt idx="7">
                  <c:v>7.0157349134939064E-3</c:v>
                </c:pt>
                <c:pt idx="8">
                  <c:v>8.6231193709743106E-3</c:v>
                </c:pt>
                <c:pt idx="9">
                  <c:v>1.0546219363126066E-2</c:v>
                </c:pt>
                <c:pt idx="10">
                  <c:v>1.2834246553411239E-2</c:v>
                </c:pt>
                <c:pt idx="11">
                  <c:v>1.5541220809469417E-2</c:v>
                </c:pt>
                <c:pt idx="12">
                  <c:v>1.8725829252255619E-2</c:v>
                </c:pt>
                <c:pt idx="13">
                  <c:v>2.2451127817962806E-2</c:v>
                </c:pt>
                <c:pt idx="14">
                  <c:v>2.678406196117785E-2</c:v>
                </c:pt>
                <c:pt idx="15">
                  <c:v>3.1794785165952348E-2</c:v>
                </c:pt>
                <c:pt idx="16">
                  <c:v>3.7555757311682599E-2</c:v>
                </c:pt>
                <c:pt idx="17">
                  <c:v>4.4140609767968117E-2</c:v>
                </c:pt>
                <c:pt idx="18">
                  <c:v>5.1622770414878054E-2</c:v>
                </c:pt>
                <c:pt idx="19">
                  <c:v>6.007384957885676E-2</c:v>
                </c:pt>
                <c:pt idx="20">
                  <c:v>6.9561797032765688E-2</c:v>
                </c:pt>
                <c:pt idx="21">
                  <c:v>8.014885053216371E-2</c:v>
                </c:pt>
                <c:pt idx="22">
                  <c:v>9.188930755219045E-2</c:v>
                </c:pt>
                <c:pt idx="23">
                  <c:v>0.10482716355764723</c:v>
                </c:pt>
                <c:pt idx="24">
                  <c:v>0.11899367180097656</c:v>
                </c:pt>
                <c:pt idx="25">
                  <c:v>0.13440489074092546</c:v>
                </c:pt>
                <c:pt idx="26">
                  <c:v>0.15105929509687815</c:v>
                </c:pt>
                <c:pt idx="27">
                  <c:v>0.16893553466025396</c:v>
                </c:pt>
                <c:pt idx="28">
                  <c:v>0.18799043064170326</c:v>
                </c:pt>
                <c:pt idx="29">
                  <c:v>0.20815730195102949</c:v>
                </c:pt>
                <c:pt idx="30">
                  <c:v>0.22934471287845457</c:v>
                </c:pt>
                <c:pt idx="31">
                  <c:v>0.25143572878744408</c:v>
                </c:pt>
                <c:pt idx="32">
                  <c:v>0.274287757415629</c:v>
                </c:pt>
                <c:pt idx="33">
                  <c:v>0.29773304017799673</c:v>
                </c:pt>
                <c:pt idx="34">
                  <c:v>0.32157984065543854</c:v>
                </c:pt>
                <c:pt idx="35">
                  <c:v>0.34561435663697365</c:v>
                </c:pt>
                <c:pt idx="36">
                  <c:v>0.36960335829670027</c:v>
                </c:pt>
                <c:pt idx="37">
                  <c:v>0.39329752916643818</c:v>
                </c:pt>
                <c:pt idx="38">
                  <c:v>0.41643545953407418</c:v>
                </c:pt>
                <c:pt idx="39">
                  <c:v>0.43874821491570026</c:v>
                </c:pt>
                <c:pt idx="40">
                  <c:v>0.45996437655991268</c:v>
                </c:pt>
                <c:pt idx="41">
                  <c:v>0.47981542780972031</c:v>
                </c:pt>
                <c:pt idx="42">
                  <c:v>0.4980413407850442</c:v>
                </c:pt>
                <c:pt idx="43">
                  <c:v>0.51439620335169622</c:v>
                </c:pt>
                <c:pt idx="44">
                  <c:v>0.52865371761766344</c:v>
                </c:pt>
                <c:pt idx="45">
                  <c:v>0.54061239890325352</c:v>
                </c:pt>
                <c:pt idx="46">
                  <c:v>0.55010030863260739</c:v>
                </c:pt>
                <c:pt idx="47">
                  <c:v>0.55697916592600094</c:v>
                </c:pt>
                <c:pt idx="48">
                  <c:v>0.56114770053114815</c:v>
                </c:pt>
                <c:pt idx="49">
                  <c:v>0.56254413347827059</c:v>
                </c:pt>
                <c:pt idx="50">
                  <c:v>0.56114770053114815</c:v>
                </c:pt>
                <c:pt idx="51">
                  <c:v>0.55697916592600094</c:v>
                </c:pt>
                <c:pt idx="52">
                  <c:v>0.55010030863260739</c:v>
                </c:pt>
                <c:pt idx="53">
                  <c:v>0.54061239890325352</c:v>
                </c:pt>
                <c:pt idx="54">
                  <c:v>0.52865371761766344</c:v>
                </c:pt>
                <c:pt idx="55">
                  <c:v>0.51439620335169622</c:v>
                </c:pt>
                <c:pt idx="56">
                  <c:v>0.4980413407850442</c:v>
                </c:pt>
                <c:pt idx="57">
                  <c:v>0.47981542780972031</c:v>
                </c:pt>
                <c:pt idx="58">
                  <c:v>0.45996437655991268</c:v>
                </c:pt>
                <c:pt idx="59">
                  <c:v>0.43874821491570026</c:v>
                </c:pt>
                <c:pt idx="60">
                  <c:v>0.41643545953407418</c:v>
                </c:pt>
                <c:pt idx="61">
                  <c:v>0.39329752916643818</c:v>
                </c:pt>
                <c:pt idx="62">
                  <c:v>0.36960335829670027</c:v>
                </c:pt>
                <c:pt idx="63">
                  <c:v>0.34561435663697365</c:v>
                </c:pt>
                <c:pt idx="64">
                  <c:v>0.32157984065543854</c:v>
                </c:pt>
                <c:pt idx="65">
                  <c:v>0.29773304017799673</c:v>
                </c:pt>
                <c:pt idx="66">
                  <c:v>0.274287757415629</c:v>
                </c:pt>
                <c:pt idx="67">
                  <c:v>0.25143572878744408</c:v>
                </c:pt>
                <c:pt idx="68">
                  <c:v>0.22934471287845457</c:v>
                </c:pt>
                <c:pt idx="69">
                  <c:v>0.20815730195102949</c:v>
                </c:pt>
                <c:pt idx="70">
                  <c:v>0.18799043064170326</c:v>
                </c:pt>
                <c:pt idx="71">
                  <c:v>0.16893553466025396</c:v>
                </c:pt>
                <c:pt idx="72">
                  <c:v>0.15105929509687815</c:v>
                </c:pt>
                <c:pt idx="73">
                  <c:v>0.13440489074092546</c:v>
                </c:pt>
                <c:pt idx="74">
                  <c:v>0.11899367180097656</c:v>
                </c:pt>
                <c:pt idx="75">
                  <c:v>0.10482716355764723</c:v>
                </c:pt>
                <c:pt idx="76">
                  <c:v>9.188930755219045E-2</c:v>
                </c:pt>
                <c:pt idx="77">
                  <c:v>8.014885053216371E-2</c:v>
                </c:pt>
                <c:pt idx="78">
                  <c:v>6.9561797032765688E-2</c:v>
                </c:pt>
                <c:pt idx="79">
                  <c:v>6.007384957885676E-2</c:v>
                </c:pt>
                <c:pt idx="80">
                  <c:v>5.1622770414878054E-2</c:v>
                </c:pt>
                <c:pt idx="81">
                  <c:v>4.4140609767968117E-2</c:v>
                </c:pt>
                <c:pt idx="82">
                  <c:v>3.7555757311682599E-2</c:v>
                </c:pt>
                <c:pt idx="83">
                  <c:v>3.1794785165952348E-2</c:v>
                </c:pt>
                <c:pt idx="84">
                  <c:v>2.678406196117785E-2</c:v>
                </c:pt>
                <c:pt idx="85">
                  <c:v>2.2451127817962806E-2</c:v>
                </c:pt>
                <c:pt idx="86">
                  <c:v>1.8725829252255619E-2</c:v>
                </c:pt>
                <c:pt idx="87">
                  <c:v>1.5541220809469417E-2</c:v>
                </c:pt>
                <c:pt idx="88">
                  <c:v>1.2834246553411239E-2</c:v>
                </c:pt>
                <c:pt idx="89">
                  <c:v>1.0546219363126066E-2</c:v>
                </c:pt>
                <c:pt idx="90">
                  <c:v>8.6231193709743106E-3</c:v>
                </c:pt>
                <c:pt idx="91">
                  <c:v>7.0157349134939064E-3</c:v>
                </c:pt>
                <c:pt idx="92">
                  <c:v>5.6796702106924691E-3</c:v>
                </c:pt>
                <c:pt idx="93">
                  <c:v>4.5752438149666277E-3</c:v>
                </c:pt>
                <c:pt idx="94">
                  <c:v>3.6673008679379599E-3</c:v>
                </c:pt>
                <c:pt idx="95">
                  <c:v>2.9249605646762267E-3</c:v>
                </c:pt>
                <c:pt idx="96">
                  <c:v>2.3213181351054032E-3</c:v>
                </c:pt>
                <c:pt idx="97">
                  <c:v>1.8331182819222769E-3</c:v>
                </c:pt>
                <c:pt idx="98">
                  <c:v>1.4404145125973254E-3</c:v>
                </c:pt>
                <c:pt idx="99">
                  <c:v>1.1262262957552188E-3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'1.1.10'!$E$2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'1.1.10'!$D$3:$D$11</c:f>
              <c:numCache>
                <c:formatCode>General</c:formatCode>
                <c:ptCount val="9"/>
                <c:pt idx="0">
                  <c:v>-87</c:v>
                </c:pt>
                <c:pt idx="1">
                  <c:v>-86</c:v>
                </c:pt>
                <c:pt idx="2">
                  <c:v>-85</c:v>
                </c:pt>
                <c:pt idx="3">
                  <c:v>-84</c:v>
                </c:pt>
                <c:pt idx="4">
                  <c:v>-83</c:v>
                </c:pt>
                <c:pt idx="5">
                  <c:v>-82</c:v>
                </c:pt>
                <c:pt idx="6">
                  <c:v>-81</c:v>
                </c:pt>
                <c:pt idx="7">
                  <c:v>-80</c:v>
                </c:pt>
                <c:pt idx="8">
                  <c:v>-79</c:v>
                </c:pt>
              </c:numCache>
            </c:numRef>
          </c:xVal>
          <c:yVal>
            <c:numRef>
              <c:f>'1.1.10'!$E$3:$E$11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60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'1.1.10'!$G$3:$G$102</c:f>
              <c:numCache>
                <c:formatCode>General</c:formatCode>
                <c:ptCount val="100"/>
                <c:pt idx="0">
                  <c:v>-85.98</c:v>
                </c:pt>
                <c:pt idx="1">
                  <c:v>-85.96</c:v>
                </c:pt>
                <c:pt idx="2">
                  <c:v>-85.94</c:v>
                </c:pt>
                <c:pt idx="3">
                  <c:v>-85.92</c:v>
                </c:pt>
                <c:pt idx="4">
                  <c:v>-85.9</c:v>
                </c:pt>
                <c:pt idx="5">
                  <c:v>-85.88</c:v>
                </c:pt>
                <c:pt idx="6">
                  <c:v>-85.86</c:v>
                </c:pt>
                <c:pt idx="7">
                  <c:v>-85.84</c:v>
                </c:pt>
                <c:pt idx="8">
                  <c:v>-85.82</c:v>
                </c:pt>
                <c:pt idx="9">
                  <c:v>-85.8</c:v>
                </c:pt>
                <c:pt idx="10">
                  <c:v>-85.78</c:v>
                </c:pt>
                <c:pt idx="11">
                  <c:v>-85.76</c:v>
                </c:pt>
                <c:pt idx="12">
                  <c:v>-85.74</c:v>
                </c:pt>
                <c:pt idx="13">
                  <c:v>-85.72</c:v>
                </c:pt>
                <c:pt idx="14">
                  <c:v>-85.7</c:v>
                </c:pt>
                <c:pt idx="15">
                  <c:v>-85.68</c:v>
                </c:pt>
                <c:pt idx="16">
                  <c:v>-85.66</c:v>
                </c:pt>
                <c:pt idx="17">
                  <c:v>-85.64</c:v>
                </c:pt>
                <c:pt idx="18">
                  <c:v>-85.62</c:v>
                </c:pt>
                <c:pt idx="19">
                  <c:v>-85.6</c:v>
                </c:pt>
                <c:pt idx="20">
                  <c:v>-85.58</c:v>
                </c:pt>
                <c:pt idx="21">
                  <c:v>-85.56</c:v>
                </c:pt>
                <c:pt idx="22">
                  <c:v>-85.54</c:v>
                </c:pt>
                <c:pt idx="23">
                  <c:v>-85.52</c:v>
                </c:pt>
                <c:pt idx="24">
                  <c:v>-85.5</c:v>
                </c:pt>
                <c:pt idx="25">
                  <c:v>-85.48</c:v>
                </c:pt>
                <c:pt idx="26">
                  <c:v>-85.46</c:v>
                </c:pt>
                <c:pt idx="27">
                  <c:v>-85.44</c:v>
                </c:pt>
                <c:pt idx="28">
                  <c:v>-85.42</c:v>
                </c:pt>
                <c:pt idx="29">
                  <c:v>-85.4</c:v>
                </c:pt>
                <c:pt idx="30">
                  <c:v>-85.38</c:v>
                </c:pt>
                <c:pt idx="31">
                  <c:v>-85.36</c:v>
                </c:pt>
                <c:pt idx="32">
                  <c:v>-85.34</c:v>
                </c:pt>
                <c:pt idx="33">
                  <c:v>-85.32</c:v>
                </c:pt>
                <c:pt idx="34">
                  <c:v>-85.3</c:v>
                </c:pt>
                <c:pt idx="35">
                  <c:v>-85.28</c:v>
                </c:pt>
                <c:pt idx="36">
                  <c:v>-85.26</c:v>
                </c:pt>
                <c:pt idx="37">
                  <c:v>-85.24</c:v>
                </c:pt>
                <c:pt idx="38">
                  <c:v>-85.22</c:v>
                </c:pt>
                <c:pt idx="39">
                  <c:v>-85.2</c:v>
                </c:pt>
                <c:pt idx="40">
                  <c:v>-85.18</c:v>
                </c:pt>
                <c:pt idx="41">
                  <c:v>-85.16</c:v>
                </c:pt>
                <c:pt idx="42">
                  <c:v>-85.14</c:v>
                </c:pt>
                <c:pt idx="43">
                  <c:v>-85.12</c:v>
                </c:pt>
                <c:pt idx="44">
                  <c:v>-85.1</c:v>
                </c:pt>
                <c:pt idx="45">
                  <c:v>-85.08</c:v>
                </c:pt>
                <c:pt idx="46">
                  <c:v>-85.06</c:v>
                </c:pt>
                <c:pt idx="47">
                  <c:v>-85.04</c:v>
                </c:pt>
                <c:pt idx="48">
                  <c:v>-85.02</c:v>
                </c:pt>
                <c:pt idx="49">
                  <c:v>-85</c:v>
                </c:pt>
                <c:pt idx="50">
                  <c:v>-84.98</c:v>
                </c:pt>
                <c:pt idx="51">
                  <c:v>-84.96</c:v>
                </c:pt>
                <c:pt idx="52">
                  <c:v>-84.94</c:v>
                </c:pt>
                <c:pt idx="53">
                  <c:v>-84.92</c:v>
                </c:pt>
                <c:pt idx="54">
                  <c:v>-84.9</c:v>
                </c:pt>
                <c:pt idx="55">
                  <c:v>-84.88</c:v>
                </c:pt>
                <c:pt idx="56">
                  <c:v>-84.86</c:v>
                </c:pt>
                <c:pt idx="57">
                  <c:v>-84.84</c:v>
                </c:pt>
                <c:pt idx="58">
                  <c:v>-84.82</c:v>
                </c:pt>
                <c:pt idx="59">
                  <c:v>-84.8</c:v>
                </c:pt>
                <c:pt idx="60">
                  <c:v>-84.78</c:v>
                </c:pt>
                <c:pt idx="61">
                  <c:v>-84.76</c:v>
                </c:pt>
                <c:pt idx="62">
                  <c:v>-84.74</c:v>
                </c:pt>
                <c:pt idx="63">
                  <c:v>-84.72</c:v>
                </c:pt>
                <c:pt idx="64">
                  <c:v>-84.7</c:v>
                </c:pt>
                <c:pt idx="65">
                  <c:v>-84.68</c:v>
                </c:pt>
                <c:pt idx="66">
                  <c:v>-84.66</c:v>
                </c:pt>
                <c:pt idx="67">
                  <c:v>-84.64</c:v>
                </c:pt>
                <c:pt idx="68">
                  <c:v>-84.62</c:v>
                </c:pt>
                <c:pt idx="69">
                  <c:v>-84.6</c:v>
                </c:pt>
                <c:pt idx="70">
                  <c:v>-84.58</c:v>
                </c:pt>
                <c:pt idx="71">
                  <c:v>-84.56</c:v>
                </c:pt>
                <c:pt idx="72">
                  <c:v>-84.54</c:v>
                </c:pt>
                <c:pt idx="73">
                  <c:v>-84.52</c:v>
                </c:pt>
                <c:pt idx="74">
                  <c:v>-84.5</c:v>
                </c:pt>
                <c:pt idx="75">
                  <c:v>-84.48</c:v>
                </c:pt>
                <c:pt idx="76">
                  <c:v>-84.46</c:v>
                </c:pt>
                <c:pt idx="77">
                  <c:v>-84.44</c:v>
                </c:pt>
                <c:pt idx="78">
                  <c:v>-84.42</c:v>
                </c:pt>
                <c:pt idx="79">
                  <c:v>-84.4</c:v>
                </c:pt>
                <c:pt idx="80">
                  <c:v>-84.38</c:v>
                </c:pt>
                <c:pt idx="81">
                  <c:v>-84.36</c:v>
                </c:pt>
                <c:pt idx="82">
                  <c:v>-84.34</c:v>
                </c:pt>
                <c:pt idx="83">
                  <c:v>-84.32</c:v>
                </c:pt>
                <c:pt idx="84">
                  <c:v>-84.3</c:v>
                </c:pt>
                <c:pt idx="85">
                  <c:v>-84.28</c:v>
                </c:pt>
                <c:pt idx="86">
                  <c:v>-84.26</c:v>
                </c:pt>
                <c:pt idx="87">
                  <c:v>-84.24</c:v>
                </c:pt>
                <c:pt idx="88">
                  <c:v>-84.22</c:v>
                </c:pt>
                <c:pt idx="89">
                  <c:v>-84.2</c:v>
                </c:pt>
                <c:pt idx="90">
                  <c:v>-84.18</c:v>
                </c:pt>
                <c:pt idx="91">
                  <c:v>-84.16</c:v>
                </c:pt>
                <c:pt idx="92">
                  <c:v>-84.14</c:v>
                </c:pt>
                <c:pt idx="93">
                  <c:v>-84.12</c:v>
                </c:pt>
                <c:pt idx="94">
                  <c:v>-84.1</c:v>
                </c:pt>
                <c:pt idx="95">
                  <c:v>-84.08</c:v>
                </c:pt>
                <c:pt idx="96">
                  <c:v>-84.06</c:v>
                </c:pt>
                <c:pt idx="97">
                  <c:v>-84.04</c:v>
                </c:pt>
                <c:pt idx="98">
                  <c:v>-84.02</c:v>
                </c:pt>
                <c:pt idx="99">
                  <c:v>-84</c:v>
                </c:pt>
              </c:numCache>
            </c:numRef>
          </c:xVal>
          <c:yVal>
            <c:numRef>
              <c:f>'1.1.10'!$H$3:$H$102</c:f>
              <c:numCache>
                <c:formatCode>General</c:formatCode>
                <c:ptCount val="100"/>
                <c:pt idx="0">
                  <c:v>0.17663177557305185</c:v>
                </c:pt>
                <c:pt idx="1">
                  <c:v>0.18631097786633694</c:v>
                </c:pt>
                <c:pt idx="2">
                  <c:v>0.19630453464799807</c:v>
                </c:pt>
                <c:pt idx="3">
                  <c:v>0.20660674455286546</c:v>
                </c:pt>
                <c:pt idx="4">
                  <c:v>0.2172105591212172</c:v>
                </c:pt>
                <c:pt idx="5">
                  <c:v>0.2281075439223928</c:v>
                </c:pt>
                <c:pt idx="6">
                  <c:v>0.23928784547256618</c:v>
                </c:pt>
                <c:pt idx="7">
                  <c:v>0.25074016446764585</c:v>
                </c:pt>
                <c:pt idx="8">
                  <c:v>0.26245173582862746</c:v>
                </c:pt>
                <c:pt idx="9">
                  <c:v>0.27440831602792198</c:v>
                </c:pt>
                <c:pt idx="10">
                  <c:v>0.28659417813053834</c:v>
                </c:pt>
                <c:pt idx="11">
                  <c:v>0.29899211494354822</c:v>
                </c:pt>
                <c:pt idx="12">
                  <c:v>0.31158345062192239</c:v>
                </c:pt>
                <c:pt idx="13">
                  <c:v>0.32434806102775698</c:v>
                </c:pt>
                <c:pt idx="14">
                  <c:v>0.33726440308439992</c:v>
                </c:pt>
                <c:pt idx="15">
                  <c:v>0.35030955330632718</c:v>
                </c:pt>
                <c:pt idx="16">
                  <c:v>0.36345925562145065</c:v>
                </c:pt>
                <c:pt idx="17">
                  <c:v>0.3766879785340993</c:v>
                </c:pt>
                <c:pt idx="18">
                  <c:v>0.38996898160585103</c:v>
                </c:pt>
                <c:pt idx="19">
                  <c:v>0.40327439115718267</c:v>
                </c:pt>
                <c:pt idx="20">
                  <c:v>0.41657528501738811</c:v>
                </c:pt>
                <c:pt idx="21">
                  <c:v>0.42984178607321727</c:v>
                </c:pt>
                <c:pt idx="22">
                  <c:v>0.44304316428894885</c:v>
                </c:pt>
                <c:pt idx="23">
                  <c:v>0.45614794679374798</c:v>
                </c:pt>
                <c:pt idx="24">
                  <c:v>0.46912403555576404</c:v>
                </c:pt>
                <c:pt idx="25">
                  <c:v>0.48193883208842586</c:v>
                </c:pt>
                <c:pt idx="26">
                  <c:v>0.49455936856246896</c:v>
                </c:pt>
                <c:pt idx="27">
                  <c:v>0.50695244462936906</c:v>
                </c:pt>
                <c:pt idx="28">
                  <c:v>0.51908476919797075</c:v>
                </c:pt>
                <c:pt idx="29">
                  <c:v>0.53092310634698625</c:v>
                </c:pt>
                <c:pt idx="30">
                  <c:v>0.54243442450322332</c:v>
                </c:pt>
                <c:pt idx="31">
                  <c:v>0.55358604796842725</c:v>
                </c:pt>
                <c:pt idx="32">
                  <c:v>0.56434580983817761</c:v>
                </c:pt>
                <c:pt idx="33">
                  <c:v>0.57468220532389969</c:v>
                </c:pt>
                <c:pt idx="34">
                  <c:v>0.58456454446528572</c:v>
                </c:pt>
                <c:pt idx="35">
                  <c:v>0.59396310320489509</c:v>
                </c:pt>
                <c:pt idx="36">
                  <c:v>0.60284927178982006</c:v>
                </c:pt>
                <c:pt idx="37">
                  <c:v>0.61119569946792873</c:v>
                </c:pt>
                <c:pt idx="38">
                  <c:v>0.61897643445756045</c:v>
                </c:pt>
                <c:pt idx="39">
                  <c:v>0.62616705819051421</c:v>
                </c:pt>
                <c:pt idx="40">
                  <c:v>0.63274481285791218</c:v>
                </c:pt>
                <c:pt idx="41">
                  <c:v>0.63868872132768451</c:v>
                </c:pt>
                <c:pt idx="42">
                  <c:v>0.64397969854995118</c:v>
                </c:pt>
                <c:pt idx="43">
                  <c:v>0.64860065362275321</c:v>
                </c:pt>
                <c:pt idx="44">
                  <c:v>0.65253658175437768</c:v>
                </c:pt>
                <c:pt idx="45">
                  <c:v>0.65577464542993957</c:v>
                </c:pt>
                <c:pt idx="46">
                  <c:v>0.65830424416783395</c:v>
                </c:pt>
                <c:pt idx="47">
                  <c:v>0.66011707233556671</c:v>
                </c:pt>
                <c:pt idx="48">
                  <c:v>0.66120716458371109</c:v>
                </c:pt>
                <c:pt idx="49">
                  <c:v>0.66157092855015276</c:v>
                </c:pt>
                <c:pt idx="50">
                  <c:v>0.66120716458371109</c:v>
                </c:pt>
                <c:pt idx="51">
                  <c:v>0.66011707233556671</c:v>
                </c:pt>
                <c:pt idx="52">
                  <c:v>0.65830424416783395</c:v>
                </c:pt>
                <c:pt idx="53">
                  <c:v>0.65577464542993957</c:v>
                </c:pt>
                <c:pt idx="54">
                  <c:v>0.65253658175437768</c:v>
                </c:pt>
                <c:pt idx="55">
                  <c:v>0.64860065362275321</c:v>
                </c:pt>
                <c:pt idx="56">
                  <c:v>0.64397969854995118</c:v>
                </c:pt>
                <c:pt idx="57">
                  <c:v>0.63868872132768451</c:v>
                </c:pt>
                <c:pt idx="58">
                  <c:v>0.63274481285791218</c:v>
                </c:pt>
                <c:pt idx="59">
                  <c:v>0.62616705819051421</c:v>
                </c:pt>
                <c:pt idx="60">
                  <c:v>0.61897643445756045</c:v>
                </c:pt>
                <c:pt idx="61">
                  <c:v>0.61119569946792873</c:v>
                </c:pt>
                <c:pt idx="62">
                  <c:v>0.60284927178982006</c:v>
                </c:pt>
                <c:pt idx="63">
                  <c:v>0.59396310320489509</c:v>
                </c:pt>
                <c:pt idx="64">
                  <c:v>0.58456454446528572</c:v>
                </c:pt>
                <c:pt idx="65">
                  <c:v>0.57468220532389969</c:v>
                </c:pt>
                <c:pt idx="66">
                  <c:v>0.56434580983817761</c:v>
                </c:pt>
                <c:pt idx="67">
                  <c:v>0.55358604796842725</c:v>
                </c:pt>
                <c:pt idx="68">
                  <c:v>0.54243442450322332</c:v>
                </c:pt>
                <c:pt idx="69">
                  <c:v>0.53092310634698625</c:v>
                </c:pt>
                <c:pt idx="70">
                  <c:v>0.51908476919797075</c:v>
                </c:pt>
                <c:pt idx="71">
                  <c:v>0.50695244462936906</c:v>
                </c:pt>
                <c:pt idx="72">
                  <c:v>0.49455936856246896</c:v>
                </c:pt>
                <c:pt idx="73">
                  <c:v>0.48193883208842586</c:v>
                </c:pt>
                <c:pt idx="74">
                  <c:v>0.46912403555576404</c:v>
                </c:pt>
                <c:pt idx="75">
                  <c:v>0.45614794679374798</c:v>
                </c:pt>
                <c:pt idx="76">
                  <c:v>0.44304316428894885</c:v>
                </c:pt>
                <c:pt idx="77">
                  <c:v>0.42984178607321727</c:v>
                </c:pt>
                <c:pt idx="78">
                  <c:v>0.41657528501738811</c:v>
                </c:pt>
                <c:pt idx="79">
                  <c:v>0.40327439115718267</c:v>
                </c:pt>
                <c:pt idx="80">
                  <c:v>0.38996898160585103</c:v>
                </c:pt>
                <c:pt idx="81">
                  <c:v>0.3766879785340993</c:v>
                </c:pt>
                <c:pt idx="82">
                  <c:v>0.36345925562145065</c:v>
                </c:pt>
                <c:pt idx="83">
                  <c:v>0.35030955330632718</c:v>
                </c:pt>
                <c:pt idx="84">
                  <c:v>0.33726440308439992</c:v>
                </c:pt>
                <c:pt idx="85">
                  <c:v>0.32434806102775698</c:v>
                </c:pt>
                <c:pt idx="86">
                  <c:v>0.31158345062192239</c:v>
                </c:pt>
                <c:pt idx="87">
                  <c:v>0.29899211494354822</c:v>
                </c:pt>
                <c:pt idx="88">
                  <c:v>0.28659417813053834</c:v>
                </c:pt>
                <c:pt idx="89">
                  <c:v>0.27440831602792198</c:v>
                </c:pt>
                <c:pt idx="90">
                  <c:v>0.26245173582862746</c:v>
                </c:pt>
                <c:pt idx="91">
                  <c:v>0.25074016446764585</c:v>
                </c:pt>
                <c:pt idx="92">
                  <c:v>0.23928784547256618</c:v>
                </c:pt>
                <c:pt idx="93">
                  <c:v>0.2281075439223928</c:v>
                </c:pt>
                <c:pt idx="94">
                  <c:v>0.2172105591212172</c:v>
                </c:pt>
                <c:pt idx="95">
                  <c:v>0.20660674455286546</c:v>
                </c:pt>
                <c:pt idx="96">
                  <c:v>0.19630453464799807</c:v>
                </c:pt>
                <c:pt idx="97">
                  <c:v>0.18631097786633694</c:v>
                </c:pt>
                <c:pt idx="98">
                  <c:v>0.17663177557305185</c:v>
                </c:pt>
                <c:pt idx="99">
                  <c:v>0.16727132617079188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2759F8-A6A6-48C6-A6FF-3D371C3AF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BAEDFF-0201-42BB-88EA-12F1583D4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818A41-C989-4632-A5A0-397C6744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66F6AC-D276-4ADB-8D4F-5DFE52902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2D1C7D-96F1-4D13-BF26-89D955F1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C82D5C-EE6D-4B59-8C05-8BBCF626C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087E8A-B26B-495E-A741-6AC12077D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9F689-3692-488C-9D91-DE6F2393F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F8CE15-2C69-4982-834C-14428F89B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615C47-B1A3-418B-80DE-6186A0E3A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808-9351-4F12-8EEF-F77D9E4EA00D}">
  <dimension ref="A1:K102"/>
  <sheetViews>
    <sheetView zoomScale="120" zoomScaleNormal="120" workbookViewId="0">
      <selection activeCell="D30" sqref="D3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  <col min="10" max="10" width="9.140625" style="18" customWidth="1"/>
  </cols>
  <sheetData>
    <row r="1" spans="1:11" s="2" customFormat="1" ht="15" customHeight="1" x14ac:dyDescent="0.25">
      <c r="A1" s="13">
        <v>-83</v>
      </c>
      <c r="B1" s="28" t="s">
        <v>19</v>
      </c>
      <c r="C1" s="28"/>
      <c r="D1" s="25" t="s">
        <v>17</v>
      </c>
      <c r="E1" s="26"/>
      <c r="F1" s="27" t="s">
        <v>18</v>
      </c>
      <c r="G1" s="27"/>
      <c r="H1" s="27"/>
      <c r="I1" s="27"/>
      <c r="J1" s="15"/>
      <c r="K1"/>
    </row>
    <row r="2" spans="1:11" ht="15" customHeight="1" x14ac:dyDescent="0.25">
      <c r="A2" s="13">
        <v>-84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16"/>
    </row>
    <row r="3" spans="1:11" ht="15" customHeight="1" x14ac:dyDescent="0.25">
      <c r="A3" s="13">
        <v>-83</v>
      </c>
      <c r="B3" s="21" t="s">
        <v>8</v>
      </c>
      <c r="C3" s="12">
        <f>MIN(A1:A100)</f>
        <v>-87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-85.96</v>
      </c>
      <c r="H3" s="3">
        <f>_xlfn.NORM.DIST(G3,$D$28,$C$6,FALSE)</f>
        <v>2.6447152616400859E-2</v>
      </c>
      <c r="I3" s="7">
        <f>(ABS(C3)-ABS(C4))/C5</f>
        <v>0.04</v>
      </c>
      <c r="J3" s="17"/>
    </row>
    <row r="4" spans="1:11" ht="15" customHeight="1" x14ac:dyDescent="0.25">
      <c r="A4" s="13">
        <v>-84</v>
      </c>
      <c r="B4" s="22" t="s">
        <v>9</v>
      </c>
      <c r="C4" s="7">
        <f>MAX(A1:A100)</f>
        <v>-83</v>
      </c>
      <c r="D4" s="6">
        <v>-87</v>
      </c>
      <c r="E4" s="11">
        <v>1</v>
      </c>
      <c r="F4" s="3">
        <v>-48</v>
      </c>
      <c r="G4" s="3">
        <f t="shared" ref="G4:G67" si="0">$D$28+($I$3*F4)</f>
        <v>-85.92</v>
      </c>
      <c r="H4" s="3">
        <f t="shared" ref="H4:H67" si="1">_xlfn.NORM.DIST(G4,$D$28,$C$6,FALSE)</f>
        <v>2.9763016988741155E-2</v>
      </c>
    </row>
    <row r="5" spans="1:11" x14ac:dyDescent="0.25">
      <c r="A5" s="13">
        <v>-84</v>
      </c>
      <c r="B5" s="21" t="s">
        <v>10</v>
      </c>
      <c r="C5" s="12">
        <f>COUNT(A1:A100)</f>
        <v>100</v>
      </c>
      <c r="D5" s="8">
        <v>-86</v>
      </c>
      <c r="E5" s="10">
        <v>5</v>
      </c>
      <c r="F5" s="3">
        <v>-47</v>
      </c>
      <c r="G5" s="3">
        <f t="shared" si="0"/>
        <v>-85.88</v>
      </c>
      <c r="H5" s="3">
        <f t="shared" si="1"/>
        <v>3.3413140106031927E-2</v>
      </c>
    </row>
    <row r="6" spans="1:11" ht="15" customHeight="1" x14ac:dyDescent="0.25">
      <c r="A6" s="13">
        <v>-84</v>
      </c>
      <c r="B6" s="22" t="s">
        <v>2</v>
      </c>
      <c r="C6" s="7">
        <f>_xlfn.STDEV.S(A1:A100)</f>
        <v>0.8105366721929953</v>
      </c>
      <c r="D6" s="6">
        <v>-85</v>
      </c>
      <c r="E6" s="11">
        <v>36</v>
      </c>
      <c r="F6" s="3">
        <v>-46</v>
      </c>
      <c r="G6" s="3">
        <f t="shared" si="0"/>
        <v>-85.84</v>
      </c>
      <c r="H6" s="3">
        <f t="shared" si="1"/>
        <v>3.7419668856518866E-2</v>
      </c>
    </row>
    <row r="7" spans="1:11" ht="15" customHeight="1" x14ac:dyDescent="0.25">
      <c r="A7" s="13">
        <v>-84</v>
      </c>
      <c r="B7" s="21" t="s">
        <v>6</v>
      </c>
      <c r="C7" s="12">
        <f>C9-(2*C6)</f>
        <v>-85.98107334438599</v>
      </c>
      <c r="D7" s="8">
        <v>-84</v>
      </c>
      <c r="E7" s="10">
        <v>45</v>
      </c>
      <c r="F7" s="3">
        <v>-45</v>
      </c>
      <c r="G7" s="3">
        <f t="shared" si="0"/>
        <v>-85.8</v>
      </c>
      <c r="H7" s="3">
        <f t="shared" si="1"/>
        <v>4.1804679354846962E-2</v>
      </c>
    </row>
    <row r="8" spans="1:11" x14ac:dyDescent="0.25">
      <c r="A8" s="13">
        <v>-83</v>
      </c>
      <c r="B8" s="22" t="s">
        <v>4</v>
      </c>
      <c r="C8" s="7">
        <f>C9-C6</f>
        <v>-85.170536672192995</v>
      </c>
      <c r="D8" s="6">
        <v>-83</v>
      </c>
      <c r="E8" s="11">
        <v>13</v>
      </c>
      <c r="F8" s="3">
        <v>-44</v>
      </c>
      <c r="G8" s="3">
        <f t="shared" si="0"/>
        <v>-85.76</v>
      </c>
      <c r="H8" s="3">
        <f t="shared" si="1"/>
        <v>4.6589941179626733E-2</v>
      </c>
    </row>
    <row r="9" spans="1:11" x14ac:dyDescent="0.25">
      <c r="A9" s="13">
        <v>-83</v>
      </c>
      <c r="B9" s="21" t="s">
        <v>3</v>
      </c>
      <c r="C9" s="12">
        <f>AVERAGE(A1:A100)</f>
        <v>-84.36</v>
      </c>
      <c r="D9" s="8">
        <v>-82</v>
      </c>
      <c r="E9" s="10">
        <v>0</v>
      </c>
      <c r="F9" s="3">
        <v>-43</v>
      </c>
      <c r="G9" s="3">
        <f t="shared" si="0"/>
        <v>-85.72</v>
      </c>
      <c r="H9" s="3">
        <f t="shared" si="1"/>
        <v>5.179665763313672E-2</v>
      </c>
      <c r="J9" s="19"/>
    </row>
    <row r="10" spans="1:11" ht="15" customHeight="1" x14ac:dyDescent="0.25">
      <c r="A10" s="13">
        <v>-85</v>
      </c>
      <c r="B10" s="22" t="s">
        <v>5</v>
      </c>
      <c r="C10" s="7">
        <f>C9+C6</f>
        <v>-83.549463327807004</v>
      </c>
      <c r="D10" s="6">
        <v>-81</v>
      </c>
      <c r="E10" s="11">
        <v>0</v>
      </c>
      <c r="F10" s="3">
        <v>-42</v>
      </c>
      <c r="G10" s="3">
        <f t="shared" si="0"/>
        <v>-85.68</v>
      </c>
      <c r="H10" s="3">
        <f t="shared" si="1"/>
        <v>5.7445183219788531E-2</v>
      </c>
    </row>
    <row r="11" spans="1:11" ht="15" customHeight="1" x14ac:dyDescent="0.25">
      <c r="A11" s="13">
        <v>-84</v>
      </c>
      <c r="B11" s="21" t="s">
        <v>7</v>
      </c>
      <c r="C11" s="12">
        <f>C9+(2*C6)</f>
        <v>-82.738926655614009</v>
      </c>
      <c r="D11" s="8">
        <v>-80</v>
      </c>
      <c r="E11" s="10">
        <v>0</v>
      </c>
      <c r="F11" s="3">
        <v>-41</v>
      </c>
      <c r="G11" s="3">
        <f t="shared" si="0"/>
        <v>-85.64</v>
      </c>
      <c r="H11" s="3">
        <f t="shared" si="1"/>
        <v>6.3554720087658945E-2</v>
      </c>
    </row>
    <row r="12" spans="1:11" x14ac:dyDescent="0.25">
      <c r="A12" s="13">
        <v>-85</v>
      </c>
      <c r="F12" s="3">
        <v>-40</v>
      </c>
      <c r="G12" s="3">
        <f t="shared" si="0"/>
        <v>-85.6</v>
      </c>
      <c r="H12" s="3">
        <f t="shared" si="1"/>
        <v>7.0142995751659304E-2</v>
      </c>
    </row>
    <row r="13" spans="1:11" x14ac:dyDescent="0.25">
      <c r="A13" s="13">
        <v>-85</v>
      </c>
      <c r="F13" s="3">
        <v>-39</v>
      </c>
      <c r="G13" s="3">
        <f t="shared" si="0"/>
        <v>-85.56</v>
      </c>
      <c r="H13" s="3">
        <f t="shared" si="1"/>
        <v>7.7225925007988638E-2</v>
      </c>
    </row>
    <row r="14" spans="1:11" x14ac:dyDescent="0.25">
      <c r="A14" s="13">
        <v>-84</v>
      </c>
      <c r="F14" s="3">
        <v>-38</v>
      </c>
      <c r="G14" s="3">
        <f t="shared" si="0"/>
        <v>-85.52</v>
      </c>
      <c r="H14" s="3">
        <f t="shared" si="1"/>
        <v>8.4817259545246992E-2</v>
      </c>
    </row>
    <row r="15" spans="1:11" x14ac:dyDescent="0.25">
      <c r="A15" s="13">
        <v>-84</v>
      </c>
      <c r="F15" s="3">
        <v>-37</v>
      </c>
      <c r="G15" s="3">
        <f t="shared" si="0"/>
        <v>-85.48</v>
      </c>
      <c r="H15" s="3">
        <f t="shared" si="1"/>
        <v>9.2928229345006177E-2</v>
      </c>
    </row>
    <row r="16" spans="1:11" x14ac:dyDescent="0.25">
      <c r="A16" s="13">
        <v>-84</v>
      </c>
      <c r="F16" s="3">
        <v>-36</v>
      </c>
      <c r="G16" s="3">
        <f t="shared" si="0"/>
        <v>-85.44</v>
      </c>
      <c r="H16" s="3">
        <f t="shared" si="1"/>
        <v>0.10156718052944556</v>
      </c>
    </row>
    <row r="17" spans="1:8" x14ac:dyDescent="0.25">
      <c r="A17" s="13">
        <v>-85</v>
      </c>
      <c r="F17" s="3">
        <v>-35</v>
      </c>
      <c r="G17" s="3">
        <f t="shared" si="0"/>
        <v>-85.4</v>
      </c>
      <c r="H17" s="3">
        <f t="shared" si="1"/>
        <v>0.11073921484023425</v>
      </c>
    </row>
    <row r="18" spans="1:8" ht="15" customHeight="1" x14ac:dyDescent="0.25">
      <c r="A18" s="13">
        <v>-84</v>
      </c>
      <c r="F18" s="3">
        <v>-34</v>
      </c>
      <c r="G18" s="3">
        <f t="shared" si="0"/>
        <v>-85.36</v>
      </c>
      <c r="H18" s="3">
        <f t="shared" si="1"/>
        <v>0.12044583640590811</v>
      </c>
    </row>
    <row r="19" spans="1:8" ht="15" customHeight="1" x14ac:dyDescent="0.25">
      <c r="A19" s="13">
        <v>-85</v>
      </c>
      <c r="F19" s="3">
        <v>-33</v>
      </c>
      <c r="G19" s="3">
        <f t="shared" si="0"/>
        <v>-85.32</v>
      </c>
      <c r="H19" s="3">
        <f t="shared" si="1"/>
        <v>0.13068461185783653</v>
      </c>
    </row>
    <row r="20" spans="1:8" x14ac:dyDescent="0.25">
      <c r="A20" s="13">
        <v>-84</v>
      </c>
      <c r="F20" s="3">
        <v>-32</v>
      </c>
      <c r="G20" s="3">
        <f t="shared" si="0"/>
        <v>-85.28</v>
      </c>
      <c r="H20" s="3">
        <f t="shared" si="1"/>
        <v>0.1414488501724343</v>
      </c>
    </row>
    <row r="21" spans="1:8" x14ac:dyDescent="0.25">
      <c r="A21" s="13">
        <v>-83</v>
      </c>
      <c r="F21" s="3">
        <v>-31</v>
      </c>
      <c r="G21" s="3">
        <f t="shared" si="0"/>
        <v>-85.24</v>
      </c>
      <c r="H21" s="3">
        <f t="shared" si="1"/>
        <v>0.15272730883384208</v>
      </c>
    </row>
    <row r="22" spans="1:8" x14ac:dyDescent="0.25">
      <c r="A22" s="13">
        <v>-84</v>
      </c>
      <c r="F22" s="3">
        <v>-30</v>
      </c>
      <c r="G22" s="3">
        <f t="shared" si="0"/>
        <v>-85.2</v>
      </c>
      <c r="H22" s="3">
        <f t="shared" si="1"/>
        <v>0.16450393301335373</v>
      </c>
    </row>
    <row r="23" spans="1:8" x14ac:dyDescent="0.25">
      <c r="A23" s="13">
        <v>-83</v>
      </c>
      <c r="F23" s="3">
        <v>-29</v>
      </c>
      <c r="G23" s="3">
        <f t="shared" si="0"/>
        <v>-85.16</v>
      </c>
      <c r="H23" s="3">
        <f t="shared" si="1"/>
        <v>0.17675763443728612</v>
      </c>
    </row>
    <row r="24" spans="1:8" x14ac:dyDescent="0.25">
      <c r="A24" s="13">
        <v>-84</v>
      </c>
      <c r="F24" s="3">
        <v>-28</v>
      </c>
      <c r="G24" s="3">
        <f t="shared" si="0"/>
        <v>-85.12</v>
      </c>
      <c r="H24" s="3">
        <f t="shared" si="1"/>
        <v>0.18946211645320968</v>
      </c>
    </row>
    <row r="25" spans="1:8" x14ac:dyDescent="0.25">
      <c r="A25" s="13">
        <v>-84</v>
      </c>
      <c r="F25" s="3">
        <v>-27</v>
      </c>
      <c r="G25" s="3">
        <f t="shared" si="0"/>
        <v>-85.08</v>
      </c>
      <c r="H25" s="3">
        <f t="shared" si="1"/>
        <v>0.20258575149893573</v>
      </c>
    </row>
    <row r="26" spans="1:8" x14ac:dyDescent="0.25">
      <c r="A26" s="13">
        <v>-84</v>
      </c>
      <c r="F26" s="3">
        <v>-26</v>
      </c>
      <c r="G26" s="3">
        <f t="shared" si="0"/>
        <v>-85.04</v>
      </c>
      <c r="H26" s="3">
        <f t="shared" si="1"/>
        <v>0.2160915167240206</v>
      </c>
    </row>
    <row r="27" spans="1:8" x14ac:dyDescent="0.25">
      <c r="A27" s="13">
        <v>-87</v>
      </c>
      <c r="C27" s="29" t="s">
        <v>20</v>
      </c>
      <c r="D27" s="29"/>
      <c r="F27" s="3">
        <v>-25</v>
      </c>
      <c r="G27" s="3">
        <f t="shared" si="0"/>
        <v>-85</v>
      </c>
      <c r="H27" s="3">
        <f t="shared" si="1"/>
        <v>0.22993699290993558</v>
      </c>
    </row>
    <row r="28" spans="1:8" x14ac:dyDescent="0.25">
      <c r="A28" s="13">
        <v>-83</v>
      </c>
      <c r="C28" s="22" t="s">
        <v>22</v>
      </c>
      <c r="D28" s="6">
        <f>_xlfn.MODE.SNGL(A1:A100)</f>
        <v>-84</v>
      </c>
      <c r="F28" s="3">
        <v>-24</v>
      </c>
      <c r="G28" s="3">
        <f t="shared" si="0"/>
        <v>-84.96</v>
      </c>
      <c r="H28" s="3">
        <f t="shared" si="1"/>
        <v>0.24407443108407686</v>
      </c>
    </row>
    <row r="29" spans="1:8" x14ac:dyDescent="0.25">
      <c r="A29" s="13">
        <v>-86</v>
      </c>
      <c r="C29" s="22" t="s">
        <v>21</v>
      </c>
      <c r="D29" s="6">
        <f>_xlfn.MODE.SNGL(A1:A5)</f>
        <v>-84</v>
      </c>
      <c r="F29" s="3">
        <v>-23</v>
      </c>
      <c r="G29" s="3">
        <f t="shared" si="0"/>
        <v>-84.92</v>
      </c>
      <c r="H29" s="3">
        <f t="shared" si="1"/>
        <v>0.25845089033219454</v>
      </c>
    </row>
    <row r="30" spans="1:8" x14ac:dyDescent="0.25">
      <c r="A30" s="13">
        <v>-85</v>
      </c>
      <c r="C30" s="22" t="s">
        <v>29</v>
      </c>
      <c r="D30" s="20">
        <f>ABS(C6/C9)</f>
        <v>9.6080686604195741E-3</v>
      </c>
      <c r="F30" s="3">
        <v>-22</v>
      </c>
      <c r="G30" s="3">
        <f t="shared" si="0"/>
        <v>-84.88</v>
      </c>
      <c r="H30" s="3">
        <f t="shared" si="1"/>
        <v>0.27300844929322304</v>
      </c>
    </row>
    <row r="31" spans="1:8" x14ac:dyDescent="0.25">
      <c r="A31" s="13">
        <v>-84</v>
      </c>
      <c r="F31" s="3">
        <v>-21</v>
      </c>
      <c r="G31" s="3">
        <f t="shared" si="0"/>
        <v>-84.84</v>
      </c>
      <c r="H31" s="3">
        <f t="shared" si="1"/>
        <v>0.28768449268502871</v>
      </c>
    </row>
    <row r="32" spans="1:8" x14ac:dyDescent="0.25">
      <c r="A32" s="13">
        <v>-83</v>
      </c>
      <c r="F32" s="3">
        <v>-20</v>
      </c>
      <c r="G32" s="3">
        <f t="shared" si="0"/>
        <v>-84.8</v>
      </c>
      <c r="H32" s="3">
        <f t="shared" si="1"/>
        <v>0.30241207297763339</v>
      </c>
    </row>
    <row r="33" spans="1:8" x14ac:dyDescent="0.25">
      <c r="A33" s="13">
        <v>-84</v>
      </c>
      <c r="F33" s="3">
        <v>-19</v>
      </c>
      <c r="G33" s="3">
        <f t="shared" si="0"/>
        <v>-84.76</v>
      </c>
      <c r="H33" s="3">
        <f t="shared" si="1"/>
        <v>0.31712034602326455</v>
      </c>
    </row>
    <row r="34" spans="1:8" x14ac:dyDescent="0.25">
      <c r="A34" s="13">
        <v>-85</v>
      </c>
      <c r="F34" s="3">
        <v>-18</v>
      </c>
      <c r="G34" s="3">
        <f t="shared" si="0"/>
        <v>-84.72</v>
      </c>
      <c r="H34" s="3">
        <f t="shared" si="1"/>
        <v>0.33173507809626318</v>
      </c>
    </row>
    <row r="35" spans="1:8" x14ac:dyDescent="0.25">
      <c r="A35" s="13">
        <v>-84</v>
      </c>
      <c r="F35" s="3">
        <v>-17</v>
      </c>
      <c r="G35" s="3">
        <f t="shared" si="0"/>
        <v>-84.68</v>
      </c>
      <c r="H35" s="3">
        <f t="shared" si="1"/>
        <v>0.34617922041685634</v>
      </c>
    </row>
    <row r="36" spans="1:8" x14ac:dyDescent="0.25">
      <c r="A36" s="13">
        <v>-85</v>
      </c>
      <c r="F36" s="3">
        <v>-16</v>
      </c>
      <c r="G36" s="3">
        <f t="shared" si="0"/>
        <v>-84.64</v>
      </c>
      <c r="H36" s="3">
        <f t="shared" si="1"/>
        <v>0.36037354586214715</v>
      </c>
    </row>
    <row r="37" spans="1:8" x14ac:dyDescent="0.25">
      <c r="A37" s="13">
        <v>-84</v>
      </c>
      <c r="F37" s="3">
        <v>-15</v>
      </c>
      <c r="G37" s="3">
        <f t="shared" si="0"/>
        <v>-84.6</v>
      </c>
      <c r="H37" s="3">
        <f t="shared" si="1"/>
        <v>0.37423734123510677</v>
      </c>
    </row>
    <row r="38" spans="1:8" x14ac:dyDescent="0.25">
      <c r="A38" s="13">
        <v>-84</v>
      </c>
      <c r="F38" s="3">
        <v>-14</v>
      </c>
      <c r="G38" s="3">
        <f t="shared" si="0"/>
        <v>-84.56</v>
      </c>
      <c r="H38" s="3">
        <f t="shared" si="1"/>
        <v>0.38768914720075837</v>
      </c>
    </row>
    <row r="39" spans="1:8" x14ac:dyDescent="0.25">
      <c r="A39" s="13">
        <v>-85</v>
      </c>
      <c r="F39" s="3">
        <v>-13</v>
      </c>
      <c r="G39" s="3">
        <f t="shared" si="0"/>
        <v>-84.52</v>
      </c>
      <c r="H39" s="3">
        <f t="shared" si="1"/>
        <v>0.40064753683834614</v>
      </c>
    </row>
    <row r="40" spans="1:8" x14ac:dyDescent="0.25">
      <c r="A40" s="13">
        <v>-86</v>
      </c>
      <c r="F40" s="3">
        <v>-12</v>
      </c>
      <c r="G40" s="3">
        <f t="shared" si="0"/>
        <v>-84.48</v>
      </c>
      <c r="H40" s="3">
        <f t="shared" si="1"/>
        <v>0.4130319227298902</v>
      </c>
    </row>
    <row r="41" spans="1:8" x14ac:dyDescent="0.25">
      <c r="A41" s="13">
        <v>-84</v>
      </c>
      <c r="F41" s="3">
        <v>-11</v>
      </c>
      <c r="G41" s="3">
        <f t="shared" si="0"/>
        <v>-84.44</v>
      </c>
      <c r="H41" s="3">
        <f t="shared" si="1"/>
        <v>0.42476338163724142</v>
      </c>
    </row>
    <row r="42" spans="1:8" x14ac:dyDescent="0.25">
      <c r="A42" s="13">
        <v>-84</v>
      </c>
      <c r="F42" s="3">
        <v>-10</v>
      </c>
      <c r="G42" s="3">
        <f t="shared" si="0"/>
        <v>-84.4</v>
      </c>
      <c r="H42" s="3">
        <f t="shared" si="1"/>
        <v>0.43576548513623597</v>
      </c>
    </row>
    <row r="43" spans="1:8" x14ac:dyDescent="0.25">
      <c r="A43" s="13">
        <v>-85</v>
      </c>
      <c r="F43" s="3">
        <v>-9</v>
      </c>
      <c r="G43" s="3">
        <f t="shared" si="0"/>
        <v>-84.36</v>
      </c>
      <c r="H43" s="3">
        <f t="shared" si="1"/>
        <v>0.44596512410036071</v>
      </c>
    </row>
    <row r="44" spans="1:8" x14ac:dyDescent="0.25">
      <c r="A44" s="13">
        <v>-85</v>
      </c>
      <c r="F44" s="3">
        <v>-8</v>
      </c>
      <c r="G44" s="3">
        <f t="shared" si="0"/>
        <v>-84.32</v>
      </c>
      <c r="H44" s="3">
        <f t="shared" si="1"/>
        <v>0.45529331467359418</v>
      </c>
    </row>
    <row r="45" spans="1:8" x14ac:dyDescent="0.25">
      <c r="A45" s="13">
        <v>-85</v>
      </c>
      <c r="F45" s="3">
        <v>-7</v>
      </c>
      <c r="G45" s="3">
        <f t="shared" si="0"/>
        <v>-84.28</v>
      </c>
      <c r="H45" s="3">
        <f t="shared" si="1"/>
        <v>0.46368597335605916</v>
      </c>
    </row>
    <row r="46" spans="1:8" x14ac:dyDescent="0.25">
      <c r="A46" s="13">
        <v>-85</v>
      </c>
      <c r="F46" s="3">
        <v>-6</v>
      </c>
      <c r="G46" s="3">
        <f t="shared" si="0"/>
        <v>-84.24</v>
      </c>
      <c r="H46" s="3">
        <f t="shared" si="1"/>
        <v>0.47108464905269481</v>
      </c>
    </row>
    <row r="47" spans="1:8" x14ac:dyDescent="0.25">
      <c r="A47" s="13">
        <v>-84</v>
      </c>
      <c r="F47" s="3">
        <v>-5</v>
      </c>
      <c r="G47" s="3">
        <f t="shared" si="0"/>
        <v>-84.2</v>
      </c>
      <c r="H47" s="3">
        <f t="shared" si="1"/>
        <v>0.47743720040584725</v>
      </c>
    </row>
    <row r="48" spans="1:8" x14ac:dyDescent="0.25">
      <c r="A48" s="13">
        <v>-85</v>
      </c>
      <c r="F48" s="3">
        <v>-4</v>
      </c>
      <c r="G48" s="3">
        <f t="shared" si="0"/>
        <v>-84.16</v>
      </c>
      <c r="H48" s="3">
        <f t="shared" si="1"/>
        <v>0.48269840744238596</v>
      </c>
    </row>
    <row r="49" spans="1:8" x14ac:dyDescent="0.25">
      <c r="A49" s="13">
        <v>-85</v>
      </c>
      <c r="F49" s="3">
        <v>-3</v>
      </c>
      <c r="G49" s="3">
        <f t="shared" si="0"/>
        <v>-84.12</v>
      </c>
      <c r="H49" s="3">
        <f t="shared" si="1"/>
        <v>0.48683050750343071</v>
      </c>
    </row>
    <row r="50" spans="1:8" x14ac:dyDescent="0.25">
      <c r="A50" s="13">
        <v>-86</v>
      </c>
      <c r="F50" s="3">
        <v>-2</v>
      </c>
      <c r="G50" s="3">
        <f t="shared" si="0"/>
        <v>-84.08</v>
      </c>
      <c r="H50" s="3">
        <f t="shared" si="1"/>
        <v>0.48980364657380482</v>
      </c>
    </row>
    <row r="51" spans="1:8" x14ac:dyDescent="0.25">
      <c r="A51" s="13">
        <v>-85</v>
      </c>
      <c r="F51" s="3">
        <v>-1</v>
      </c>
      <c r="G51" s="3">
        <f t="shared" si="0"/>
        <v>-84.04</v>
      </c>
      <c r="H51" s="3">
        <f t="shared" si="1"/>
        <v>0.49159623846619133</v>
      </c>
    </row>
    <row r="52" spans="1:8" x14ac:dyDescent="0.25">
      <c r="A52" s="13">
        <v>-84</v>
      </c>
      <c r="F52" s="3">
        <v>0</v>
      </c>
      <c r="G52" s="3">
        <f t="shared" si="0"/>
        <v>-84</v>
      </c>
      <c r="H52" s="3">
        <f t="shared" si="1"/>
        <v>0.49219522581507746</v>
      </c>
    </row>
    <row r="53" spans="1:8" x14ac:dyDescent="0.25">
      <c r="A53" s="13">
        <v>-85</v>
      </c>
      <c r="F53" s="3">
        <v>1</v>
      </c>
      <c r="G53" s="3">
        <f t="shared" si="0"/>
        <v>-83.96</v>
      </c>
      <c r="H53" s="3">
        <f t="shared" si="1"/>
        <v>0.49159623846619133</v>
      </c>
    </row>
    <row r="54" spans="1:8" x14ac:dyDescent="0.25">
      <c r="A54" s="13">
        <v>-84</v>
      </c>
      <c r="F54" s="3">
        <v>2</v>
      </c>
      <c r="G54" s="3">
        <f t="shared" si="0"/>
        <v>-83.92</v>
      </c>
      <c r="H54" s="3">
        <f t="shared" si="1"/>
        <v>0.48980364657380482</v>
      </c>
    </row>
    <row r="55" spans="1:8" x14ac:dyDescent="0.25">
      <c r="A55" s="13">
        <v>-85</v>
      </c>
      <c r="F55" s="3">
        <v>3</v>
      </c>
      <c r="G55" s="3">
        <f t="shared" si="0"/>
        <v>-83.88</v>
      </c>
      <c r="H55" s="3">
        <f t="shared" si="1"/>
        <v>0.48683050750343071</v>
      </c>
    </row>
    <row r="56" spans="1:8" x14ac:dyDescent="0.25">
      <c r="A56" s="13">
        <v>-83</v>
      </c>
      <c r="F56" s="3">
        <v>4</v>
      </c>
      <c r="G56" s="3">
        <f t="shared" si="0"/>
        <v>-83.84</v>
      </c>
      <c r="H56" s="3">
        <f t="shared" si="1"/>
        <v>0.48269840744238596</v>
      </c>
    </row>
    <row r="57" spans="1:8" x14ac:dyDescent="0.25">
      <c r="A57" s="13">
        <v>-84</v>
      </c>
      <c r="F57" s="3">
        <v>5</v>
      </c>
      <c r="G57" s="3">
        <f t="shared" si="0"/>
        <v>-83.8</v>
      </c>
      <c r="H57" s="3">
        <f t="shared" si="1"/>
        <v>0.47743720040584725</v>
      </c>
    </row>
    <row r="58" spans="1:8" x14ac:dyDescent="0.25">
      <c r="A58" s="13">
        <v>-84</v>
      </c>
      <c r="F58" s="3">
        <v>6</v>
      </c>
      <c r="G58" s="3">
        <f t="shared" si="0"/>
        <v>-83.76</v>
      </c>
      <c r="H58" s="3">
        <f t="shared" si="1"/>
        <v>0.47108464905269481</v>
      </c>
    </row>
    <row r="59" spans="1:8" x14ac:dyDescent="0.25">
      <c r="A59" s="13">
        <v>-83</v>
      </c>
      <c r="F59" s="3">
        <v>7</v>
      </c>
      <c r="G59" s="3">
        <f t="shared" si="0"/>
        <v>-83.72</v>
      </c>
      <c r="H59" s="3">
        <f t="shared" si="1"/>
        <v>0.46368597335605916</v>
      </c>
    </row>
    <row r="60" spans="1:8" x14ac:dyDescent="0.25">
      <c r="A60" s="13">
        <v>-84</v>
      </c>
      <c r="F60" s="3">
        <v>8</v>
      </c>
      <c r="G60" s="3">
        <f t="shared" si="0"/>
        <v>-83.68</v>
      </c>
      <c r="H60" s="3">
        <f t="shared" si="1"/>
        <v>0.45529331467359418</v>
      </c>
    </row>
    <row r="61" spans="1:8" x14ac:dyDescent="0.25">
      <c r="A61" s="13">
        <v>-84</v>
      </c>
      <c r="F61" s="3">
        <v>9</v>
      </c>
      <c r="G61" s="3">
        <f t="shared" si="0"/>
        <v>-83.64</v>
      </c>
      <c r="H61" s="3">
        <f t="shared" si="1"/>
        <v>0.44596512410036071</v>
      </c>
    </row>
    <row r="62" spans="1:8" x14ac:dyDescent="0.25">
      <c r="A62" s="13">
        <v>-85</v>
      </c>
      <c r="F62" s="3">
        <v>10</v>
      </c>
      <c r="G62" s="3">
        <f t="shared" si="0"/>
        <v>-83.6</v>
      </c>
      <c r="H62" s="3">
        <f t="shared" si="1"/>
        <v>0.43576548513623597</v>
      </c>
    </row>
    <row r="63" spans="1:8" x14ac:dyDescent="0.25">
      <c r="A63" s="13">
        <v>-85</v>
      </c>
      <c r="F63" s="3">
        <v>11</v>
      </c>
      <c r="G63" s="3">
        <f t="shared" si="0"/>
        <v>-83.56</v>
      </c>
      <c r="H63" s="3">
        <f t="shared" si="1"/>
        <v>0.42476338163724142</v>
      </c>
    </row>
    <row r="64" spans="1:8" x14ac:dyDescent="0.25">
      <c r="A64" s="13">
        <v>-85</v>
      </c>
      <c r="F64" s="3">
        <v>12</v>
      </c>
      <c r="G64" s="3">
        <f t="shared" si="0"/>
        <v>-83.52</v>
      </c>
      <c r="H64" s="3">
        <f t="shared" si="1"/>
        <v>0.4130319227298902</v>
      </c>
    </row>
    <row r="65" spans="1:8" x14ac:dyDescent="0.25">
      <c r="A65" s="13">
        <v>-85</v>
      </c>
      <c r="F65" s="3">
        <v>13</v>
      </c>
      <c r="G65" s="3">
        <f t="shared" si="0"/>
        <v>-83.48</v>
      </c>
      <c r="H65" s="3">
        <f t="shared" si="1"/>
        <v>0.40064753683834614</v>
      </c>
    </row>
    <row r="66" spans="1:8" x14ac:dyDescent="0.25">
      <c r="A66" s="13">
        <v>-85</v>
      </c>
      <c r="F66" s="3">
        <v>14</v>
      </c>
      <c r="G66" s="3">
        <f t="shared" si="0"/>
        <v>-83.44</v>
      </c>
      <c r="H66" s="3">
        <f t="shared" si="1"/>
        <v>0.38768914720075837</v>
      </c>
    </row>
    <row r="67" spans="1:8" x14ac:dyDescent="0.25">
      <c r="A67" s="13">
        <v>-86</v>
      </c>
      <c r="F67" s="3">
        <v>15</v>
      </c>
      <c r="G67" s="3">
        <f t="shared" si="0"/>
        <v>-83.4</v>
      </c>
      <c r="H67" s="3">
        <f t="shared" si="1"/>
        <v>0.37423734123510677</v>
      </c>
    </row>
    <row r="68" spans="1:8" x14ac:dyDescent="0.25">
      <c r="A68" s="13">
        <v>-84</v>
      </c>
      <c r="F68" s="3">
        <v>16</v>
      </c>
      <c r="G68" s="3">
        <f t="shared" ref="G68:G102" si="2">$D$28+($I$3*F68)</f>
        <v>-83.36</v>
      </c>
      <c r="H68" s="3">
        <f t="shared" ref="H68:H102" si="3">_xlfn.NORM.DIST(G68,$D$28,$C$6,FALSE)</f>
        <v>0.36037354586214715</v>
      </c>
    </row>
    <row r="69" spans="1:8" x14ac:dyDescent="0.25">
      <c r="A69" s="13">
        <v>-85</v>
      </c>
      <c r="F69" s="3">
        <v>17</v>
      </c>
      <c r="G69" s="3">
        <f t="shared" si="2"/>
        <v>-83.32</v>
      </c>
      <c r="H69" s="3">
        <f t="shared" si="3"/>
        <v>0.34617922041685634</v>
      </c>
    </row>
    <row r="70" spans="1:8" x14ac:dyDescent="0.25">
      <c r="A70" s="13">
        <v>-84</v>
      </c>
      <c r="F70" s="3">
        <v>18</v>
      </c>
      <c r="G70" s="3">
        <f t="shared" si="2"/>
        <v>-83.28</v>
      </c>
      <c r="H70" s="3">
        <f t="shared" si="3"/>
        <v>0.33173507809626318</v>
      </c>
    </row>
    <row r="71" spans="1:8" x14ac:dyDescent="0.25">
      <c r="A71" s="13">
        <v>-84</v>
      </c>
      <c r="F71" s="3">
        <v>19</v>
      </c>
      <c r="G71" s="3">
        <f t="shared" si="2"/>
        <v>-83.24</v>
      </c>
      <c r="H71" s="3">
        <f t="shared" si="3"/>
        <v>0.31712034602326455</v>
      </c>
    </row>
    <row r="72" spans="1:8" x14ac:dyDescent="0.25">
      <c r="A72" s="13">
        <v>-86</v>
      </c>
      <c r="F72" s="3">
        <v>20</v>
      </c>
      <c r="G72" s="3">
        <f t="shared" si="2"/>
        <v>-83.2</v>
      </c>
      <c r="H72" s="3">
        <f t="shared" si="3"/>
        <v>0.30241207297763339</v>
      </c>
    </row>
    <row r="73" spans="1:8" x14ac:dyDescent="0.25">
      <c r="A73" s="13">
        <v>-85</v>
      </c>
      <c r="F73" s="3">
        <v>21</v>
      </c>
      <c r="G73" s="3">
        <f t="shared" si="2"/>
        <v>-83.16</v>
      </c>
      <c r="H73" s="3">
        <f t="shared" si="3"/>
        <v>0.28768449268502871</v>
      </c>
    </row>
    <row r="74" spans="1:8" x14ac:dyDescent="0.25">
      <c r="A74" s="13">
        <v>-84</v>
      </c>
      <c r="F74" s="3">
        <v>22</v>
      </c>
      <c r="G74" s="3">
        <f t="shared" si="2"/>
        <v>-83.12</v>
      </c>
      <c r="H74" s="3">
        <f t="shared" si="3"/>
        <v>0.27300844929322304</v>
      </c>
    </row>
    <row r="75" spans="1:8" x14ac:dyDescent="0.25">
      <c r="A75" s="13">
        <v>-85</v>
      </c>
      <c r="F75" s="3">
        <v>23</v>
      </c>
      <c r="G75" s="3">
        <f t="shared" si="2"/>
        <v>-83.08</v>
      </c>
      <c r="H75" s="3">
        <f t="shared" si="3"/>
        <v>0.25845089033219454</v>
      </c>
    </row>
    <row r="76" spans="1:8" x14ac:dyDescent="0.25">
      <c r="A76" s="13">
        <v>-85</v>
      </c>
      <c r="F76" s="3">
        <v>24</v>
      </c>
      <c r="G76" s="3">
        <f t="shared" si="2"/>
        <v>-83.04</v>
      </c>
      <c r="H76" s="3">
        <f t="shared" si="3"/>
        <v>0.24407443108407686</v>
      </c>
    </row>
    <row r="77" spans="1:8" x14ac:dyDescent="0.25">
      <c r="A77" s="13">
        <v>-85</v>
      </c>
      <c r="F77" s="3">
        <v>25</v>
      </c>
      <c r="G77" s="3">
        <f t="shared" si="2"/>
        <v>-83</v>
      </c>
      <c r="H77" s="3">
        <f t="shared" si="3"/>
        <v>0.22993699290993558</v>
      </c>
    </row>
    <row r="78" spans="1:8" x14ac:dyDescent="0.25">
      <c r="A78" s="13">
        <v>-85</v>
      </c>
      <c r="F78" s="3">
        <v>26</v>
      </c>
      <c r="G78" s="3">
        <f t="shared" si="2"/>
        <v>-82.96</v>
      </c>
      <c r="H78" s="3">
        <f t="shared" si="3"/>
        <v>0.2160915167240206</v>
      </c>
    </row>
    <row r="79" spans="1:8" x14ac:dyDescent="0.25">
      <c r="A79" s="13">
        <v>-85</v>
      </c>
      <c r="F79" s="3">
        <v>27</v>
      </c>
      <c r="G79" s="3">
        <f t="shared" si="2"/>
        <v>-82.92</v>
      </c>
      <c r="H79" s="3">
        <f t="shared" si="3"/>
        <v>0.20258575149893573</v>
      </c>
    </row>
    <row r="80" spans="1:8" x14ac:dyDescent="0.25">
      <c r="A80" s="13">
        <v>-84</v>
      </c>
      <c r="F80" s="3">
        <v>28</v>
      </c>
      <c r="G80" s="3">
        <f t="shared" si="2"/>
        <v>-82.88</v>
      </c>
      <c r="H80" s="3">
        <f t="shared" si="3"/>
        <v>0.18946211645320968</v>
      </c>
    </row>
    <row r="81" spans="1:8" x14ac:dyDescent="0.25">
      <c r="A81" s="13">
        <v>-84</v>
      </c>
      <c r="F81" s="3">
        <v>29</v>
      </c>
      <c r="G81" s="3">
        <f t="shared" si="2"/>
        <v>-82.84</v>
      </c>
      <c r="H81" s="3">
        <f t="shared" si="3"/>
        <v>0.17675763443728612</v>
      </c>
    </row>
    <row r="82" spans="1:8" x14ac:dyDescent="0.25">
      <c r="A82" s="13">
        <v>-84</v>
      </c>
      <c r="F82" s="3">
        <v>30</v>
      </c>
      <c r="G82" s="3">
        <f t="shared" si="2"/>
        <v>-82.8</v>
      </c>
      <c r="H82" s="3">
        <f t="shared" si="3"/>
        <v>0.16450393301335373</v>
      </c>
    </row>
    <row r="83" spans="1:8" x14ac:dyDescent="0.25">
      <c r="A83" s="13">
        <v>-85</v>
      </c>
      <c r="F83" s="3">
        <v>31</v>
      </c>
      <c r="G83" s="3">
        <f t="shared" si="2"/>
        <v>-82.76</v>
      </c>
      <c r="H83" s="3">
        <f t="shared" si="3"/>
        <v>0.15272730883384208</v>
      </c>
    </row>
    <row r="84" spans="1:8" x14ac:dyDescent="0.25">
      <c r="A84" s="13">
        <v>-85</v>
      </c>
      <c r="F84" s="3">
        <v>32</v>
      </c>
      <c r="G84" s="3">
        <f t="shared" si="2"/>
        <v>-82.72</v>
      </c>
      <c r="H84" s="3">
        <f t="shared" si="3"/>
        <v>0.1414488501724343</v>
      </c>
    </row>
    <row r="85" spans="1:8" x14ac:dyDescent="0.25">
      <c r="A85" s="13">
        <v>-83</v>
      </c>
      <c r="F85" s="3">
        <v>33</v>
      </c>
      <c r="G85" s="3">
        <f t="shared" si="2"/>
        <v>-82.68</v>
      </c>
      <c r="H85" s="3">
        <f t="shared" si="3"/>
        <v>0.13068461185783653</v>
      </c>
    </row>
    <row r="86" spans="1:8" x14ac:dyDescent="0.25">
      <c r="A86" s="13">
        <v>-84</v>
      </c>
      <c r="F86" s="3">
        <v>34</v>
      </c>
      <c r="G86" s="3">
        <f t="shared" si="2"/>
        <v>-82.64</v>
      </c>
      <c r="H86" s="3">
        <f t="shared" si="3"/>
        <v>0.12044583640590811</v>
      </c>
    </row>
    <row r="87" spans="1:8" x14ac:dyDescent="0.25">
      <c r="A87" s="13">
        <v>-84</v>
      </c>
      <c r="F87" s="3">
        <v>35</v>
      </c>
      <c r="G87" s="3">
        <f t="shared" si="2"/>
        <v>-82.6</v>
      </c>
      <c r="H87" s="3">
        <f t="shared" si="3"/>
        <v>0.11073921484023425</v>
      </c>
    </row>
    <row r="88" spans="1:8" x14ac:dyDescent="0.25">
      <c r="A88" s="13">
        <v>-85</v>
      </c>
      <c r="F88" s="3">
        <v>36</v>
      </c>
      <c r="G88" s="3">
        <f t="shared" si="2"/>
        <v>-82.56</v>
      </c>
      <c r="H88" s="3">
        <f t="shared" si="3"/>
        <v>0.10156718052944556</v>
      </c>
    </row>
    <row r="89" spans="1:8" x14ac:dyDescent="0.25">
      <c r="A89" s="13">
        <v>-85</v>
      </c>
      <c r="F89" s="3">
        <v>37</v>
      </c>
      <c r="G89" s="3">
        <f t="shared" si="2"/>
        <v>-82.52</v>
      </c>
      <c r="H89" s="3">
        <f t="shared" si="3"/>
        <v>9.2928229345006177E-2</v>
      </c>
    </row>
    <row r="90" spans="1:8" x14ac:dyDescent="0.25">
      <c r="A90" s="13">
        <v>-85</v>
      </c>
      <c r="F90" s="3">
        <v>38</v>
      </c>
      <c r="G90" s="3">
        <f t="shared" si="2"/>
        <v>-82.48</v>
      </c>
      <c r="H90" s="3">
        <f t="shared" si="3"/>
        <v>8.4817259545246992E-2</v>
      </c>
    </row>
    <row r="91" spans="1:8" x14ac:dyDescent="0.25">
      <c r="A91" s="13">
        <v>-84</v>
      </c>
      <c r="F91" s="3">
        <v>39</v>
      </c>
      <c r="G91" s="3">
        <f t="shared" si="2"/>
        <v>-82.44</v>
      </c>
      <c r="H91" s="3">
        <f t="shared" si="3"/>
        <v>7.7225925007988638E-2</v>
      </c>
    </row>
    <row r="92" spans="1:8" x14ac:dyDescent="0.25">
      <c r="A92" s="13">
        <v>-84</v>
      </c>
      <c r="F92" s="3">
        <v>40</v>
      </c>
      <c r="G92" s="3">
        <f t="shared" si="2"/>
        <v>-82.4</v>
      </c>
      <c r="H92" s="3">
        <f t="shared" si="3"/>
        <v>7.0142995751659304E-2</v>
      </c>
    </row>
    <row r="93" spans="1:8" x14ac:dyDescent="0.25">
      <c r="A93" s="13">
        <v>-84</v>
      </c>
      <c r="F93" s="3">
        <v>41</v>
      </c>
      <c r="G93" s="3">
        <f t="shared" si="2"/>
        <v>-82.36</v>
      </c>
      <c r="H93" s="3">
        <f t="shared" si="3"/>
        <v>6.3554720087658945E-2</v>
      </c>
    </row>
    <row r="94" spans="1:8" x14ac:dyDescent="0.25">
      <c r="A94" s="13">
        <v>-84</v>
      </c>
      <c r="F94" s="3">
        <v>42</v>
      </c>
      <c r="G94" s="3">
        <f t="shared" si="2"/>
        <v>-82.32</v>
      </c>
      <c r="H94" s="3">
        <f t="shared" si="3"/>
        <v>5.7445183219788531E-2</v>
      </c>
    </row>
    <row r="95" spans="1:8" x14ac:dyDescent="0.25">
      <c r="A95" s="13">
        <v>-85</v>
      </c>
      <c r="F95" s="3">
        <v>43</v>
      </c>
      <c r="G95" s="3">
        <f t="shared" si="2"/>
        <v>-82.28</v>
      </c>
      <c r="H95" s="3">
        <f t="shared" si="3"/>
        <v>5.179665763313672E-2</v>
      </c>
    </row>
    <row r="96" spans="1:8" x14ac:dyDescent="0.25">
      <c r="A96" s="13">
        <v>-84</v>
      </c>
      <c r="F96" s="3">
        <v>44</v>
      </c>
      <c r="G96" s="3">
        <f t="shared" si="2"/>
        <v>-82.24</v>
      </c>
      <c r="H96" s="3">
        <f t="shared" si="3"/>
        <v>4.6589941179626733E-2</v>
      </c>
    </row>
    <row r="97" spans="1:8" x14ac:dyDescent="0.25">
      <c r="A97" s="13">
        <v>-84</v>
      </c>
      <c r="F97" s="3">
        <v>45</v>
      </c>
      <c r="G97" s="3">
        <f t="shared" si="2"/>
        <v>-82.2</v>
      </c>
      <c r="H97" s="3">
        <f t="shared" si="3"/>
        <v>4.1804679354846962E-2</v>
      </c>
    </row>
    <row r="98" spans="1:8" x14ac:dyDescent="0.25">
      <c r="A98" s="13">
        <v>-83</v>
      </c>
      <c r="F98" s="3">
        <v>46</v>
      </c>
      <c r="G98" s="3">
        <f t="shared" si="2"/>
        <v>-82.16</v>
      </c>
      <c r="H98" s="3">
        <f t="shared" si="3"/>
        <v>3.7419668856518866E-2</v>
      </c>
    </row>
    <row r="99" spans="1:8" x14ac:dyDescent="0.25">
      <c r="A99" s="13">
        <v>-84</v>
      </c>
      <c r="F99" s="3">
        <v>47</v>
      </c>
      <c r="G99" s="3">
        <f t="shared" si="2"/>
        <v>-82.12</v>
      </c>
      <c r="H99" s="3">
        <f t="shared" si="3"/>
        <v>3.3413140106031927E-2</v>
      </c>
    </row>
    <row r="100" spans="1:8" x14ac:dyDescent="0.25">
      <c r="A100" s="13">
        <v>-83</v>
      </c>
      <c r="F100" s="3">
        <v>48</v>
      </c>
      <c r="G100" s="3">
        <f t="shared" si="2"/>
        <v>-82.08</v>
      </c>
      <c r="H100" s="3">
        <f t="shared" si="3"/>
        <v>2.9763016988741155E-2</v>
      </c>
    </row>
    <row r="101" spans="1:8" x14ac:dyDescent="0.25">
      <c r="F101" s="3">
        <v>49</v>
      </c>
      <c r="G101" s="3">
        <f t="shared" si="2"/>
        <v>-82.04</v>
      </c>
      <c r="H101" s="3">
        <f t="shared" si="3"/>
        <v>2.6447152616400859E-2</v>
      </c>
    </row>
    <row r="102" spans="1:8" x14ac:dyDescent="0.25">
      <c r="F102" s="3">
        <v>50</v>
      </c>
      <c r="G102" s="3">
        <f t="shared" si="2"/>
        <v>-82</v>
      </c>
      <c r="H102" s="3">
        <f t="shared" si="3"/>
        <v>2.3443540427232949E-2</v>
      </c>
    </row>
  </sheetData>
  <mergeCells count="4">
    <mergeCell ref="D1:E1"/>
    <mergeCell ref="F1:I1"/>
    <mergeCell ref="B1:C1"/>
    <mergeCell ref="C27:D27"/>
  </mergeCells>
  <conditionalFormatting sqref="D29">
    <cfRule type="cellIs" dxfId="19" priority="1" operator="notEqual">
      <formula>$D$28</formula>
    </cfRule>
    <cfRule type="cellIs" dxfId="1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83E-0D3F-491A-B2EC-DE5F8292699C}">
  <dimension ref="A1:L102"/>
  <sheetViews>
    <sheetView zoomScale="120" zoomScaleNormal="120" workbookViewId="0">
      <selection activeCell="F3" sqref="F3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-84</v>
      </c>
      <c r="B1" s="28" t="s">
        <v>23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-85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-84</v>
      </c>
      <c r="B3" s="21" t="s">
        <v>8</v>
      </c>
      <c r="C3" s="12">
        <f>MIN(A1:A100)</f>
        <v>-87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-88.94</v>
      </c>
      <c r="H3" s="3">
        <f>_xlfn.NORM.DIST(G3,$D$28,$C$6,FALSE)</f>
        <v>4.4489594087638834E-2</v>
      </c>
      <c r="I3" s="7">
        <f>(ABS(C3)-ABS(C4))/C5</f>
        <v>0.06</v>
      </c>
      <c r="L3" s="14"/>
    </row>
    <row r="4" spans="1:12" x14ac:dyDescent="0.25">
      <c r="A4" s="13">
        <v>-85</v>
      </c>
      <c r="B4" s="22" t="s">
        <v>9</v>
      </c>
      <c r="C4" s="7">
        <f>MAX(A1:A100)</f>
        <v>-81</v>
      </c>
      <c r="D4" s="6">
        <v>-87</v>
      </c>
      <c r="E4" s="11">
        <v>5</v>
      </c>
      <c r="F4" s="3">
        <v>-48</v>
      </c>
      <c r="G4" s="3">
        <f t="shared" ref="G4:G67" si="0">$D$28+($I$3*F4)</f>
        <v>-88.88</v>
      </c>
      <c r="H4" s="3">
        <f t="shared" ref="H4:H67" si="1">_xlfn.NORM.DIST(G4,$D$28,$C$6,FALSE)</f>
        <v>4.7725960880178338E-2</v>
      </c>
      <c r="L4" s="14"/>
    </row>
    <row r="5" spans="1:12" x14ac:dyDescent="0.25">
      <c r="A5" s="13">
        <v>-85</v>
      </c>
      <c r="B5" s="21" t="s">
        <v>10</v>
      </c>
      <c r="C5" s="12">
        <f>COUNT(A1:A100)</f>
        <v>100</v>
      </c>
      <c r="D5" s="8">
        <v>-86</v>
      </c>
      <c r="E5" s="10">
        <v>35</v>
      </c>
      <c r="F5" s="3">
        <v>-47</v>
      </c>
      <c r="G5" s="3">
        <f t="shared" si="0"/>
        <v>-88.82</v>
      </c>
      <c r="H5" s="3">
        <f t="shared" si="1"/>
        <v>5.112368262408163E-2</v>
      </c>
      <c r="L5" s="14"/>
    </row>
    <row r="6" spans="1:12" x14ac:dyDescent="0.25">
      <c r="A6" s="13">
        <v>-85</v>
      </c>
      <c r="B6" s="22" t="s">
        <v>2</v>
      </c>
      <c r="C6" s="7">
        <f>_xlfn.STDEV.S(A1:A100)</f>
        <v>1.576852766260896</v>
      </c>
      <c r="D6" s="6">
        <v>-85</v>
      </c>
      <c r="E6" s="11">
        <v>27</v>
      </c>
      <c r="F6" s="3">
        <v>-46</v>
      </c>
      <c r="G6" s="3">
        <f t="shared" si="0"/>
        <v>-88.76</v>
      </c>
      <c r="H6" s="3">
        <f t="shared" si="1"/>
        <v>5.4684064997685931E-2</v>
      </c>
      <c r="L6" s="14"/>
    </row>
    <row r="7" spans="1:12" x14ac:dyDescent="0.25">
      <c r="A7" s="13">
        <v>-85</v>
      </c>
      <c r="B7" s="21" t="s">
        <v>6</v>
      </c>
      <c r="C7" s="12">
        <f>C9-(2*C6)</f>
        <v>-87.873705532521797</v>
      </c>
      <c r="D7" s="8">
        <v>-84</v>
      </c>
      <c r="E7" s="10">
        <v>12</v>
      </c>
      <c r="F7" s="3">
        <v>-45</v>
      </c>
      <c r="G7" s="3">
        <f t="shared" si="0"/>
        <v>-88.7</v>
      </c>
      <c r="H7" s="3">
        <f t="shared" si="1"/>
        <v>5.8407775100651094E-2</v>
      </c>
    </row>
    <row r="8" spans="1:12" x14ac:dyDescent="0.25">
      <c r="A8" s="13">
        <v>-85</v>
      </c>
      <c r="B8" s="22" t="s">
        <v>4</v>
      </c>
      <c r="C8" s="7">
        <f>C9-C6</f>
        <v>-86.296852766260898</v>
      </c>
      <c r="D8" s="6">
        <v>-83</v>
      </c>
      <c r="E8" s="11">
        <v>6</v>
      </c>
      <c r="F8" s="3">
        <v>-44</v>
      </c>
      <c r="G8" s="3">
        <f t="shared" si="0"/>
        <v>-88.64</v>
      </c>
      <c r="H8" s="3">
        <f t="shared" si="1"/>
        <v>6.2294793011881115E-2</v>
      </c>
    </row>
    <row r="9" spans="1:12" x14ac:dyDescent="0.25">
      <c r="A9" s="13">
        <v>-85</v>
      </c>
      <c r="B9" s="21" t="s">
        <v>3</v>
      </c>
      <c r="C9" s="12">
        <f>AVERAGE(A1:A100)</f>
        <v>-84.72</v>
      </c>
      <c r="D9" s="8">
        <v>-82</v>
      </c>
      <c r="E9" s="10">
        <v>11</v>
      </c>
      <c r="F9" s="3">
        <v>-43</v>
      </c>
      <c r="G9" s="3">
        <f t="shared" si="0"/>
        <v>-88.58</v>
      </c>
      <c r="H9" s="3">
        <f t="shared" si="1"/>
        <v>6.6344365149313064E-2</v>
      </c>
    </row>
    <row r="10" spans="1:12" x14ac:dyDescent="0.25">
      <c r="A10" s="13">
        <v>-86</v>
      </c>
      <c r="B10" s="22" t="s">
        <v>5</v>
      </c>
      <c r="C10" s="7">
        <f>C9+C6</f>
        <v>-83.1431472337391</v>
      </c>
      <c r="D10" s="6">
        <v>-81</v>
      </c>
      <c r="E10" s="11">
        <v>4</v>
      </c>
      <c r="F10" s="3">
        <v>-42</v>
      </c>
      <c r="G10" s="3">
        <f t="shared" si="0"/>
        <v>-88.52</v>
      </c>
      <c r="H10" s="3">
        <f t="shared" si="1"/>
        <v>7.05549599723094E-2</v>
      </c>
    </row>
    <row r="11" spans="1:12" x14ac:dyDescent="0.25">
      <c r="A11" s="13">
        <v>-85</v>
      </c>
      <c r="B11" s="21" t="s">
        <v>7</v>
      </c>
      <c r="C11" s="12">
        <f>C9+(2*C6)</f>
        <v>-81.566294467478201</v>
      </c>
      <c r="D11" s="8">
        <v>-80</v>
      </c>
      <c r="E11" s="10">
        <v>0</v>
      </c>
      <c r="F11" s="3">
        <v>-41</v>
      </c>
      <c r="G11" s="3">
        <f t="shared" si="0"/>
        <v>-88.46</v>
      </c>
      <c r="H11" s="3">
        <f t="shared" si="1"/>
        <v>7.4924226579291778E-2</v>
      </c>
    </row>
    <row r="12" spans="1:12" x14ac:dyDescent="0.25">
      <c r="A12" s="13">
        <v>-85</v>
      </c>
      <c r="F12" s="3">
        <v>-40</v>
      </c>
      <c r="G12" s="3">
        <f t="shared" si="0"/>
        <v>-88.4</v>
      </c>
      <c r="H12" s="3">
        <f t="shared" si="1"/>
        <v>7.9448956759324341E-2</v>
      </c>
    </row>
    <row r="13" spans="1:12" x14ac:dyDescent="0.25">
      <c r="A13" s="13">
        <v>-85</v>
      </c>
      <c r="F13" s="3">
        <v>-39</v>
      </c>
      <c r="G13" s="3">
        <f t="shared" si="0"/>
        <v>-88.34</v>
      </c>
      <c r="H13" s="3">
        <f t="shared" si="1"/>
        <v>8.4125051056170436E-2</v>
      </c>
    </row>
    <row r="14" spans="1:12" x14ac:dyDescent="0.25">
      <c r="A14" s="13">
        <v>-86</v>
      </c>
      <c r="F14" s="3">
        <v>-38</v>
      </c>
      <c r="G14" s="3">
        <f t="shared" si="0"/>
        <v>-88.28</v>
      </c>
      <c r="H14" s="3">
        <f t="shared" si="1"/>
        <v>8.8947489396458052E-2</v>
      </c>
    </row>
    <row r="15" spans="1:12" x14ac:dyDescent="0.25">
      <c r="A15" s="13">
        <v>-83</v>
      </c>
      <c r="F15" s="3">
        <v>-37</v>
      </c>
      <c r="G15" s="3">
        <f t="shared" si="0"/>
        <v>-88.22</v>
      </c>
      <c r="H15" s="3">
        <f t="shared" si="1"/>
        <v>9.3910306819767059E-2</v>
      </c>
    </row>
    <row r="16" spans="1:12" x14ac:dyDescent="0.25">
      <c r="A16" s="13">
        <v>-82</v>
      </c>
      <c r="F16" s="3">
        <v>-36</v>
      </c>
      <c r="G16" s="3">
        <f t="shared" si="0"/>
        <v>-88.16</v>
      </c>
      <c r="H16" s="3">
        <f t="shared" si="1"/>
        <v>9.9006574827313787E-2</v>
      </c>
    </row>
    <row r="17" spans="1:8" x14ac:dyDescent="0.25">
      <c r="A17" s="13">
        <v>-85</v>
      </c>
      <c r="F17" s="3">
        <v>-35</v>
      </c>
      <c r="G17" s="3">
        <f t="shared" si="0"/>
        <v>-88.1</v>
      </c>
      <c r="H17" s="3">
        <f t="shared" si="1"/>
        <v>0.10422838883744569</v>
      </c>
    </row>
    <row r="18" spans="1:8" x14ac:dyDescent="0.25">
      <c r="A18" s="13">
        <v>-85</v>
      </c>
      <c r="F18" s="3">
        <v>-34</v>
      </c>
      <c r="G18" s="3">
        <f t="shared" si="0"/>
        <v>-88.04</v>
      </c>
      <c r="H18" s="3">
        <f t="shared" si="1"/>
        <v>0.10956686220022821</v>
      </c>
    </row>
    <row r="19" spans="1:8" x14ac:dyDescent="0.25">
      <c r="A19" s="13">
        <v>-85</v>
      </c>
      <c r="F19" s="3">
        <v>-33</v>
      </c>
      <c r="G19" s="3">
        <f t="shared" si="0"/>
        <v>-87.98</v>
      </c>
      <c r="H19" s="3">
        <f t="shared" si="1"/>
        <v>0.11501212718012148</v>
      </c>
    </row>
    <row r="20" spans="1:8" x14ac:dyDescent="0.25">
      <c r="A20" s="13">
        <v>-83</v>
      </c>
      <c r="F20" s="3">
        <v>-32</v>
      </c>
      <c r="G20" s="3">
        <f t="shared" si="0"/>
        <v>-87.92</v>
      </c>
      <c r="H20" s="3">
        <f t="shared" si="1"/>
        <v>0.12055334326522041</v>
      </c>
    </row>
    <row r="21" spans="1:8" x14ac:dyDescent="0.25">
      <c r="A21" s="13">
        <v>-84</v>
      </c>
      <c r="F21" s="3">
        <v>-31</v>
      </c>
      <c r="G21" s="3">
        <f t="shared" si="0"/>
        <v>-87.86</v>
      </c>
      <c r="H21" s="3">
        <f t="shared" si="1"/>
        <v>0.12617871310416642</v>
      </c>
    </row>
    <row r="22" spans="1:8" x14ac:dyDescent="0.25">
      <c r="A22" s="13">
        <v>-84</v>
      </c>
      <c r="F22" s="3">
        <v>-30</v>
      </c>
      <c r="G22" s="3">
        <f t="shared" si="0"/>
        <v>-87.8</v>
      </c>
      <c r="H22" s="3">
        <f t="shared" si="1"/>
        <v>0.13187550630787903</v>
      </c>
    </row>
    <row r="23" spans="1:8" x14ac:dyDescent="0.25">
      <c r="A23" s="13">
        <v>-84</v>
      </c>
      <c r="F23" s="3">
        <v>-29</v>
      </c>
      <c r="G23" s="3">
        <f t="shared" si="0"/>
        <v>-87.74</v>
      </c>
      <c r="H23" s="3">
        <f t="shared" si="1"/>
        <v>0.13763009128338319</v>
      </c>
    </row>
    <row r="24" spans="1:8" x14ac:dyDescent="0.25">
      <c r="A24" s="13">
        <v>-83</v>
      </c>
      <c r="F24" s="3">
        <v>-28</v>
      </c>
      <c r="G24" s="3">
        <f t="shared" si="0"/>
        <v>-87.68</v>
      </c>
      <c r="H24" s="3">
        <f t="shared" si="1"/>
        <v>0.1434279751917574</v>
      </c>
    </row>
    <row r="25" spans="1:8" x14ac:dyDescent="0.25">
      <c r="A25" s="13">
        <v>-85</v>
      </c>
      <c r="F25" s="3">
        <v>-27</v>
      </c>
      <c r="G25" s="3">
        <f t="shared" si="0"/>
        <v>-87.62</v>
      </c>
      <c r="H25" s="3">
        <f t="shared" si="1"/>
        <v>0.14925385204239927</v>
      </c>
    </row>
    <row r="26" spans="1:8" x14ac:dyDescent="0.25">
      <c r="A26" s="13">
        <v>-84</v>
      </c>
      <c r="F26" s="3">
        <v>-26</v>
      </c>
      <c r="G26" s="3">
        <f t="shared" si="0"/>
        <v>-87.56</v>
      </c>
      <c r="H26" s="3">
        <f t="shared" si="1"/>
        <v>0.1550916588521935</v>
      </c>
    </row>
    <row r="27" spans="1:8" x14ac:dyDescent="0.25">
      <c r="A27" s="13">
        <v>-85</v>
      </c>
      <c r="C27" s="29" t="s">
        <v>20</v>
      </c>
      <c r="D27" s="29"/>
      <c r="F27" s="3">
        <v>-25</v>
      </c>
      <c r="G27" s="3">
        <f t="shared" si="0"/>
        <v>-87.5</v>
      </c>
      <c r="H27" s="3">
        <f t="shared" si="1"/>
        <v>0.16092463971183257</v>
      </c>
    </row>
    <row r="28" spans="1:8" x14ac:dyDescent="0.25">
      <c r="A28" s="13">
        <v>-84</v>
      </c>
      <c r="C28" s="22" t="s">
        <v>22</v>
      </c>
      <c r="D28" s="6">
        <f>_xlfn.MODE.SNGL(A1:A100)</f>
        <v>-86</v>
      </c>
      <c r="F28" s="3">
        <v>-24</v>
      </c>
      <c r="G28" s="3">
        <f t="shared" si="0"/>
        <v>-87.44</v>
      </c>
      <c r="H28" s="3">
        <f t="shared" si="1"/>
        <v>0.16673541751333418</v>
      </c>
    </row>
    <row r="29" spans="1:8" x14ac:dyDescent="0.25">
      <c r="A29" s="13">
        <v>-84</v>
      </c>
      <c r="C29" s="22" t="s">
        <v>21</v>
      </c>
      <c r="D29" s="6">
        <f>_xlfn.MODE.SNGL(A1:A5)</f>
        <v>-85</v>
      </c>
      <c r="F29" s="3">
        <v>-23</v>
      </c>
      <c r="G29" s="3">
        <f t="shared" si="0"/>
        <v>-87.38</v>
      </c>
      <c r="H29" s="3">
        <f t="shared" si="1"/>
        <v>0.17250607300399423</v>
      </c>
    </row>
    <row r="30" spans="1:8" x14ac:dyDescent="0.25">
      <c r="A30" s="13">
        <v>-84</v>
      </c>
      <c r="C30" s="22" t="s">
        <v>29</v>
      </c>
      <c r="D30" s="20">
        <f>ABS(C6/C9)</f>
        <v>1.8612520848216432E-2</v>
      </c>
      <c r="F30" s="3">
        <v>-22</v>
      </c>
      <c r="G30" s="3">
        <f t="shared" si="0"/>
        <v>-87.32</v>
      </c>
      <c r="H30" s="3">
        <f t="shared" si="1"/>
        <v>0.1782182307436441</v>
      </c>
    </row>
    <row r="31" spans="1:8" x14ac:dyDescent="0.25">
      <c r="A31" s="13">
        <v>-84</v>
      </c>
      <c r="F31" s="3">
        <v>-21</v>
      </c>
      <c r="G31" s="3">
        <f t="shared" si="0"/>
        <v>-87.26</v>
      </c>
      <c r="H31" s="3">
        <f t="shared" si="1"/>
        <v>0.18385315145538086</v>
      </c>
    </row>
    <row r="32" spans="1:8" x14ac:dyDescent="0.25">
      <c r="A32" s="13">
        <v>-83</v>
      </c>
      <c r="F32" s="3">
        <v>-20</v>
      </c>
      <c r="G32" s="3">
        <f t="shared" si="0"/>
        <v>-87.2</v>
      </c>
      <c r="H32" s="3">
        <f t="shared" si="1"/>
        <v>0.18939183017612343</v>
      </c>
    </row>
    <row r="33" spans="1:8" x14ac:dyDescent="0.25">
      <c r="A33" s="13">
        <v>-83</v>
      </c>
      <c r="F33" s="3">
        <v>-19</v>
      </c>
      <c r="G33" s="3">
        <f t="shared" si="0"/>
        <v>-87.14</v>
      </c>
      <c r="H33" s="3">
        <f t="shared" si="1"/>
        <v>0.19481509953357126</v>
      </c>
    </row>
    <row r="34" spans="1:8" x14ac:dyDescent="0.25">
      <c r="A34" s="13">
        <v>-84</v>
      </c>
      <c r="F34" s="3">
        <v>-18</v>
      </c>
      <c r="G34" s="3">
        <f t="shared" si="0"/>
        <v>-87.08</v>
      </c>
      <c r="H34" s="3">
        <f t="shared" si="1"/>
        <v>0.20010373740171933</v>
      </c>
    </row>
    <row r="35" spans="1:8" x14ac:dyDescent="0.25">
      <c r="A35" s="13">
        <v>-85</v>
      </c>
      <c r="F35" s="3">
        <v>-17</v>
      </c>
      <c r="G35" s="3">
        <f t="shared" si="0"/>
        <v>-87.02</v>
      </c>
      <c r="H35" s="3">
        <f t="shared" si="1"/>
        <v>0.20523857811899071</v>
      </c>
    </row>
    <row r="36" spans="1:8" x14ac:dyDescent="0.25">
      <c r="A36" s="13">
        <v>-84</v>
      </c>
      <c r="F36" s="3">
        <v>-16</v>
      </c>
      <c r="G36" s="3">
        <f t="shared" si="0"/>
        <v>-86.96</v>
      </c>
      <c r="H36" s="3">
        <f t="shared" si="1"/>
        <v>0.21020062639255938</v>
      </c>
    </row>
    <row r="37" spans="1:8" x14ac:dyDescent="0.25">
      <c r="A37" s="13">
        <v>-81</v>
      </c>
      <c r="F37" s="3">
        <v>-15</v>
      </c>
      <c r="G37" s="3">
        <f t="shared" si="0"/>
        <v>-86.9</v>
      </c>
      <c r="H37" s="3">
        <f t="shared" si="1"/>
        <v>0.21497117296044702</v>
      </c>
    </row>
    <row r="38" spans="1:8" x14ac:dyDescent="0.25">
      <c r="A38" s="13">
        <v>-82</v>
      </c>
      <c r="F38" s="3">
        <v>-14</v>
      </c>
      <c r="G38" s="3">
        <f t="shared" si="0"/>
        <v>-86.84</v>
      </c>
      <c r="H38" s="3">
        <f t="shared" si="1"/>
        <v>0.21953191104048053</v>
      </c>
    </row>
    <row r="39" spans="1:8" x14ac:dyDescent="0.25">
      <c r="A39" s="13">
        <v>-81</v>
      </c>
      <c r="F39" s="3">
        <v>-13</v>
      </c>
      <c r="G39" s="3">
        <f t="shared" si="0"/>
        <v>-86.78</v>
      </c>
      <c r="H39" s="3">
        <f t="shared" si="1"/>
        <v>0.22386505256293973</v>
      </c>
    </row>
    <row r="40" spans="1:8" x14ac:dyDescent="0.25">
      <c r="A40" s="13">
        <v>-82</v>
      </c>
      <c r="F40" s="3">
        <v>-12</v>
      </c>
      <c r="G40" s="3">
        <f t="shared" si="0"/>
        <v>-86.72</v>
      </c>
      <c r="H40" s="3">
        <f t="shared" si="1"/>
        <v>0.22795344316248892</v>
      </c>
    </row>
    <row r="41" spans="1:8" x14ac:dyDescent="0.25">
      <c r="A41" s="13">
        <v>-82</v>
      </c>
      <c r="F41" s="3">
        <v>-11</v>
      </c>
      <c r="G41" s="3">
        <f t="shared" si="0"/>
        <v>-86.66</v>
      </c>
      <c r="H41" s="3">
        <f t="shared" si="1"/>
        <v>0.23178067489516216</v>
      </c>
    </row>
    <row r="42" spans="1:8" x14ac:dyDescent="0.25">
      <c r="A42" s="13">
        <v>-82</v>
      </c>
      <c r="F42" s="3">
        <v>-10</v>
      </c>
      <c r="G42" s="3">
        <f t="shared" si="0"/>
        <v>-86.6</v>
      </c>
      <c r="H42" s="3">
        <f t="shared" si="1"/>
        <v>0.23533119564828781</v>
      </c>
    </row>
    <row r="43" spans="1:8" x14ac:dyDescent="0.25">
      <c r="A43" s="13">
        <v>-82</v>
      </c>
      <c r="F43" s="3">
        <v>-9</v>
      </c>
      <c r="G43" s="3">
        <f t="shared" si="0"/>
        <v>-86.54</v>
      </c>
      <c r="H43" s="3">
        <f t="shared" si="1"/>
        <v>0.23859041422540606</v>
      </c>
    </row>
    <row r="44" spans="1:8" x14ac:dyDescent="0.25">
      <c r="A44" s="13">
        <v>-81</v>
      </c>
      <c r="F44" s="3">
        <v>-8</v>
      </c>
      <c r="G44" s="3">
        <f t="shared" si="0"/>
        <v>-86.48</v>
      </c>
      <c r="H44" s="3">
        <f t="shared" si="1"/>
        <v>0.24154480011455196</v>
      </c>
    </row>
    <row r="45" spans="1:8" x14ac:dyDescent="0.25">
      <c r="A45" s="13">
        <v>-82</v>
      </c>
      <c r="F45" s="3">
        <v>-7</v>
      </c>
      <c r="G45" s="3">
        <f t="shared" si="0"/>
        <v>-86.42</v>
      </c>
      <c r="H45" s="3">
        <f t="shared" si="1"/>
        <v>0.24418197698657068</v>
      </c>
    </row>
    <row r="46" spans="1:8" x14ac:dyDescent="0.25">
      <c r="A46" s="13">
        <v>-82</v>
      </c>
      <c r="F46" s="3">
        <v>-6</v>
      </c>
      <c r="G46" s="3">
        <f t="shared" si="0"/>
        <v>-86.36</v>
      </c>
      <c r="H46" s="3">
        <f t="shared" si="1"/>
        <v>0.24649080902015841</v>
      </c>
    </row>
    <row r="47" spans="1:8" x14ac:dyDescent="0.25">
      <c r="A47" s="13">
        <v>-82</v>
      </c>
      <c r="F47" s="3">
        <v>-5</v>
      </c>
      <c r="G47" s="3">
        <f t="shared" si="0"/>
        <v>-86.3</v>
      </c>
      <c r="H47" s="3">
        <f t="shared" si="1"/>
        <v>0.248461479211501</v>
      </c>
    </row>
    <row r="48" spans="1:8" x14ac:dyDescent="0.25">
      <c r="A48" s="13">
        <v>-82</v>
      </c>
      <c r="F48" s="3">
        <v>-4</v>
      </c>
      <c r="G48" s="3">
        <f t="shared" si="0"/>
        <v>-86.24</v>
      </c>
      <c r="H48" s="3">
        <f t="shared" si="1"/>
        <v>0.25008555889815615</v>
      </c>
    </row>
    <row r="49" spans="1:8" x14ac:dyDescent="0.25">
      <c r="A49" s="13">
        <v>-82</v>
      </c>
      <c r="F49" s="3">
        <v>-3</v>
      </c>
      <c r="G49" s="3">
        <f t="shared" si="0"/>
        <v>-86.18</v>
      </c>
      <c r="H49" s="3">
        <f t="shared" si="1"/>
        <v>0.25135606780831149</v>
      </c>
    </row>
    <row r="50" spans="1:8" x14ac:dyDescent="0.25">
      <c r="A50" s="13">
        <v>-83</v>
      </c>
      <c r="F50" s="3">
        <v>-2</v>
      </c>
      <c r="G50" s="3">
        <f t="shared" si="0"/>
        <v>-86.12</v>
      </c>
      <c r="H50" s="3">
        <f t="shared" si="1"/>
        <v>0.25226752403681568</v>
      </c>
    </row>
    <row r="51" spans="1:8" x14ac:dyDescent="0.25">
      <c r="A51" s="13">
        <v>-81</v>
      </c>
      <c r="F51" s="3">
        <v>-1</v>
      </c>
      <c r="G51" s="3">
        <f t="shared" si="0"/>
        <v>-86.06</v>
      </c>
      <c r="H51" s="3">
        <f t="shared" si="1"/>
        <v>0.2528159834473051</v>
      </c>
    </row>
    <row r="52" spans="1:8" x14ac:dyDescent="0.25">
      <c r="A52" s="13">
        <v>-85</v>
      </c>
      <c r="F52" s="3">
        <v>0</v>
      </c>
      <c r="G52" s="3">
        <f t="shared" si="0"/>
        <v>-86</v>
      </c>
      <c r="H52" s="3">
        <f t="shared" si="1"/>
        <v>0.25299906810413408</v>
      </c>
    </row>
    <row r="53" spans="1:8" x14ac:dyDescent="0.25">
      <c r="A53" s="13">
        <v>-86</v>
      </c>
      <c r="F53" s="3">
        <v>1</v>
      </c>
      <c r="G53" s="3">
        <f t="shared" si="0"/>
        <v>-85.94</v>
      </c>
      <c r="H53" s="3">
        <f t="shared" si="1"/>
        <v>0.2528159834473051</v>
      </c>
    </row>
    <row r="54" spans="1:8" x14ac:dyDescent="0.25">
      <c r="A54" s="13">
        <v>-85</v>
      </c>
      <c r="F54" s="3">
        <v>2</v>
      </c>
      <c r="G54" s="3">
        <f t="shared" si="0"/>
        <v>-85.88</v>
      </c>
      <c r="H54" s="3">
        <f t="shared" si="1"/>
        <v>0.25226752403681568</v>
      </c>
    </row>
    <row r="55" spans="1:8" x14ac:dyDescent="0.25">
      <c r="A55" s="13">
        <v>-85</v>
      </c>
      <c r="F55" s="3">
        <v>3</v>
      </c>
      <c r="G55" s="3">
        <f t="shared" si="0"/>
        <v>-85.82</v>
      </c>
      <c r="H55" s="3">
        <f t="shared" si="1"/>
        <v>0.25135606780831149</v>
      </c>
    </row>
    <row r="56" spans="1:8" x14ac:dyDescent="0.25">
      <c r="A56" s="13">
        <v>-86</v>
      </c>
      <c r="F56" s="3">
        <v>4</v>
      </c>
      <c r="G56" s="3">
        <f t="shared" si="0"/>
        <v>-85.76</v>
      </c>
      <c r="H56" s="3">
        <f t="shared" si="1"/>
        <v>0.25008555889815615</v>
      </c>
    </row>
    <row r="57" spans="1:8" x14ac:dyDescent="0.25">
      <c r="A57" s="13">
        <v>-86</v>
      </c>
      <c r="F57" s="3">
        <v>5</v>
      </c>
      <c r="G57" s="3">
        <f t="shared" si="0"/>
        <v>-85.7</v>
      </c>
      <c r="H57" s="3">
        <f t="shared" si="1"/>
        <v>0.248461479211501</v>
      </c>
    </row>
    <row r="58" spans="1:8" x14ac:dyDescent="0.25">
      <c r="A58" s="13">
        <v>-87</v>
      </c>
      <c r="F58" s="3">
        <v>6</v>
      </c>
      <c r="G58" s="3">
        <f t="shared" si="0"/>
        <v>-85.64</v>
      </c>
      <c r="H58" s="3">
        <f t="shared" si="1"/>
        <v>0.24649080902015841</v>
      </c>
    </row>
    <row r="59" spans="1:8" x14ac:dyDescent="0.25">
      <c r="A59" s="13">
        <v>-87</v>
      </c>
      <c r="F59" s="3">
        <v>7</v>
      </c>
      <c r="G59" s="3">
        <f t="shared" si="0"/>
        <v>-85.58</v>
      </c>
      <c r="H59" s="3">
        <f t="shared" si="1"/>
        <v>0.24418197698657068</v>
      </c>
    </row>
    <row r="60" spans="1:8" x14ac:dyDescent="0.25">
      <c r="A60" s="13">
        <v>-85</v>
      </c>
      <c r="F60" s="3">
        <v>8</v>
      </c>
      <c r="G60" s="3">
        <f t="shared" si="0"/>
        <v>-85.52</v>
      </c>
      <c r="H60" s="3">
        <f t="shared" si="1"/>
        <v>0.24154480011455196</v>
      </c>
    </row>
    <row r="61" spans="1:8" x14ac:dyDescent="0.25">
      <c r="A61" s="13">
        <v>-86</v>
      </c>
      <c r="F61" s="3">
        <v>9</v>
      </c>
      <c r="G61" s="3">
        <f t="shared" si="0"/>
        <v>-85.46</v>
      </c>
      <c r="H61" s="3">
        <f t="shared" si="1"/>
        <v>0.23859041422540606</v>
      </c>
    </row>
    <row r="62" spans="1:8" x14ac:dyDescent="0.25">
      <c r="A62" s="13">
        <v>-86</v>
      </c>
      <c r="F62" s="3">
        <v>10</v>
      </c>
      <c r="G62" s="3">
        <f t="shared" si="0"/>
        <v>-85.4</v>
      </c>
      <c r="H62" s="3">
        <f t="shared" si="1"/>
        <v>0.23533119564828781</v>
      </c>
    </row>
    <row r="63" spans="1:8" x14ac:dyDescent="0.25">
      <c r="A63" s="13">
        <v>-86</v>
      </c>
      <c r="F63" s="3">
        <v>11</v>
      </c>
      <c r="G63" s="3">
        <f t="shared" si="0"/>
        <v>-85.34</v>
      </c>
      <c r="H63" s="3">
        <f t="shared" si="1"/>
        <v>0.23178067489516216</v>
      </c>
    </row>
    <row r="64" spans="1:8" x14ac:dyDescent="0.25">
      <c r="A64" s="13">
        <v>-87</v>
      </c>
      <c r="F64" s="3">
        <v>12</v>
      </c>
      <c r="G64" s="3">
        <f t="shared" si="0"/>
        <v>-85.28</v>
      </c>
      <c r="H64" s="3">
        <f t="shared" si="1"/>
        <v>0.22795344316248892</v>
      </c>
    </row>
    <row r="65" spans="1:8" x14ac:dyDescent="0.25">
      <c r="A65" s="13">
        <v>-86</v>
      </c>
      <c r="F65" s="3">
        <v>13</v>
      </c>
      <c r="G65" s="3">
        <f t="shared" si="0"/>
        <v>-85.22</v>
      </c>
      <c r="H65" s="3">
        <f t="shared" si="1"/>
        <v>0.22386505256293973</v>
      </c>
    </row>
    <row r="66" spans="1:8" x14ac:dyDescent="0.25">
      <c r="A66" s="13">
        <v>-85</v>
      </c>
      <c r="F66" s="3">
        <v>14</v>
      </c>
      <c r="G66" s="3">
        <f t="shared" si="0"/>
        <v>-85.16</v>
      </c>
      <c r="H66" s="3">
        <f t="shared" si="1"/>
        <v>0.21953191104048053</v>
      </c>
    </row>
    <row r="67" spans="1:8" x14ac:dyDescent="0.25">
      <c r="A67" s="13">
        <v>-86</v>
      </c>
      <c r="F67" s="3">
        <v>15</v>
      </c>
      <c r="G67" s="3">
        <f t="shared" si="0"/>
        <v>-85.1</v>
      </c>
      <c r="H67" s="3">
        <f t="shared" si="1"/>
        <v>0.21497117296044702</v>
      </c>
    </row>
    <row r="68" spans="1:8" x14ac:dyDescent="0.25">
      <c r="A68" s="13">
        <v>-86</v>
      </c>
      <c r="F68" s="3">
        <v>16</v>
      </c>
      <c r="G68" s="3">
        <f t="shared" ref="G68:G102" si="2">$D$28+($I$3*F68)</f>
        <v>-85.04</v>
      </c>
      <c r="H68" s="3">
        <f t="shared" ref="H68:H102" si="3">_xlfn.NORM.DIST(G68,$D$28,$C$6,FALSE)</f>
        <v>0.21020062639255938</v>
      </c>
    </row>
    <row r="69" spans="1:8" x14ac:dyDescent="0.25">
      <c r="A69" s="13">
        <v>-86</v>
      </c>
      <c r="F69" s="3">
        <v>17</v>
      </c>
      <c r="G69" s="3">
        <f t="shared" si="2"/>
        <v>-84.98</v>
      </c>
      <c r="H69" s="3">
        <f t="shared" si="3"/>
        <v>0.20523857811899071</v>
      </c>
    </row>
    <row r="70" spans="1:8" x14ac:dyDescent="0.25">
      <c r="A70" s="13">
        <v>-86</v>
      </c>
      <c r="F70" s="3">
        <v>18</v>
      </c>
      <c r="G70" s="3">
        <f t="shared" si="2"/>
        <v>-84.92</v>
      </c>
      <c r="H70" s="3">
        <f t="shared" si="3"/>
        <v>0.20010373740171933</v>
      </c>
    </row>
    <row r="71" spans="1:8" x14ac:dyDescent="0.25">
      <c r="A71" s="13">
        <v>-86</v>
      </c>
      <c r="F71" s="3">
        <v>19</v>
      </c>
      <c r="G71" s="3">
        <f t="shared" si="2"/>
        <v>-84.86</v>
      </c>
      <c r="H71" s="3">
        <f t="shared" si="3"/>
        <v>0.19481509953357126</v>
      </c>
    </row>
    <row r="72" spans="1:8" x14ac:dyDescent="0.25">
      <c r="A72" s="13">
        <v>-86</v>
      </c>
      <c r="F72" s="3">
        <v>20</v>
      </c>
      <c r="G72" s="3">
        <f t="shared" si="2"/>
        <v>-84.8</v>
      </c>
      <c r="H72" s="3">
        <f t="shared" si="3"/>
        <v>0.18939183017612343</v>
      </c>
    </row>
    <row r="73" spans="1:8" x14ac:dyDescent="0.25">
      <c r="A73" s="13">
        <v>-85</v>
      </c>
      <c r="F73" s="3">
        <v>21</v>
      </c>
      <c r="G73" s="3">
        <f t="shared" si="2"/>
        <v>-84.74</v>
      </c>
      <c r="H73" s="3">
        <f t="shared" si="3"/>
        <v>0.18385315145538086</v>
      </c>
    </row>
    <row r="74" spans="1:8" x14ac:dyDescent="0.25">
      <c r="A74" s="13">
        <v>-87</v>
      </c>
      <c r="F74" s="3">
        <v>22</v>
      </c>
      <c r="G74" s="3">
        <f t="shared" si="2"/>
        <v>-84.68</v>
      </c>
      <c r="H74" s="3">
        <f t="shared" si="3"/>
        <v>0.1782182307436441</v>
      </c>
    </row>
    <row r="75" spans="1:8" x14ac:dyDescent="0.25">
      <c r="A75" s="13">
        <v>-86</v>
      </c>
      <c r="F75" s="3">
        <v>23</v>
      </c>
      <c r="G75" s="3">
        <f t="shared" si="2"/>
        <v>-84.62</v>
      </c>
      <c r="H75" s="3">
        <f t="shared" si="3"/>
        <v>0.17250607300399423</v>
      </c>
    </row>
    <row r="76" spans="1:8" x14ac:dyDescent="0.25">
      <c r="A76" s="13">
        <v>-86</v>
      </c>
      <c r="F76" s="3">
        <v>24</v>
      </c>
      <c r="G76" s="3">
        <f t="shared" si="2"/>
        <v>-84.56</v>
      </c>
      <c r="H76" s="3">
        <f t="shared" si="3"/>
        <v>0.16673541751333418</v>
      </c>
    </row>
    <row r="77" spans="1:8" x14ac:dyDescent="0.25">
      <c r="A77" s="13">
        <v>-86</v>
      </c>
      <c r="F77" s="3">
        <v>25</v>
      </c>
      <c r="G77" s="3">
        <f t="shared" si="2"/>
        <v>-84.5</v>
      </c>
      <c r="H77" s="3">
        <f t="shared" si="3"/>
        <v>0.16092463971183257</v>
      </c>
    </row>
    <row r="78" spans="1:8" x14ac:dyDescent="0.25">
      <c r="A78" s="13">
        <v>-85</v>
      </c>
      <c r="F78" s="3">
        <v>26</v>
      </c>
      <c r="G78" s="3">
        <f t="shared" si="2"/>
        <v>-84.44</v>
      </c>
      <c r="H78" s="3">
        <f t="shared" si="3"/>
        <v>0.1550916588521935</v>
      </c>
    </row>
    <row r="79" spans="1:8" x14ac:dyDescent="0.25">
      <c r="A79" s="13">
        <v>-86</v>
      </c>
      <c r="F79" s="3">
        <v>27</v>
      </c>
      <c r="G79" s="3">
        <f t="shared" si="2"/>
        <v>-84.38</v>
      </c>
      <c r="H79" s="3">
        <f t="shared" si="3"/>
        <v>0.14925385204239927</v>
      </c>
    </row>
    <row r="80" spans="1:8" x14ac:dyDescent="0.25">
      <c r="A80" s="13">
        <v>-86</v>
      </c>
      <c r="F80" s="3">
        <v>28</v>
      </c>
      <c r="G80" s="3">
        <f t="shared" si="2"/>
        <v>-84.32</v>
      </c>
      <c r="H80" s="3">
        <f t="shared" si="3"/>
        <v>0.1434279751917574</v>
      </c>
    </row>
    <row r="81" spans="1:8" x14ac:dyDescent="0.25">
      <c r="A81" s="13">
        <v>-86</v>
      </c>
      <c r="F81" s="3">
        <v>29</v>
      </c>
      <c r="G81" s="3">
        <f t="shared" si="2"/>
        <v>-84.26</v>
      </c>
      <c r="H81" s="3">
        <f t="shared" si="3"/>
        <v>0.13763009128338319</v>
      </c>
    </row>
    <row r="82" spans="1:8" x14ac:dyDescent="0.25">
      <c r="A82" s="13">
        <v>-86</v>
      </c>
      <c r="F82" s="3">
        <v>30</v>
      </c>
      <c r="G82" s="3">
        <f t="shared" si="2"/>
        <v>-84.2</v>
      </c>
      <c r="H82" s="3">
        <f t="shared" si="3"/>
        <v>0.13187550630787903</v>
      </c>
    </row>
    <row r="83" spans="1:8" x14ac:dyDescent="0.25">
      <c r="A83" s="13">
        <v>-86</v>
      </c>
      <c r="F83" s="3">
        <v>31</v>
      </c>
      <c r="G83" s="3">
        <f t="shared" si="2"/>
        <v>-84.14</v>
      </c>
      <c r="H83" s="3">
        <f t="shared" si="3"/>
        <v>0.12617871310416642</v>
      </c>
    </row>
    <row r="84" spans="1:8" x14ac:dyDescent="0.25">
      <c r="A84" s="13">
        <v>-86</v>
      </c>
      <c r="F84" s="3">
        <v>32</v>
      </c>
      <c r="G84" s="3">
        <f t="shared" si="2"/>
        <v>-84.08</v>
      </c>
      <c r="H84" s="3">
        <f t="shared" si="3"/>
        <v>0.12055334326522041</v>
      </c>
    </row>
    <row r="85" spans="1:8" x14ac:dyDescent="0.25">
      <c r="A85" s="13">
        <v>-86</v>
      </c>
      <c r="F85" s="3">
        <v>33</v>
      </c>
      <c r="G85" s="3">
        <f t="shared" si="2"/>
        <v>-84.02</v>
      </c>
      <c r="H85" s="3">
        <f t="shared" si="3"/>
        <v>0.11501212718012148</v>
      </c>
    </row>
    <row r="86" spans="1:8" x14ac:dyDescent="0.25">
      <c r="A86" s="13">
        <v>-86</v>
      </c>
      <c r="F86" s="3">
        <v>34</v>
      </c>
      <c r="G86" s="3">
        <f t="shared" si="2"/>
        <v>-83.96</v>
      </c>
      <c r="H86" s="3">
        <f t="shared" si="3"/>
        <v>0.10956686220022821</v>
      </c>
    </row>
    <row r="87" spans="1:8" x14ac:dyDescent="0.25">
      <c r="A87" s="13">
        <v>-86</v>
      </c>
      <c r="F87" s="3">
        <v>35</v>
      </c>
      <c r="G87" s="3">
        <f t="shared" si="2"/>
        <v>-83.9</v>
      </c>
      <c r="H87" s="3">
        <f t="shared" si="3"/>
        <v>0.10422838883744569</v>
      </c>
    </row>
    <row r="88" spans="1:8" x14ac:dyDescent="0.25">
      <c r="A88" s="13">
        <v>-85</v>
      </c>
      <c r="F88" s="3">
        <v>36</v>
      </c>
      <c r="G88" s="3">
        <f t="shared" si="2"/>
        <v>-83.84</v>
      </c>
      <c r="H88" s="3">
        <f t="shared" si="3"/>
        <v>9.9006574827313787E-2</v>
      </c>
    </row>
    <row r="89" spans="1:8" x14ac:dyDescent="0.25">
      <c r="A89" s="13">
        <v>-85</v>
      </c>
      <c r="F89" s="3">
        <v>37</v>
      </c>
      <c r="G89" s="3">
        <f t="shared" si="2"/>
        <v>-83.78</v>
      </c>
      <c r="H89" s="3">
        <f t="shared" si="3"/>
        <v>9.3910306819767059E-2</v>
      </c>
    </row>
    <row r="90" spans="1:8" x14ac:dyDescent="0.25">
      <c r="A90" s="13">
        <v>-85</v>
      </c>
      <c r="F90" s="3">
        <v>38</v>
      </c>
      <c r="G90" s="3">
        <f t="shared" si="2"/>
        <v>-83.72</v>
      </c>
      <c r="H90" s="3">
        <f t="shared" si="3"/>
        <v>8.8947489396458052E-2</v>
      </c>
    </row>
    <row r="91" spans="1:8" x14ac:dyDescent="0.25">
      <c r="A91" s="13">
        <v>-86</v>
      </c>
      <c r="F91" s="3">
        <v>39</v>
      </c>
      <c r="G91" s="3">
        <f t="shared" si="2"/>
        <v>-83.66</v>
      </c>
      <c r="H91" s="3">
        <f t="shared" si="3"/>
        <v>8.4125051056170436E-2</v>
      </c>
    </row>
    <row r="92" spans="1:8" x14ac:dyDescent="0.25">
      <c r="A92" s="13">
        <v>-86</v>
      </c>
      <c r="F92" s="3">
        <v>40</v>
      </c>
      <c r="G92" s="3">
        <f t="shared" si="2"/>
        <v>-83.6</v>
      </c>
      <c r="H92" s="3">
        <f t="shared" si="3"/>
        <v>7.9448956759324341E-2</v>
      </c>
    </row>
    <row r="93" spans="1:8" x14ac:dyDescent="0.25">
      <c r="A93" s="13">
        <v>-87</v>
      </c>
      <c r="F93" s="3">
        <v>41</v>
      </c>
      <c r="G93" s="3">
        <f t="shared" si="2"/>
        <v>-83.54</v>
      </c>
      <c r="H93" s="3">
        <f t="shared" si="3"/>
        <v>7.4924226579291778E-2</v>
      </c>
    </row>
    <row r="94" spans="1:8" x14ac:dyDescent="0.25">
      <c r="A94" s="13">
        <v>-85</v>
      </c>
      <c r="F94" s="3">
        <v>42</v>
      </c>
      <c r="G94" s="3">
        <f t="shared" si="2"/>
        <v>-83.48</v>
      </c>
      <c r="H94" s="3">
        <f t="shared" si="3"/>
        <v>7.05549599723094E-2</v>
      </c>
    </row>
    <row r="95" spans="1:8" x14ac:dyDescent="0.25">
      <c r="A95" s="13">
        <v>-86</v>
      </c>
      <c r="F95" s="3">
        <v>43</v>
      </c>
      <c r="G95" s="3">
        <f t="shared" si="2"/>
        <v>-83.42</v>
      </c>
      <c r="H95" s="3">
        <f t="shared" si="3"/>
        <v>6.6344365149313064E-2</v>
      </c>
    </row>
    <row r="96" spans="1:8" x14ac:dyDescent="0.25">
      <c r="A96" s="13">
        <v>-86</v>
      </c>
      <c r="F96" s="3">
        <v>44</v>
      </c>
      <c r="G96" s="3">
        <f t="shared" si="2"/>
        <v>-83.36</v>
      </c>
      <c r="H96" s="3">
        <f t="shared" si="3"/>
        <v>6.2294793011881115E-2</v>
      </c>
    </row>
    <row r="97" spans="1:8" x14ac:dyDescent="0.25">
      <c r="A97" s="13">
        <v>-86</v>
      </c>
      <c r="F97" s="3">
        <v>45</v>
      </c>
      <c r="G97" s="3">
        <f t="shared" si="2"/>
        <v>-83.3</v>
      </c>
      <c r="H97" s="3">
        <f t="shared" si="3"/>
        <v>5.8407775100651094E-2</v>
      </c>
    </row>
    <row r="98" spans="1:8" x14ac:dyDescent="0.25">
      <c r="A98" s="13">
        <v>-86</v>
      </c>
      <c r="F98" s="3">
        <v>46</v>
      </c>
      <c r="G98" s="3">
        <f t="shared" si="2"/>
        <v>-83.24</v>
      </c>
      <c r="H98" s="3">
        <f t="shared" si="3"/>
        <v>5.4684064997685931E-2</v>
      </c>
    </row>
    <row r="99" spans="1:8" x14ac:dyDescent="0.25">
      <c r="A99" s="13">
        <v>-86</v>
      </c>
      <c r="F99" s="3">
        <v>47</v>
      </c>
      <c r="G99" s="3">
        <f t="shared" si="2"/>
        <v>-83.18</v>
      </c>
      <c r="H99" s="3">
        <f t="shared" si="3"/>
        <v>5.112368262408163E-2</v>
      </c>
    </row>
    <row r="100" spans="1:8" x14ac:dyDescent="0.25">
      <c r="A100" s="13">
        <v>-86</v>
      </c>
      <c r="F100" s="3">
        <v>48</v>
      </c>
      <c r="G100" s="3">
        <f t="shared" si="2"/>
        <v>-83.12</v>
      </c>
      <c r="H100" s="3">
        <f t="shared" si="3"/>
        <v>4.7725960880178338E-2</v>
      </c>
    </row>
    <row r="101" spans="1:8" x14ac:dyDescent="0.25">
      <c r="F101" s="3">
        <v>49</v>
      </c>
      <c r="G101" s="3">
        <f t="shared" si="2"/>
        <v>-83.06</v>
      </c>
      <c r="H101" s="3">
        <f t="shared" si="3"/>
        <v>4.4489594087638834E-2</v>
      </c>
    </row>
    <row r="102" spans="1:8" x14ac:dyDescent="0.25">
      <c r="F102" s="3">
        <v>50</v>
      </c>
      <c r="G102" s="3">
        <f t="shared" si="2"/>
        <v>-83</v>
      </c>
      <c r="H102" s="3">
        <f t="shared" si="3"/>
        <v>4.1412687709807078E-2</v>
      </c>
    </row>
  </sheetData>
  <mergeCells count="4">
    <mergeCell ref="B1:C1"/>
    <mergeCell ref="D1:E1"/>
    <mergeCell ref="F1:I1"/>
    <mergeCell ref="C27:D27"/>
  </mergeCells>
  <conditionalFormatting sqref="D29">
    <cfRule type="cellIs" dxfId="17" priority="1" operator="notEqual">
      <formula>$D$28</formula>
    </cfRule>
    <cfRule type="cellIs" dxfId="1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C74B-14AE-4A69-BC89-4A6AFCDF221A}">
  <dimension ref="A1:L102"/>
  <sheetViews>
    <sheetView zoomScale="120" zoomScaleNormal="120" workbookViewId="0">
      <selection activeCell="J9" sqref="J9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-86</v>
      </c>
      <c r="B1" s="28" t="s">
        <v>24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-87</v>
      </c>
      <c r="B3" s="21" t="s">
        <v>8</v>
      </c>
      <c r="C3" s="12">
        <f>MIN(A1:A100)</f>
        <v>-87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-87.47</v>
      </c>
      <c r="H3" s="3">
        <f>_xlfn.NORM.DIST(G3,$D$28,$C$6,FALSE)</f>
        <v>3.7898458379458662E-2</v>
      </c>
      <c r="I3" s="7">
        <f>(ABS(C3)-ABS(C4))/C5</f>
        <v>0.03</v>
      </c>
      <c r="L3" s="14"/>
    </row>
    <row r="4" spans="1:12" x14ac:dyDescent="0.25">
      <c r="A4" s="13">
        <v>-85</v>
      </c>
      <c r="B4" s="22" t="s">
        <v>9</v>
      </c>
      <c r="C4" s="7">
        <f>MAX(A1:A100)</f>
        <v>-84</v>
      </c>
      <c r="D4" s="6">
        <v>-87</v>
      </c>
      <c r="E4" s="11">
        <v>8</v>
      </c>
      <c r="F4" s="3">
        <v>-48</v>
      </c>
      <c r="G4" s="3">
        <f t="shared" ref="G4:G67" si="0">$D$28+($I$3*F4)</f>
        <v>-87.44</v>
      </c>
      <c r="H4" s="3">
        <f t="shared" ref="H4:H67" si="1">_xlfn.NORM.DIST(G4,$D$28,$C$6,FALSE)</f>
        <v>4.2500026834651546E-2</v>
      </c>
      <c r="L4" s="14"/>
    </row>
    <row r="5" spans="1:12" x14ac:dyDescent="0.25">
      <c r="A5" s="13">
        <v>-86</v>
      </c>
      <c r="B5" s="21" t="s">
        <v>10</v>
      </c>
      <c r="C5" s="12">
        <f>COUNT(A1:A100)</f>
        <v>100</v>
      </c>
      <c r="D5" s="8">
        <v>-86</v>
      </c>
      <c r="E5" s="10">
        <v>63</v>
      </c>
      <c r="F5" s="3">
        <v>-47</v>
      </c>
      <c r="G5" s="3">
        <f t="shared" si="0"/>
        <v>-87.41</v>
      </c>
      <c r="H5" s="3">
        <f t="shared" si="1"/>
        <v>4.7547832811793624E-2</v>
      </c>
      <c r="L5" s="14"/>
    </row>
    <row r="6" spans="1:12" x14ac:dyDescent="0.25">
      <c r="A6" s="13">
        <v>-86</v>
      </c>
      <c r="B6" s="22" t="s">
        <v>2</v>
      </c>
      <c r="C6" s="7">
        <f>_xlfn.STDEV.S(A1:A100)</f>
        <v>0.61717832990886068</v>
      </c>
      <c r="D6" s="6">
        <v>-85</v>
      </c>
      <c r="E6" s="11">
        <v>27</v>
      </c>
      <c r="F6" s="3">
        <v>-46</v>
      </c>
      <c r="G6" s="3">
        <f t="shared" si="0"/>
        <v>-87.38</v>
      </c>
      <c r="H6" s="3">
        <f t="shared" si="1"/>
        <v>5.3069636427029998E-2</v>
      </c>
      <c r="L6" s="14"/>
    </row>
    <row r="7" spans="1:12" x14ac:dyDescent="0.25">
      <c r="A7" s="13">
        <v>-86</v>
      </c>
      <c r="B7" s="21" t="s">
        <v>6</v>
      </c>
      <c r="C7" s="12">
        <f>C9-(2*C6)</f>
        <v>-87.004356659817716</v>
      </c>
      <c r="D7" s="8">
        <v>-84</v>
      </c>
      <c r="E7" s="10">
        <v>2</v>
      </c>
      <c r="F7" s="3">
        <v>-45</v>
      </c>
      <c r="G7" s="3">
        <f t="shared" si="0"/>
        <v>-87.35</v>
      </c>
      <c r="H7" s="3">
        <f t="shared" si="1"/>
        <v>5.9092907726569395E-2</v>
      </c>
    </row>
    <row r="8" spans="1:12" x14ac:dyDescent="0.25">
      <c r="A8" s="13">
        <v>-86</v>
      </c>
      <c r="B8" s="22" t="s">
        <v>4</v>
      </c>
      <c r="C8" s="7">
        <f>C9-C6</f>
        <v>-86.387178329908863</v>
      </c>
      <c r="D8" s="6">
        <v>-83</v>
      </c>
      <c r="E8" s="11">
        <v>0</v>
      </c>
      <c r="F8" s="3">
        <v>-44</v>
      </c>
      <c r="G8" s="3">
        <f t="shared" si="0"/>
        <v>-87.32</v>
      </c>
      <c r="H8" s="3">
        <f t="shared" si="1"/>
        <v>6.5644519105460777E-2</v>
      </c>
    </row>
    <row r="9" spans="1:12" x14ac:dyDescent="0.25">
      <c r="A9" s="13">
        <v>-86</v>
      </c>
      <c r="B9" s="21" t="s">
        <v>3</v>
      </c>
      <c r="C9" s="12">
        <f>AVERAGE(A1:A100)</f>
        <v>-85.77</v>
      </c>
      <c r="D9" s="8">
        <v>-82</v>
      </c>
      <c r="E9" s="10">
        <v>0</v>
      </c>
      <c r="F9" s="3">
        <v>-43</v>
      </c>
      <c r="G9" s="3">
        <f t="shared" si="0"/>
        <v>-87.29</v>
      </c>
      <c r="H9" s="3">
        <f t="shared" si="1"/>
        <v>7.2750409890489989E-2</v>
      </c>
    </row>
    <row r="10" spans="1:12" x14ac:dyDescent="0.25">
      <c r="A10" s="13">
        <v>-86</v>
      </c>
      <c r="B10" s="22" t="s">
        <v>5</v>
      </c>
      <c r="C10" s="7">
        <f>C9+C6</f>
        <v>-85.152821670091129</v>
      </c>
      <c r="D10" s="6">
        <v>-81</v>
      </c>
      <c r="E10" s="11">
        <v>0</v>
      </c>
      <c r="F10" s="3">
        <v>-42</v>
      </c>
      <c r="G10" s="3">
        <f t="shared" si="0"/>
        <v>-87.26</v>
      </c>
      <c r="H10" s="3">
        <f t="shared" si="1"/>
        <v>8.0435224938791156E-2</v>
      </c>
    </row>
    <row r="11" spans="1:12" x14ac:dyDescent="0.25">
      <c r="A11" s="13">
        <v>-86</v>
      </c>
      <c r="B11" s="21" t="s">
        <v>7</v>
      </c>
      <c r="C11" s="12">
        <f>C9+(2*C6)</f>
        <v>-84.535643340182276</v>
      </c>
      <c r="D11" s="8">
        <v>-80</v>
      </c>
      <c r="E11" s="10">
        <v>0</v>
      </c>
      <c r="F11" s="3">
        <v>-41</v>
      </c>
      <c r="G11" s="3">
        <f t="shared" si="0"/>
        <v>-87.23</v>
      </c>
      <c r="H11" s="3">
        <f t="shared" si="1"/>
        <v>8.8721929763181662E-2</v>
      </c>
    </row>
    <row r="12" spans="1:12" x14ac:dyDescent="0.25">
      <c r="A12" s="13">
        <v>-86</v>
      </c>
      <c r="F12" s="3">
        <v>-40</v>
      </c>
      <c r="G12" s="3">
        <f t="shared" si="0"/>
        <v>-87.2</v>
      </c>
      <c r="H12" s="3">
        <f t="shared" si="1"/>
        <v>9.7631405377953548E-2</v>
      </c>
    </row>
    <row r="13" spans="1:12" x14ac:dyDescent="0.25">
      <c r="A13" s="13">
        <v>-86</v>
      </c>
      <c r="F13" s="3">
        <v>-39</v>
      </c>
      <c r="G13" s="3">
        <f t="shared" si="0"/>
        <v>-87.17</v>
      </c>
      <c r="H13" s="3">
        <f t="shared" si="1"/>
        <v>0.10718202675174848</v>
      </c>
    </row>
    <row r="14" spans="1:12" x14ac:dyDescent="0.25">
      <c r="A14" s="13">
        <v>-85</v>
      </c>
      <c r="F14" s="3">
        <v>-38</v>
      </c>
      <c r="G14" s="3">
        <f t="shared" si="0"/>
        <v>-87.14</v>
      </c>
      <c r="H14" s="3">
        <f t="shared" si="1"/>
        <v>0.11738922944328993</v>
      </c>
    </row>
    <row r="15" spans="1:12" x14ac:dyDescent="0.25">
      <c r="A15" s="13">
        <v>-85</v>
      </c>
      <c r="F15" s="3">
        <v>-37</v>
      </c>
      <c r="G15" s="3">
        <f t="shared" si="0"/>
        <v>-87.11</v>
      </c>
      <c r="H15" s="3">
        <f t="shared" si="1"/>
        <v>0.12826506966511114</v>
      </c>
    </row>
    <row r="16" spans="1:12" x14ac:dyDescent="0.25">
      <c r="A16" s="13">
        <v>-86</v>
      </c>
      <c r="F16" s="3">
        <v>-36</v>
      </c>
      <c r="G16" s="3">
        <f t="shared" si="0"/>
        <v>-87.08</v>
      </c>
      <c r="H16" s="3">
        <f t="shared" si="1"/>
        <v>0.13981778365323011</v>
      </c>
    </row>
    <row r="17" spans="1:8" x14ac:dyDescent="0.25">
      <c r="A17" s="13">
        <v>-85</v>
      </c>
      <c r="F17" s="3">
        <v>-35</v>
      </c>
      <c r="G17" s="3">
        <f t="shared" si="0"/>
        <v>-87.05</v>
      </c>
      <c r="H17" s="3">
        <f t="shared" si="1"/>
        <v>0.15205135279927443</v>
      </c>
    </row>
    <row r="18" spans="1:8" x14ac:dyDescent="0.25">
      <c r="A18" s="13">
        <v>-86</v>
      </c>
      <c r="F18" s="3">
        <v>-34</v>
      </c>
      <c r="G18" s="3">
        <f t="shared" si="0"/>
        <v>-87.02</v>
      </c>
      <c r="H18" s="3">
        <f t="shared" si="1"/>
        <v>0.16496508150778735</v>
      </c>
    </row>
    <row r="19" spans="1:8" x14ac:dyDescent="0.25">
      <c r="A19" s="13">
        <v>-86</v>
      </c>
      <c r="F19" s="3">
        <v>-33</v>
      </c>
      <c r="G19" s="3">
        <f t="shared" si="0"/>
        <v>-86.99</v>
      </c>
      <c r="H19" s="3">
        <f t="shared" si="1"/>
        <v>0.17855319515735285</v>
      </c>
    </row>
    <row r="20" spans="1:8" x14ac:dyDescent="0.25">
      <c r="A20" s="13">
        <v>-86</v>
      </c>
      <c r="F20" s="3">
        <v>-32</v>
      </c>
      <c r="G20" s="3">
        <f t="shared" si="0"/>
        <v>-86.96</v>
      </c>
      <c r="H20" s="3">
        <f t="shared" si="1"/>
        <v>0.19280446585231092</v>
      </c>
    </row>
    <row r="21" spans="1:8" x14ac:dyDescent="0.25">
      <c r="A21" s="13">
        <v>-85</v>
      </c>
      <c r="F21" s="3">
        <v>-31</v>
      </c>
      <c r="G21" s="3">
        <f t="shared" si="0"/>
        <v>-86.93</v>
      </c>
      <c r="H21" s="3">
        <f t="shared" si="1"/>
        <v>0.20770187383583694</v>
      </c>
    </row>
    <row r="22" spans="1:8" x14ac:dyDescent="0.25">
      <c r="A22" s="13">
        <v>-86</v>
      </c>
      <c r="F22" s="3">
        <v>-30</v>
      </c>
      <c r="G22" s="3">
        <f t="shared" si="0"/>
        <v>-86.9</v>
      </c>
      <c r="H22" s="3">
        <f t="shared" si="1"/>
        <v>0.22322231248033256</v>
      </c>
    </row>
    <row r="23" spans="1:8" x14ac:dyDescent="0.25">
      <c r="A23" s="13">
        <v>-86</v>
      </c>
      <c r="F23" s="3">
        <v>-29</v>
      </c>
      <c r="G23" s="3">
        <f t="shared" si="0"/>
        <v>-86.87</v>
      </c>
      <c r="H23" s="3">
        <f t="shared" si="1"/>
        <v>0.23933634466459014</v>
      </c>
    </row>
    <row r="24" spans="1:8" x14ac:dyDescent="0.25">
      <c r="A24" s="13">
        <v>-86</v>
      </c>
      <c r="F24" s="3">
        <v>-28</v>
      </c>
      <c r="G24" s="3">
        <f t="shared" si="0"/>
        <v>-86.84</v>
      </c>
      <c r="H24" s="3">
        <f t="shared" si="1"/>
        <v>0.25600801807971268</v>
      </c>
    </row>
    <row r="25" spans="1:8" x14ac:dyDescent="0.25">
      <c r="A25" s="13">
        <v>-86</v>
      </c>
      <c r="F25" s="3">
        <v>-27</v>
      </c>
      <c r="G25" s="3">
        <f t="shared" si="0"/>
        <v>-86.81</v>
      </c>
      <c r="H25" s="3">
        <f t="shared" si="1"/>
        <v>0.27319474656965487</v>
      </c>
    </row>
    <row r="26" spans="1:8" x14ac:dyDescent="0.25">
      <c r="A26" s="13">
        <v>-85</v>
      </c>
      <c r="F26" s="3">
        <v>-26</v>
      </c>
      <c r="G26" s="3">
        <f t="shared" si="0"/>
        <v>-86.78</v>
      </c>
      <c r="H26" s="3">
        <f t="shared" si="1"/>
        <v>0.29084726400520655</v>
      </c>
    </row>
    <row r="27" spans="1:8" x14ac:dyDescent="0.25">
      <c r="A27" s="13">
        <v>-86</v>
      </c>
      <c r="C27" s="29" t="s">
        <v>20</v>
      </c>
      <c r="D27" s="29"/>
      <c r="F27" s="3">
        <v>-25</v>
      </c>
      <c r="G27" s="3">
        <f t="shared" si="0"/>
        <v>-86.75</v>
      </c>
      <c r="H27" s="3">
        <f t="shared" si="1"/>
        <v>0.30890965641244628</v>
      </c>
    </row>
    <row r="28" spans="1:8" x14ac:dyDescent="0.25">
      <c r="A28" s="13">
        <v>-85</v>
      </c>
      <c r="C28" s="22" t="s">
        <v>22</v>
      </c>
      <c r="D28" s="6">
        <f>_xlfn.MODE.SNGL(A1:A100)</f>
        <v>-86</v>
      </c>
      <c r="F28" s="3">
        <v>-24</v>
      </c>
      <c r="G28" s="3">
        <f t="shared" si="0"/>
        <v>-86.72</v>
      </c>
      <c r="H28" s="3">
        <f t="shared" si="1"/>
        <v>0.32731947713338561</v>
      </c>
    </row>
    <row r="29" spans="1:8" x14ac:dyDescent="0.25">
      <c r="A29" s="13">
        <v>-85</v>
      </c>
      <c r="C29" s="22" t="s">
        <v>21</v>
      </c>
      <c r="D29" s="6">
        <f>_xlfn.MODE.SNGL(A1:A5)</f>
        <v>-86</v>
      </c>
      <c r="F29" s="3">
        <v>-23</v>
      </c>
      <c r="G29" s="3">
        <f t="shared" si="0"/>
        <v>-86.69</v>
      </c>
      <c r="H29" s="3">
        <f t="shared" si="1"/>
        <v>0.34600794869698775</v>
      </c>
    </row>
    <row r="30" spans="1:8" x14ac:dyDescent="0.25">
      <c r="A30" s="13">
        <v>-86</v>
      </c>
      <c r="C30" s="22" t="s">
        <v>29</v>
      </c>
      <c r="D30" s="20">
        <f>ABS(C6/C9)</f>
        <v>7.195736620133621E-3</v>
      </c>
      <c r="F30" s="3">
        <v>-22</v>
      </c>
      <c r="G30" s="3">
        <f t="shared" si="0"/>
        <v>-86.66</v>
      </c>
      <c r="H30" s="3">
        <f t="shared" si="1"/>
        <v>0.36490025383678121</v>
      </c>
    </row>
    <row r="31" spans="1:8" x14ac:dyDescent="0.25">
      <c r="A31" s="13">
        <v>-86</v>
      </c>
      <c r="F31" s="3">
        <v>-21</v>
      </c>
      <c r="G31" s="3">
        <f t="shared" si="0"/>
        <v>-86.63</v>
      </c>
      <c r="H31" s="3">
        <f t="shared" si="1"/>
        <v>0.38391591672500347</v>
      </c>
    </row>
    <row r="32" spans="1:8" x14ac:dyDescent="0.25">
      <c r="A32" s="13">
        <v>-86</v>
      </c>
      <c r="F32" s="3">
        <v>-20</v>
      </c>
      <c r="G32" s="3">
        <f t="shared" si="0"/>
        <v>-86.6</v>
      </c>
      <c r="H32" s="3">
        <f t="shared" si="1"/>
        <v>0.40296927402489563</v>
      </c>
    </row>
    <row r="33" spans="1:8" x14ac:dyDescent="0.25">
      <c r="A33" s="13">
        <v>-86</v>
      </c>
      <c r="F33" s="3">
        <v>-19</v>
      </c>
      <c r="G33" s="3">
        <f t="shared" si="0"/>
        <v>-86.57</v>
      </c>
      <c r="H33" s="3">
        <f t="shared" si="1"/>
        <v>0.42197003381845649</v>
      </c>
    </row>
    <row r="34" spans="1:8" x14ac:dyDescent="0.25">
      <c r="A34" s="13">
        <v>-84</v>
      </c>
      <c r="F34" s="3">
        <v>-18</v>
      </c>
      <c r="G34" s="3">
        <f t="shared" si="0"/>
        <v>-86.54</v>
      </c>
      <c r="H34" s="3">
        <f t="shared" si="1"/>
        <v>0.44082391887606598</v>
      </c>
    </row>
    <row r="35" spans="1:8" x14ac:dyDescent="0.25">
      <c r="A35" s="13">
        <v>-86</v>
      </c>
      <c r="F35" s="3">
        <v>-17</v>
      </c>
      <c r="G35" s="3">
        <f t="shared" si="0"/>
        <v>-86.51</v>
      </c>
      <c r="H35" s="3">
        <f t="shared" si="1"/>
        <v>0.45943338912905224</v>
      </c>
    </row>
    <row r="36" spans="1:8" x14ac:dyDescent="0.25">
      <c r="A36" s="13">
        <v>-86</v>
      </c>
      <c r="F36" s="3">
        <v>-16</v>
      </c>
      <c r="G36" s="3">
        <f t="shared" si="0"/>
        <v>-86.48</v>
      </c>
      <c r="H36" s="3">
        <f t="shared" si="1"/>
        <v>0.47769843662036365</v>
      </c>
    </row>
    <row r="37" spans="1:8" x14ac:dyDescent="0.25">
      <c r="A37" s="13">
        <v>-87</v>
      </c>
      <c r="F37" s="3">
        <v>-15</v>
      </c>
      <c r="G37" s="3">
        <f t="shared" si="0"/>
        <v>-86.45</v>
      </c>
      <c r="H37" s="3">
        <f t="shared" si="1"/>
        <v>0.49551744467807052</v>
      </c>
    </row>
    <row r="38" spans="1:8" x14ac:dyDescent="0.25">
      <c r="A38" s="13">
        <v>-85</v>
      </c>
      <c r="F38" s="3">
        <v>-14</v>
      </c>
      <c r="G38" s="3">
        <f t="shared" si="0"/>
        <v>-86.42</v>
      </c>
      <c r="H38" s="3">
        <f t="shared" si="1"/>
        <v>0.51278810161605104</v>
      </c>
    </row>
    <row r="39" spans="1:8" x14ac:dyDescent="0.25">
      <c r="A39" s="13">
        <v>-86</v>
      </c>
      <c r="F39" s="3">
        <v>-13</v>
      </c>
      <c r="G39" s="3">
        <f t="shared" si="0"/>
        <v>-86.39</v>
      </c>
      <c r="H39" s="3">
        <f t="shared" si="1"/>
        <v>0.52940835795213348</v>
      </c>
    </row>
    <row r="40" spans="1:8" x14ac:dyDescent="0.25">
      <c r="A40" s="13">
        <v>-85</v>
      </c>
      <c r="F40" s="3">
        <v>-12</v>
      </c>
      <c r="G40" s="3">
        <f t="shared" si="0"/>
        <v>-86.36</v>
      </c>
      <c r="H40" s="3">
        <f t="shared" si="1"/>
        <v>0.54527741497895799</v>
      </c>
    </row>
    <row r="41" spans="1:8" x14ac:dyDescent="0.25">
      <c r="A41" s="13">
        <v>-86</v>
      </c>
      <c r="F41" s="3">
        <v>-11</v>
      </c>
      <c r="G41" s="3">
        <f t="shared" si="0"/>
        <v>-86.33</v>
      </c>
      <c r="H41" s="3">
        <f t="shared" si="1"/>
        <v>0.56029673155830151</v>
      </c>
    </row>
    <row r="42" spans="1:8" x14ac:dyDescent="0.25">
      <c r="A42" s="13">
        <v>-86</v>
      </c>
      <c r="F42" s="3">
        <v>-10</v>
      </c>
      <c r="G42" s="3">
        <f t="shared" si="0"/>
        <v>-86.3</v>
      </c>
      <c r="H42" s="3">
        <f t="shared" si="1"/>
        <v>0.57437103526312283</v>
      </c>
    </row>
    <row r="43" spans="1:8" x14ac:dyDescent="0.25">
      <c r="A43" s="13">
        <v>-85</v>
      </c>
      <c r="F43" s="3">
        <v>-9</v>
      </c>
      <c r="G43" s="3">
        <f t="shared" si="0"/>
        <v>-86.27</v>
      </c>
      <c r="H43" s="3">
        <f t="shared" si="1"/>
        <v>0.58740932348656627</v>
      </c>
    </row>
    <row r="44" spans="1:8" x14ac:dyDescent="0.25">
      <c r="A44" s="13">
        <v>-85</v>
      </c>
      <c r="F44" s="3">
        <v>-8</v>
      </c>
      <c r="G44" s="3">
        <f t="shared" si="0"/>
        <v>-86.24</v>
      </c>
      <c r="H44" s="3">
        <f t="shared" si="1"/>
        <v>0.59932583989197796</v>
      </c>
    </row>
    <row r="45" spans="1:8" x14ac:dyDescent="0.25">
      <c r="A45" s="13">
        <v>-87</v>
      </c>
      <c r="F45" s="3">
        <v>-7</v>
      </c>
      <c r="G45" s="3">
        <f t="shared" si="0"/>
        <v>-86.21</v>
      </c>
      <c r="H45" s="3">
        <f t="shared" si="1"/>
        <v>0.61004101160537638</v>
      </c>
    </row>
    <row r="46" spans="1:8" x14ac:dyDescent="0.25">
      <c r="A46" s="13">
        <v>-86</v>
      </c>
      <c r="F46" s="3">
        <v>-6</v>
      </c>
      <c r="G46" s="3">
        <f t="shared" si="0"/>
        <v>-86.18</v>
      </c>
      <c r="H46" s="3">
        <f t="shared" si="1"/>
        <v>0.61948233285833831</v>
      </c>
    </row>
    <row r="47" spans="1:8" x14ac:dyDescent="0.25">
      <c r="A47" s="13">
        <v>-86</v>
      </c>
      <c r="F47" s="3">
        <v>-5</v>
      </c>
      <c r="G47" s="3">
        <f t="shared" si="0"/>
        <v>-86.15</v>
      </c>
      <c r="H47" s="3">
        <f t="shared" si="1"/>
        <v>0.62758518137506203</v>
      </c>
    </row>
    <row r="48" spans="1:8" x14ac:dyDescent="0.25">
      <c r="A48" s="13">
        <v>-86</v>
      </c>
      <c r="F48" s="3">
        <v>-4</v>
      </c>
      <c r="G48" s="3">
        <f t="shared" si="0"/>
        <v>-86.12</v>
      </c>
      <c r="H48" s="3">
        <f t="shared" si="1"/>
        <v>0.63429355465572068</v>
      </c>
    </row>
    <row r="49" spans="1:8" x14ac:dyDescent="0.25">
      <c r="A49" s="13">
        <v>-86</v>
      </c>
      <c r="F49" s="3">
        <v>-3</v>
      </c>
      <c r="G49" s="3">
        <f t="shared" si="0"/>
        <v>-86.09</v>
      </c>
      <c r="H49" s="3">
        <f t="shared" si="1"/>
        <v>0.63956071442634377</v>
      </c>
    </row>
    <row r="50" spans="1:8" x14ac:dyDescent="0.25">
      <c r="A50" s="13">
        <v>-85</v>
      </c>
      <c r="F50" s="3">
        <v>-2</v>
      </c>
      <c r="G50" s="3">
        <f t="shared" si="0"/>
        <v>-86.06</v>
      </c>
      <c r="H50" s="3">
        <f t="shared" si="1"/>
        <v>0.6433497288832235</v>
      </c>
    </row>
    <row r="51" spans="1:8" x14ac:dyDescent="0.25">
      <c r="A51" s="13">
        <v>-86</v>
      </c>
      <c r="F51" s="3">
        <v>-1</v>
      </c>
      <c r="G51" s="3">
        <f t="shared" si="0"/>
        <v>-86.03</v>
      </c>
      <c r="H51" s="3">
        <f t="shared" si="1"/>
        <v>0.64563390393227349</v>
      </c>
    </row>
    <row r="52" spans="1:8" x14ac:dyDescent="0.25">
      <c r="A52" s="13">
        <v>-85</v>
      </c>
      <c r="F52" s="3">
        <v>0</v>
      </c>
      <c r="G52" s="3">
        <f t="shared" si="0"/>
        <v>-86</v>
      </c>
      <c r="H52" s="3">
        <f t="shared" si="1"/>
        <v>0.6463970963794935</v>
      </c>
    </row>
    <row r="53" spans="1:8" x14ac:dyDescent="0.25">
      <c r="A53" s="13">
        <v>-86</v>
      </c>
      <c r="F53" s="3">
        <v>1</v>
      </c>
      <c r="G53" s="3">
        <f t="shared" si="0"/>
        <v>-85.97</v>
      </c>
      <c r="H53" s="3">
        <f t="shared" si="1"/>
        <v>0.64563390393227349</v>
      </c>
    </row>
    <row r="54" spans="1:8" x14ac:dyDescent="0.25">
      <c r="A54" s="13">
        <v>-86</v>
      </c>
      <c r="F54" s="3">
        <v>2</v>
      </c>
      <c r="G54" s="3">
        <f t="shared" si="0"/>
        <v>-85.94</v>
      </c>
      <c r="H54" s="3">
        <f t="shared" si="1"/>
        <v>0.6433497288832235</v>
      </c>
    </row>
    <row r="55" spans="1:8" x14ac:dyDescent="0.25">
      <c r="A55" s="13">
        <v>-86</v>
      </c>
      <c r="F55" s="3">
        <v>3</v>
      </c>
      <c r="G55" s="3">
        <f t="shared" si="0"/>
        <v>-85.91</v>
      </c>
      <c r="H55" s="3">
        <f t="shared" si="1"/>
        <v>0.63956071442634377</v>
      </c>
    </row>
    <row r="56" spans="1:8" x14ac:dyDescent="0.25">
      <c r="A56" s="13">
        <v>-86</v>
      </c>
      <c r="F56" s="3">
        <v>4</v>
      </c>
      <c r="G56" s="3">
        <f t="shared" si="0"/>
        <v>-85.88</v>
      </c>
      <c r="H56" s="3">
        <f t="shared" si="1"/>
        <v>0.63429355465572068</v>
      </c>
    </row>
    <row r="57" spans="1:8" x14ac:dyDescent="0.25">
      <c r="A57" s="13">
        <v>-86</v>
      </c>
      <c r="F57" s="3">
        <v>5</v>
      </c>
      <c r="G57" s="3">
        <f t="shared" si="0"/>
        <v>-85.85</v>
      </c>
      <c r="H57" s="3">
        <f t="shared" si="1"/>
        <v>0.62758518137506203</v>
      </c>
    </row>
    <row r="58" spans="1:8" x14ac:dyDescent="0.25">
      <c r="A58" s="13">
        <v>-86</v>
      </c>
      <c r="F58" s="3">
        <v>6</v>
      </c>
      <c r="G58" s="3">
        <f t="shared" si="0"/>
        <v>-85.82</v>
      </c>
      <c r="H58" s="3">
        <f t="shared" si="1"/>
        <v>0.61948233285833831</v>
      </c>
    </row>
    <row r="59" spans="1:8" x14ac:dyDescent="0.25">
      <c r="A59" s="13">
        <v>-86</v>
      </c>
      <c r="F59" s="3">
        <v>7</v>
      </c>
      <c r="G59" s="3">
        <f t="shared" si="0"/>
        <v>-85.79</v>
      </c>
      <c r="H59" s="3">
        <f t="shared" si="1"/>
        <v>0.61004101160537638</v>
      </c>
    </row>
    <row r="60" spans="1:8" x14ac:dyDescent="0.25">
      <c r="A60" s="13">
        <v>-85</v>
      </c>
      <c r="F60" s="3">
        <v>8</v>
      </c>
      <c r="G60" s="3">
        <f t="shared" si="0"/>
        <v>-85.76</v>
      </c>
      <c r="H60" s="3">
        <f t="shared" si="1"/>
        <v>0.59932583989197796</v>
      </c>
    </row>
    <row r="61" spans="1:8" x14ac:dyDescent="0.25">
      <c r="A61" s="13">
        <v>-86</v>
      </c>
      <c r="F61" s="3">
        <v>9</v>
      </c>
      <c r="G61" s="3">
        <f t="shared" si="0"/>
        <v>-85.73</v>
      </c>
      <c r="H61" s="3">
        <f t="shared" si="1"/>
        <v>0.58740932348656627</v>
      </c>
    </row>
    <row r="62" spans="1:8" x14ac:dyDescent="0.25">
      <c r="A62" s="13">
        <v>-86</v>
      </c>
      <c r="F62" s="3">
        <v>10</v>
      </c>
      <c r="G62" s="3">
        <f t="shared" si="0"/>
        <v>-85.7</v>
      </c>
      <c r="H62" s="3">
        <f t="shared" si="1"/>
        <v>0.57437103526312283</v>
      </c>
    </row>
    <row r="63" spans="1:8" x14ac:dyDescent="0.25">
      <c r="A63" s="13">
        <v>-86</v>
      </c>
      <c r="F63" s="3">
        <v>11</v>
      </c>
      <c r="G63" s="3">
        <f t="shared" si="0"/>
        <v>-85.67</v>
      </c>
      <c r="H63" s="3">
        <f t="shared" si="1"/>
        <v>0.56029673155830151</v>
      </c>
    </row>
    <row r="64" spans="1:8" x14ac:dyDescent="0.25">
      <c r="A64" s="13">
        <v>-86</v>
      </c>
      <c r="F64" s="3">
        <v>12</v>
      </c>
      <c r="G64" s="3">
        <f t="shared" si="0"/>
        <v>-85.64</v>
      </c>
      <c r="H64" s="3">
        <f t="shared" si="1"/>
        <v>0.54527741497895799</v>
      </c>
    </row>
    <row r="65" spans="1:8" x14ac:dyDescent="0.25">
      <c r="A65" s="13">
        <v>-85</v>
      </c>
      <c r="F65" s="3">
        <v>13</v>
      </c>
      <c r="G65" s="3">
        <f t="shared" si="0"/>
        <v>-85.61</v>
      </c>
      <c r="H65" s="3">
        <f t="shared" si="1"/>
        <v>0.52940835795213348</v>
      </c>
    </row>
    <row r="66" spans="1:8" x14ac:dyDescent="0.25">
      <c r="A66" s="13">
        <v>-85</v>
      </c>
      <c r="F66" s="3">
        <v>14</v>
      </c>
      <c r="G66" s="3">
        <f t="shared" si="0"/>
        <v>-85.58</v>
      </c>
      <c r="H66" s="3">
        <f t="shared" si="1"/>
        <v>0.51278810161605104</v>
      </c>
    </row>
    <row r="67" spans="1:8" x14ac:dyDescent="0.25">
      <c r="A67" s="13">
        <v>-86</v>
      </c>
      <c r="F67" s="3">
        <v>15</v>
      </c>
      <c r="G67" s="3">
        <f t="shared" si="0"/>
        <v>-85.55</v>
      </c>
      <c r="H67" s="3">
        <f t="shared" si="1"/>
        <v>0.49551744467807052</v>
      </c>
    </row>
    <row r="68" spans="1:8" x14ac:dyDescent="0.25">
      <c r="A68" s="13">
        <v>-86</v>
      </c>
      <c r="F68" s="3">
        <v>16</v>
      </c>
      <c r="G68" s="3">
        <f t="shared" ref="G68:G102" si="2">$D$28+($I$3*F68)</f>
        <v>-85.52</v>
      </c>
      <c r="H68" s="3">
        <f t="shared" ref="H68:H102" si="3">_xlfn.NORM.DIST(G68,$D$28,$C$6,FALSE)</f>
        <v>0.47769843662036365</v>
      </c>
    </row>
    <row r="69" spans="1:8" x14ac:dyDescent="0.25">
      <c r="A69" s="13">
        <v>-86</v>
      </c>
      <c r="F69" s="3">
        <v>17</v>
      </c>
      <c r="G69" s="3">
        <f t="shared" si="2"/>
        <v>-85.49</v>
      </c>
      <c r="H69" s="3">
        <f t="shared" si="3"/>
        <v>0.45943338912905224</v>
      </c>
    </row>
    <row r="70" spans="1:8" x14ac:dyDescent="0.25">
      <c r="A70" s="13">
        <v>-85</v>
      </c>
      <c r="F70" s="3">
        <v>18</v>
      </c>
      <c r="G70" s="3">
        <f t="shared" si="2"/>
        <v>-85.46</v>
      </c>
      <c r="H70" s="3">
        <f t="shared" si="3"/>
        <v>0.44082391887606598</v>
      </c>
    </row>
    <row r="71" spans="1:8" x14ac:dyDescent="0.25">
      <c r="A71" s="13">
        <v>-86</v>
      </c>
      <c r="F71" s="3">
        <v>19</v>
      </c>
      <c r="G71" s="3">
        <f t="shared" si="2"/>
        <v>-85.43</v>
      </c>
      <c r="H71" s="3">
        <f t="shared" si="3"/>
        <v>0.42197003381845649</v>
      </c>
    </row>
    <row r="72" spans="1:8" x14ac:dyDescent="0.25">
      <c r="A72" s="13">
        <v>-85</v>
      </c>
      <c r="F72" s="3">
        <v>20</v>
      </c>
      <c r="G72" s="3">
        <f t="shared" si="2"/>
        <v>-85.4</v>
      </c>
      <c r="H72" s="3">
        <f t="shared" si="3"/>
        <v>0.40296927402489563</v>
      </c>
    </row>
    <row r="73" spans="1:8" x14ac:dyDescent="0.25">
      <c r="A73" s="13">
        <v>-86</v>
      </c>
      <c r="F73" s="3">
        <v>21</v>
      </c>
      <c r="G73" s="3">
        <f t="shared" si="2"/>
        <v>-85.37</v>
      </c>
      <c r="H73" s="3">
        <f t="shared" si="3"/>
        <v>0.38391591672500347</v>
      </c>
    </row>
    <row r="74" spans="1:8" x14ac:dyDescent="0.25">
      <c r="A74" s="13">
        <v>-85</v>
      </c>
      <c r="F74" s="3">
        <v>22</v>
      </c>
      <c r="G74" s="3">
        <f t="shared" si="2"/>
        <v>-85.34</v>
      </c>
      <c r="H74" s="3">
        <f t="shared" si="3"/>
        <v>0.36490025383678121</v>
      </c>
    </row>
    <row r="75" spans="1:8" x14ac:dyDescent="0.25">
      <c r="A75" s="13">
        <v>-86</v>
      </c>
      <c r="F75" s="3">
        <v>23</v>
      </c>
      <c r="G75" s="3">
        <f t="shared" si="2"/>
        <v>-85.31</v>
      </c>
      <c r="H75" s="3">
        <f t="shared" si="3"/>
        <v>0.34600794869698775</v>
      </c>
    </row>
    <row r="76" spans="1:8" x14ac:dyDescent="0.25">
      <c r="A76" s="13">
        <v>-85</v>
      </c>
      <c r="F76" s="3">
        <v>24</v>
      </c>
      <c r="G76" s="3">
        <f t="shared" si="2"/>
        <v>-85.28</v>
      </c>
      <c r="H76" s="3">
        <f t="shared" si="3"/>
        <v>0.32731947713338561</v>
      </c>
    </row>
    <row r="77" spans="1:8" x14ac:dyDescent="0.25">
      <c r="A77" s="13">
        <v>-86</v>
      </c>
      <c r="F77" s="3">
        <v>25</v>
      </c>
      <c r="G77" s="3">
        <f t="shared" si="2"/>
        <v>-85.25</v>
      </c>
      <c r="H77" s="3">
        <f t="shared" si="3"/>
        <v>0.30890965641244628</v>
      </c>
    </row>
    <row r="78" spans="1:8" x14ac:dyDescent="0.25">
      <c r="A78" s="13">
        <v>-85</v>
      </c>
      <c r="F78" s="3">
        <v>26</v>
      </c>
      <c r="G78" s="3">
        <f t="shared" si="2"/>
        <v>-85.22</v>
      </c>
      <c r="H78" s="3">
        <f t="shared" si="3"/>
        <v>0.29084726400520655</v>
      </c>
    </row>
    <row r="79" spans="1:8" x14ac:dyDescent="0.25">
      <c r="A79" s="13">
        <v>-86</v>
      </c>
      <c r="F79" s="3">
        <v>27</v>
      </c>
      <c r="G79" s="3">
        <f t="shared" si="2"/>
        <v>-85.19</v>
      </c>
      <c r="H79" s="3">
        <f t="shared" si="3"/>
        <v>0.27319474656965487</v>
      </c>
    </row>
    <row r="80" spans="1:8" x14ac:dyDescent="0.25">
      <c r="A80" s="13">
        <v>-86</v>
      </c>
      <c r="F80" s="3">
        <v>28</v>
      </c>
      <c r="G80" s="3">
        <f t="shared" si="2"/>
        <v>-85.16</v>
      </c>
      <c r="H80" s="3">
        <f t="shared" si="3"/>
        <v>0.25600801807971268</v>
      </c>
    </row>
    <row r="81" spans="1:8" x14ac:dyDescent="0.25">
      <c r="A81" s="13">
        <v>-86</v>
      </c>
      <c r="F81" s="3">
        <v>29</v>
      </c>
      <c r="G81" s="3">
        <f t="shared" si="2"/>
        <v>-85.13</v>
      </c>
      <c r="H81" s="3">
        <f t="shared" si="3"/>
        <v>0.23933634466459014</v>
      </c>
    </row>
    <row r="82" spans="1:8" x14ac:dyDescent="0.25">
      <c r="A82" s="13">
        <v>-85</v>
      </c>
      <c r="F82" s="3">
        <v>30</v>
      </c>
      <c r="G82" s="3">
        <f t="shared" si="2"/>
        <v>-85.1</v>
      </c>
      <c r="H82" s="3">
        <f t="shared" si="3"/>
        <v>0.22322231248033256</v>
      </c>
    </row>
    <row r="83" spans="1:8" x14ac:dyDescent="0.25">
      <c r="A83" s="13">
        <v>-86</v>
      </c>
      <c r="F83" s="3">
        <v>31</v>
      </c>
      <c r="G83" s="3">
        <f t="shared" si="2"/>
        <v>-85.07</v>
      </c>
      <c r="H83" s="3">
        <f t="shared" si="3"/>
        <v>0.20770187383583694</v>
      </c>
    </row>
    <row r="84" spans="1:8" x14ac:dyDescent="0.25">
      <c r="A84" s="13">
        <v>-84</v>
      </c>
      <c r="F84" s="3">
        <v>32</v>
      </c>
      <c r="G84" s="3">
        <f t="shared" si="2"/>
        <v>-85.04</v>
      </c>
      <c r="H84" s="3">
        <f t="shared" si="3"/>
        <v>0.19280446585231092</v>
      </c>
    </row>
    <row r="85" spans="1:8" x14ac:dyDescent="0.25">
      <c r="A85" s="13">
        <v>-86</v>
      </c>
      <c r="F85" s="3">
        <v>33</v>
      </c>
      <c r="G85" s="3">
        <f t="shared" si="2"/>
        <v>-85.01</v>
      </c>
      <c r="H85" s="3">
        <f t="shared" si="3"/>
        <v>0.17855319515735285</v>
      </c>
    </row>
    <row r="86" spans="1:8" x14ac:dyDescent="0.25">
      <c r="A86" s="13">
        <v>-85</v>
      </c>
      <c r="F86" s="3">
        <v>34</v>
      </c>
      <c r="G86" s="3">
        <f t="shared" si="2"/>
        <v>-84.98</v>
      </c>
      <c r="H86" s="3">
        <f t="shared" si="3"/>
        <v>0.16496508150778735</v>
      </c>
    </row>
    <row r="87" spans="1:8" x14ac:dyDescent="0.25">
      <c r="A87" s="13">
        <v>-86</v>
      </c>
      <c r="F87" s="3">
        <v>35</v>
      </c>
      <c r="G87" s="3">
        <f t="shared" si="2"/>
        <v>-84.95</v>
      </c>
      <c r="H87" s="3">
        <f t="shared" si="3"/>
        <v>0.15205135279927443</v>
      </c>
    </row>
    <row r="88" spans="1:8" x14ac:dyDescent="0.25">
      <c r="A88" s="13">
        <v>-86</v>
      </c>
      <c r="F88" s="3">
        <v>36</v>
      </c>
      <c r="G88" s="3">
        <f t="shared" si="2"/>
        <v>-84.92</v>
      </c>
      <c r="H88" s="3">
        <f t="shared" si="3"/>
        <v>0.13981778365323011</v>
      </c>
    </row>
    <row r="89" spans="1:8" x14ac:dyDescent="0.25">
      <c r="A89" s="13">
        <v>-87</v>
      </c>
      <c r="F89" s="3">
        <v>37</v>
      </c>
      <c r="G89" s="3">
        <f t="shared" si="2"/>
        <v>-84.89</v>
      </c>
      <c r="H89" s="3">
        <f t="shared" si="3"/>
        <v>0.12826506966511114</v>
      </c>
    </row>
    <row r="90" spans="1:8" x14ac:dyDescent="0.25">
      <c r="A90" s="13">
        <v>-85</v>
      </c>
      <c r="F90" s="3">
        <v>38</v>
      </c>
      <c r="G90" s="3">
        <f t="shared" si="2"/>
        <v>-84.86</v>
      </c>
      <c r="H90" s="3">
        <f t="shared" si="3"/>
        <v>0.11738922944328993</v>
      </c>
    </row>
    <row r="91" spans="1:8" x14ac:dyDescent="0.25">
      <c r="A91" s="13">
        <v>-87</v>
      </c>
      <c r="F91" s="3">
        <v>39</v>
      </c>
      <c r="G91" s="3">
        <f t="shared" si="2"/>
        <v>-84.83</v>
      </c>
      <c r="H91" s="3">
        <f t="shared" si="3"/>
        <v>0.10718202675174848</v>
      </c>
    </row>
    <row r="92" spans="1:8" x14ac:dyDescent="0.25">
      <c r="A92" s="13">
        <v>-87</v>
      </c>
      <c r="F92" s="3">
        <v>40</v>
      </c>
      <c r="G92" s="3">
        <f t="shared" si="2"/>
        <v>-84.8</v>
      </c>
      <c r="H92" s="3">
        <f t="shared" si="3"/>
        <v>9.7631405377953548E-2</v>
      </c>
    </row>
    <row r="93" spans="1:8" x14ac:dyDescent="0.25">
      <c r="A93" s="13">
        <v>-86</v>
      </c>
      <c r="F93" s="3">
        <v>41</v>
      </c>
      <c r="G93" s="3">
        <f t="shared" si="2"/>
        <v>-84.77</v>
      </c>
      <c r="H93" s="3">
        <f t="shared" si="3"/>
        <v>8.8721929763181662E-2</v>
      </c>
    </row>
    <row r="94" spans="1:8" x14ac:dyDescent="0.25">
      <c r="A94" s="13">
        <v>-86</v>
      </c>
      <c r="F94" s="3">
        <v>42</v>
      </c>
      <c r="G94" s="3">
        <f t="shared" si="2"/>
        <v>-84.74</v>
      </c>
      <c r="H94" s="3">
        <f t="shared" si="3"/>
        <v>8.0435224938791156E-2</v>
      </c>
    </row>
    <row r="95" spans="1:8" x14ac:dyDescent="0.25">
      <c r="A95" s="13">
        <v>-86</v>
      </c>
      <c r="F95" s="3">
        <v>43</v>
      </c>
      <c r="G95" s="3">
        <f t="shared" si="2"/>
        <v>-84.71</v>
      </c>
      <c r="H95" s="3">
        <f t="shared" si="3"/>
        <v>7.2750409890489989E-2</v>
      </c>
    </row>
    <row r="96" spans="1:8" x14ac:dyDescent="0.25">
      <c r="A96" s="13">
        <v>-87</v>
      </c>
      <c r="F96" s="3">
        <v>44</v>
      </c>
      <c r="G96" s="3">
        <f t="shared" si="2"/>
        <v>-84.68</v>
      </c>
      <c r="H96" s="3">
        <f t="shared" si="3"/>
        <v>6.5644519105460777E-2</v>
      </c>
    </row>
    <row r="97" spans="1:8" x14ac:dyDescent="0.25">
      <c r="A97" s="13">
        <v>-87</v>
      </c>
      <c r="F97" s="3">
        <v>45</v>
      </c>
      <c r="G97" s="3">
        <f t="shared" si="2"/>
        <v>-84.65</v>
      </c>
      <c r="H97" s="3">
        <f t="shared" si="3"/>
        <v>5.9092907726569395E-2</v>
      </c>
    </row>
    <row r="98" spans="1:8" x14ac:dyDescent="0.25">
      <c r="A98" s="13">
        <v>-85</v>
      </c>
      <c r="F98" s="3">
        <v>46</v>
      </c>
      <c r="G98" s="3">
        <f t="shared" si="2"/>
        <v>-84.62</v>
      </c>
      <c r="H98" s="3">
        <f t="shared" si="3"/>
        <v>5.3069636427029998E-2</v>
      </c>
    </row>
    <row r="99" spans="1:8" x14ac:dyDescent="0.25">
      <c r="A99" s="13">
        <v>-85</v>
      </c>
      <c r="F99" s="3">
        <v>47</v>
      </c>
      <c r="G99" s="3">
        <f t="shared" si="2"/>
        <v>-84.59</v>
      </c>
      <c r="H99" s="3">
        <f t="shared" si="3"/>
        <v>4.7547832811793624E-2</v>
      </c>
    </row>
    <row r="100" spans="1:8" x14ac:dyDescent="0.25">
      <c r="A100" s="13">
        <v>-86</v>
      </c>
      <c r="F100" s="3">
        <v>48</v>
      </c>
      <c r="G100" s="3">
        <f t="shared" si="2"/>
        <v>-84.56</v>
      </c>
      <c r="H100" s="3">
        <f t="shared" si="3"/>
        <v>4.2500026834651546E-2</v>
      </c>
    </row>
    <row r="101" spans="1:8" x14ac:dyDescent="0.25">
      <c r="F101" s="3">
        <v>49</v>
      </c>
      <c r="G101" s="3">
        <f t="shared" si="2"/>
        <v>-84.53</v>
      </c>
      <c r="H101" s="3">
        <f t="shared" si="3"/>
        <v>3.7898458379458662E-2</v>
      </c>
    </row>
    <row r="102" spans="1:8" x14ac:dyDescent="0.25">
      <c r="F102" s="3">
        <v>50</v>
      </c>
      <c r="G102" s="3">
        <f t="shared" si="2"/>
        <v>-84.5</v>
      </c>
      <c r="H102" s="3">
        <f t="shared" si="3"/>
        <v>3.3715355779347873E-2</v>
      </c>
    </row>
  </sheetData>
  <mergeCells count="4">
    <mergeCell ref="B1:C1"/>
    <mergeCell ref="D1:E1"/>
    <mergeCell ref="F1:I1"/>
    <mergeCell ref="C27:D27"/>
  </mergeCells>
  <conditionalFormatting sqref="D29">
    <cfRule type="cellIs" dxfId="15" priority="1" operator="notEqual">
      <formula>$D$28</formula>
    </cfRule>
    <cfRule type="cellIs" dxfId="1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DF3-543A-4B71-8C72-EAB80421C23C}">
  <dimension ref="A1:L102"/>
  <sheetViews>
    <sheetView zoomScale="120" zoomScaleNormal="120" workbookViewId="0">
      <selection activeCell="J12" sqref="J12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-87</v>
      </c>
      <c r="B1" s="28" t="s">
        <v>25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-86</v>
      </c>
      <c r="B3" s="21" t="s">
        <v>8</v>
      </c>
      <c r="C3" s="12">
        <f>MIN(A1:A100)</f>
        <v>-87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-87.47</v>
      </c>
      <c r="H3" s="3">
        <f>_xlfn.NORM.DIST(G3,$D$28,$C$6,FALSE)</f>
        <v>1.9067600664239483E-2</v>
      </c>
      <c r="I3" s="7">
        <f>(ABS(C3)-ABS(C4))/C5</f>
        <v>0.03</v>
      </c>
      <c r="L3" s="14"/>
    </row>
    <row r="4" spans="1:12" x14ac:dyDescent="0.25">
      <c r="A4" s="13">
        <v>-84</v>
      </c>
      <c r="B4" s="22" t="s">
        <v>9</v>
      </c>
      <c r="C4" s="7">
        <f>MAX(A1:A100)</f>
        <v>-84</v>
      </c>
      <c r="D4" s="6">
        <v>-87</v>
      </c>
      <c r="E4" s="11">
        <v>7</v>
      </c>
      <c r="F4" s="3">
        <v>-48</v>
      </c>
      <c r="G4" s="3">
        <f t="shared" ref="G4:G67" si="0">$D$28+($I$3*F4)</f>
        <v>-87.44</v>
      </c>
      <c r="H4" s="3">
        <f t="shared" ref="H4:H67" si="1">_xlfn.NORM.DIST(G4,$D$28,$C$6,FALSE)</f>
        <v>2.209666347322425E-2</v>
      </c>
      <c r="L4" s="14"/>
    </row>
    <row r="5" spans="1:12" x14ac:dyDescent="0.25">
      <c r="A5" s="13">
        <v>-86</v>
      </c>
      <c r="B5" s="21" t="s">
        <v>10</v>
      </c>
      <c r="C5" s="12">
        <f>COUNT(A1:A100)</f>
        <v>100</v>
      </c>
      <c r="D5" s="8">
        <v>-86</v>
      </c>
      <c r="E5" s="10">
        <v>75</v>
      </c>
      <c r="F5" s="3">
        <v>-47</v>
      </c>
      <c r="G5" s="3">
        <f t="shared" si="0"/>
        <v>-87.41</v>
      </c>
      <c r="H5" s="3">
        <f t="shared" si="1"/>
        <v>2.5529195877731399E-2</v>
      </c>
      <c r="L5" s="14"/>
    </row>
    <row r="6" spans="1:12" x14ac:dyDescent="0.25">
      <c r="A6" s="13">
        <v>-86</v>
      </c>
      <c r="B6" s="22" t="s">
        <v>2</v>
      </c>
      <c r="C6" s="7">
        <f>_xlfn.STDEV.S(A1:A100)</f>
        <v>0.54411451557609336</v>
      </c>
      <c r="D6" s="6">
        <v>-85</v>
      </c>
      <c r="E6" s="11">
        <v>16</v>
      </c>
      <c r="F6" s="3">
        <v>-46</v>
      </c>
      <c r="G6" s="3">
        <f t="shared" si="0"/>
        <v>-87.38</v>
      </c>
      <c r="H6" s="3">
        <f t="shared" si="1"/>
        <v>2.9405417498684954E-2</v>
      </c>
      <c r="L6" s="14"/>
    </row>
    <row r="7" spans="1:12" x14ac:dyDescent="0.25">
      <c r="A7" s="13">
        <v>-86</v>
      </c>
      <c r="B7" s="21" t="s">
        <v>6</v>
      </c>
      <c r="C7" s="12">
        <f>C9-(2*C6)</f>
        <v>-86.958229031152186</v>
      </c>
      <c r="D7" s="8">
        <v>-84</v>
      </c>
      <c r="E7" s="10">
        <v>2</v>
      </c>
      <c r="F7" s="3">
        <v>-45</v>
      </c>
      <c r="G7" s="3">
        <f t="shared" si="0"/>
        <v>-87.35</v>
      </c>
      <c r="H7" s="3">
        <f t="shared" si="1"/>
        <v>3.3767378399680865E-2</v>
      </c>
    </row>
    <row r="8" spans="1:12" x14ac:dyDescent="0.25">
      <c r="A8" s="13">
        <v>-86</v>
      </c>
      <c r="B8" s="22" t="s">
        <v>4</v>
      </c>
      <c r="C8" s="7">
        <f>C9-C6</f>
        <v>-86.414114515576102</v>
      </c>
      <c r="D8" s="6">
        <v>-83</v>
      </c>
      <c r="E8" s="11">
        <v>0</v>
      </c>
      <c r="F8" s="3">
        <v>-44</v>
      </c>
      <c r="G8" s="3">
        <f t="shared" si="0"/>
        <v>-87.32</v>
      </c>
      <c r="H8" s="3">
        <f t="shared" si="1"/>
        <v>3.8658688781481591E-2</v>
      </c>
    </row>
    <row r="9" spans="1:12" x14ac:dyDescent="0.25">
      <c r="A9" s="13">
        <v>-86</v>
      </c>
      <c r="B9" s="21" t="s">
        <v>3</v>
      </c>
      <c r="C9" s="12">
        <f>AVERAGE(A1:A100)</f>
        <v>-85.87</v>
      </c>
      <c r="D9" s="8">
        <v>-82</v>
      </c>
      <c r="E9" s="10">
        <v>0</v>
      </c>
      <c r="F9" s="3">
        <v>-43</v>
      </c>
      <c r="G9" s="3">
        <f t="shared" si="0"/>
        <v>-87.29</v>
      </c>
      <c r="H9" s="3">
        <f t="shared" si="1"/>
        <v>4.4124182784141153E-2</v>
      </c>
    </row>
    <row r="10" spans="1:12" x14ac:dyDescent="0.25">
      <c r="A10" s="13">
        <v>-86</v>
      </c>
      <c r="B10" s="22" t="s">
        <v>5</v>
      </c>
      <c r="C10" s="7">
        <f>C9+C6</f>
        <v>-85.325885484423907</v>
      </c>
      <c r="D10" s="6">
        <v>-81</v>
      </c>
      <c r="E10" s="11">
        <v>0</v>
      </c>
      <c r="F10" s="3">
        <v>-42</v>
      </c>
      <c r="G10" s="3">
        <f t="shared" si="0"/>
        <v>-87.26</v>
      </c>
      <c r="H10" s="3">
        <f t="shared" si="1"/>
        <v>5.0209513192393598E-2</v>
      </c>
    </row>
    <row r="11" spans="1:12" x14ac:dyDescent="0.25">
      <c r="A11" s="13">
        <v>-86</v>
      </c>
      <c r="B11" s="21" t="s">
        <v>7</v>
      </c>
      <c r="C11" s="12">
        <f>C9+(2*C6)</f>
        <v>-84.781770968847823</v>
      </c>
      <c r="D11" s="8">
        <v>-80</v>
      </c>
      <c r="E11" s="10">
        <v>0</v>
      </c>
      <c r="F11" s="3">
        <v>-41</v>
      </c>
      <c r="G11" s="3">
        <f t="shared" si="0"/>
        <v>-87.23</v>
      </c>
      <c r="H11" s="3">
        <f t="shared" si="1"/>
        <v>5.6960674940522975E-2</v>
      </c>
    </row>
    <row r="12" spans="1:12" x14ac:dyDescent="0.25">
      <c r="A12" s="13">
        <v>-85</v>
      </c>
      <c r="F12" s="3">
        <v>-40</v>
      </c>
      <c r="G12" s="3">
        <f t="shared" si="0"/>
        <v>-87.2</v>
      </c>
      <c r="H12" s="3">
        <f t="shared" si="1"/>
        <v>6.4423456627284312E-2</v>
      </c>
    </row>
    <row r="13" spans="1:12" x14ac:dyDescent="0.25">
      <c r="A13" s="13">
        <v>-86</v>
      </c>
      <c r="F13" s="3">
        <v>-39</v>
      </c>
      <c r="G13" s="3">
        <f t="shared" si="0"/>
        <v>-87.17</v>
      </c>
      <c r="H13" s="3">
        <f t="shared" si="1"/>
        <v>7.2642820771465291E-2</v>
      </c>
    </row>
    <row r="14" spans="1:12" x14ac:dyDescent="0.25">
      <c r="A14" s="13">
        <v>-85</v>
      </c>
      <c r="F14" s="3">
        <v>-38</v>
      </c>
      <c r="G14" s="3">
        <f t="shared" si="0"/>
        <v>-87.14</v>
      </c>
      <c r="H14" s="3">
        <f t="shared" si="1"/>
        <v>8.1662215249144049E-2</v>
      </c>
    </row>
    <row r="15" spans="1:12" x14ac:dyDescent="0.25">
      <c r="A15" s="13">
        <v>-86</v>
      </c>
      <c r="F15" s="3">
        <v>-37</v>
      </c>
      <c r="G15" s="3">
        <f t="shared" si="0"/>
        <v>-87.11</v>
      </c>
      <c r="H15" s="3">
        <f t="shared" si="1"/>
        <v>9.1522820230592841E-2</v>
      </c>
    </row>
    <row r="16" spans="1:12" x14ac:dyDescent="0.25">
      <c r="A16" s="13">
        <v>-86</v>
      </c>
      <c r="F16" s="3">
        <v>-36</v>
      </c>
      <c r="G16" s="3">
        <f t="shared" si="0"/>
        <v>-87.08</v>
      </c>
      <c r="H16" s="3">
        <f t="shared" si="1"/>
        <v>0.1022627369458103</v>
      </c>
    </row>
    <row r="17" spans="1:8" x14ac:dyDescent="0.25">
      <c r="A17" s="13">
        <v>-85</v>
      </c>
      <c r="F17" s="3">
        <v>-35</v>
      </c>
      <c r="G17" s="3">
        <f t="shared" si="0"/>
        <v>-87.05</v>
      </c>
      <c r="H17" s="3">
        <f t="shared" si="1"/>
        <v>0.11391612671190481</v>
      </c>
    </row>
    <row r="18" spans="1:8" x14ac:dyDescent="0.25">
      <c r="A18" s="13">
        <v>-86</v>
      </c>
      <c r="F18" s="3">
        <v>-34</v>
      </c>
      <c r="G18" s="3">
        <f t="shared" si="0"/>
        <v>-87.02</v>
      </c>
      <c r="H18" s="3">
        <f t="shared" si="1"/>
        <v>0.12651231080388103</v>
      </c>
    </row>
    <row r="19" spans="1:8" x14ac:dyDescent="0.25">
      <c r="A19" s="13">
        <v>-86</v>
      </c>
      <c r="F19" s="3">
        <v>-33</v>
      </c>
      <c r="G19" s="3">
        <f t="shared" si="0"/>
        <v>-86.99</v>
      </c>
      <c r="H19" s="3">
        <f t="shared" si="1"/>
        <v>0.14007484388618313</v>
      </c>
    </row>
    <row r="20" spans="1:8" x14ac:dyDescent="0.25">
      <c r="A20" s="13">
        <v>-86</v>
      </c>
      <c r="F20" s="3">
        <v>-32</v>
      </c>
      <c r="G20" s="3">
        <f t="shared" si="0"/>
        <v>-86.96</v>
      </c>
      <c r="H20" s="3">
        <f t="shared" si="1"/>
        <v>0.15462057578260216</v>
      </c>
    </row>
    <row r="21" spans="1:8" x14ac:dyDescent="0.25">
      <c r="A21" s="13">
        <v>-85</v>
      </c>
      <c r="F21" s="3">
        <v>-31</v>
      </c>
      <c r="G21" s="3">
        <f t="shared" si="0"/>
        <v>-86.93</v>
      </c>
      <c r="H21" s="3">
        <f t="shared" si="1"/>
        <v>0.17015871827885193</v>
      </c>
    </row>
    <row r="22" spans="1:8" x14ac:dyDescent="0.25">
      <c r="A22" s="13">
        <v>-86</v>
      </c>
      <c r="F22" s="3">
        <v>-30</v>
      </c>
      <c r="G22" s="3">
        <f t="shared" si="0"/>
        <v>-86.9</v>
      </c>
      <c r="H22" s="3">
        <f t="shared" si="1"/>
        <v>0.18668993535419856</v>
      </c>
    </row>
    <row r="23" spans="1:8" x14ac:dyDescent="0.25">
      <c r="A23" s="13">
        <v>-87</v>
      </c>
      <c r="F23" s="3">
        <v>-29</v>
      </c>
      <c r="G23" s="3">
        <f t="shared" si="0"/>
        <v>-86.87</v>
      </c>
      <c r="H23" s="3">
        <f t="shared" si="1"/>
        <v>0.20420547665358235</v>
      </c>
    </row>
    <row r="24" spans="1:8" x14ac:dyDescent="0.25">
      <c r="A24" s="13">
        <v>-86</v>
      </c>
      <c r="F24" s="3">
        <v>-28</v>
      </c>
      <c r="G24" s="3">
        <f t="shared" si="0"/>
        <v>-86.84</v>
      </c>
      <c r="H24" s="3">
        <f t="shared" si="1"/>
        <v>0.22268637506960587</v>
      </c>
    </row>
    <row r="25" spans="1:8" x14ac:dyDescent="0.25">
      <c r="A25" s="13">
        <v>-86</v>
      </c>
      <c r="F25" s="3">
        <v>-27</v>
      </c>
      <c r="G25" s="3">
        <f t="shared" si="0"/>
        <v>-86.81</v>
      </c>
      <c r="H25" s="3">
        <f t="shared" si="1"/>
        <v>0.24210272993695797</v>
      </c>
    </row>
    <row r="26" spans="1:8" x14ac:dyDescent="0.25">
      <c r="A26" s="13">
        <v>-86</v>
      </c>
      <c r="F26" s="3">
        <v>-26</v>
      </c>
      <c r="G26" s="3">
        <f t="shared" si="0"/>
        <v>-86.78</v>
      </c>
      <c r="H26" s="3">
        <f t="shared" si="1"/>
        <v>0.26241309749132724</v>
      </c>
    </row>
    <row r="27" spans="1:8" x14ac:dyDescent="0.25">
      <c r="A27" s="13">
        <v>-86</v>
      </c>
      <c r="C27" s="29" t="s">
        <v>20</v>
      </c>
      <c r="D27" s="29"/>
      <c r="F27" s="3">
        <v>-25</v>
      </c>
      <c r="G27" s="3">
        <f t="shared" si="0"/>
        <v>-86.75</v>
      </c>
      <c r="H27" s="3">
        <f t="shared" si="1"/>
        <v>0.28356400985963487</v>
      </c>
    </row>
    <row r="28" spans="1:8" x14ac:dyDescent="0.25">
      <c r="A28" s="13">
        <v>-86</v>
      </c>
      <c r="C28" s="22" t="s">
        <v>22</v>
      </c>
      <c r="D28" s="6">
        <f>_xlfn.MODE.SNGL(A1:A100)</f>
        <v>-86</v>
      </c>
      <c r="F28" s="3">
        <v>-24</v>
      </c>
      <c r="G28" s="3">
        <f t="shared" si="0"/>
        <v>-86.72</v>
      </c>
      <c r="H28" s="3">
        <f t="shared" si="1"/>
        <v>0.3054896428905754</v>
      </c>
    </row>
    <row r="29" spans="1:8" x14ac:dyDescent="0.25">
      <c r="A29" s="13">
        <v>-86</v>
      </c>
      <c r="C29" s="22" t="s">
        <v>21</v>
      </c>
      <c r="D29" s="6">
        <f>_xlfn.MODE.SNGL(A1:A5)</f>
        <v>-86</v>
      </c>
      <c r="F29" s="3">
        <v>-23</v>
      </c>
      <c r="G29" s="3">
        <f t="shared" si="0"/>
        <v>-86.69</v>
      </c>
      <c r="H29" s="3">
        <f t="shared" si="1"/>
        <v>0.32811165158038358</v>
      </c>
    </row>
    <row r="30" spans="1:8" x14ac:dyDescent="0.25">
      <c r="A30" s="13">
        <v>-86</v>
      </c>
      <c r="C30" s="22" t="s">
        <v>29</v>
      </c>
      <c r="D30" s="20">
        <f>ABS(C6/C9)</f>
        <v>6.3364913890310163E-3</v>
      </c>
      <c r="F30" s="3">
        <v>-22</v>
      </c>
      <c r="G30" s="3">
        <f t="shared" si="0"/>
        <v>-86.66</v>
      </c>
      <c r="H30" s="3">
        <f t="shared" si="1"/>
        <v>0.3513391896916736</v>
      </c>
    </row>
    <row r="31" spans="1:8" x14ac:dyDescent="0.25">
      <c r="A31" s="13">
        <v>-86</v>
      </c>
      <c r="F31" s="3">
        <v>-21</v>
      </c>
      <c r="G31" s="3">
        <f t="shared" si="0"/>
        <v>-86.63</v>
      </c>
      <c r="H31" s="3">
        <f t="shared" si="1"/>
        <v>0.37506912741475673</v>
      </c>
    </row>
    <row r="32" spans="1:8" x14ac:dyDescent="0.25">
      <c r="A32" s="13">
        <v>-86</v>
      </c>
      <c r="F32" s="3">
        <v>-20</v>
      </c>
      <c r="G32" s="3">
        <f t="shared" si="0"/>
        <v>-86.6</v>
      </c>
      <c r="H32" s="3">
        <f t="shared" si="1"/>
        <v>0.39918647761219112</v>
      </c>
    </row>
    <row r="33" spans="1:8" x14ac:dyDescent="0.25">
      <c r="A33" s="13">
        <v>-86</v>
      </c>
      <c r="F33" s="3">
        <v>-19</v>
      </c>
      <c r="G33" s="3">
        <f t="shared" si="0"/>
        <v>-86.57</v>
      </c>
      <c r="H33" s="3">
        <f t="shared" si="1"/>
        <v>0.42356503736961132</v>
      </c>
    </row>
    <row r="34" spans="1:8" x14ac:dyDescent="0.25">
      <c r="A34" s="13">
        <v>-85</v>
      </c>
      <c r="F34" s="3">
        <v>-18</v>
      </c>
      <c r="G34" s="3">
        <f t="shared" si="0"/>
        <v>-86.54</v>
      </c>
      <c r="H34" s="3">
        <f t="shared" si="1"/>
        <v>0.44806824731998252</v>
      </c>
    </row>
    <row r="35" spans="1:8" x14ac:dyDescent="0.25">
      <c r="A35" s="13">
        <v>-85</v>
      </c>
      <c r="F35" s="3">
        <v>-17</v>
      </c>
      <c r="G35" s="3">
        <f t="shared" si="0"/>
        <v>-86.51</v>
      </c>
      <c r="H35" s="3">
        <f t="shared" si="1"/>
        <v>0.4725502666040366</v>
      </c>
    </row>
    <row r="36" spans="1:8" x14ac:dyDescent="0.25">
      <c r="A36" s="13">
        <v>-86</v>
      </c>
      <c r="F36" s="3">
        <v>-16</v>
      </c>
      <c r="G36" s="3">
        <f t="shared" si="0"/>
        <v>-86.48</v>
      </c>
      <c r="H36" s="3">
        <f t="shared" si="1"/>
        <v>0.49685725648287932</v>
      </c>
    </row>
    <row r="37" spans="1:8" x14ac:dyDescent="0.25">
      <c r="A37" s="13">
        <v>-86</v>
      </c>
      <c r="F37" s="3">
        <v>-15</v>
      </c>
      <c r="G37" s="3">
        <f t="shared" si="0"/>
        <v>-86.45</v>
      </c>
      <c r="H37" s="3">
        <f t="shared" si="1"/>
        <v>0.52082886065149037</v>
      </c>
    </row>
    <row r="38" spans="1:8" x14ac:dyDescent="0.25">
      <c r="A38" s="13">
        <v>-86</v>
      </c>
      <c r="F38" s="3">
        <v>-14</v>
      </c>
      <c r="G38" s="3">
        <f t="shared" si="0"/>
        <v>-86.42</v>
      </c>
      <c r="H38" s="3">
        <f t="shared" si="1"/>
        <v>0.54429986534465802</v>
      </c>
    </row>
    <row r="39" spans="1:8" x14ac:dyDescent="0.25">
      <c r="A39" s="13">
        <v>-86</v>
      </c>
      <c r="F39" s="3">
        <v>-13</v>
      </c>
      <c r="G39" s="3">
        <f t="shared" si="0"/>
        <v>-86.39</v>
      </c>
      <c r="H39" s="3">
        <f t="shared" si="1"/>
        <v>0.56710201752059053</v>
      </c>
    </row>
    <row r="40" spans="1:8" x14ac:dyDescent="0.25">
      <c r="A40" s="13">
        <v>-86</v>
      </c>
      <c r="F40" s="3">
        <v>-12</v>
      </c>
      <c r="G40" s="3">
        <f t="shared" si="0"/>
        <v>-86.36</v>
      </c>
      <c r="H40" s="3">
        <f t="shared" si="1"/>
        <v>0.5890659748932946</v>
      </c>
    </row>
    <row r="41" spans="1:8" x14ac:dyDescent="0.25">
      <c r="A41" s="13">
        <v>-86</v>
      </c>
      <c r="F41" s="3">
        <v>-11</v>
      </c>
      <c r="G41" s="3">
        <f t="shared" si="0"/>
        <v>-86.33</v>
      </c>
      <c r="H41" s="3">
        <f t="shared" si="1"/>
        <v>0.61002335750372849</v>
      </c>
    </row>
    <row r="42" spans="1:8" x14ac:dyDescent="0.25">
      <c r="A42" s="13">
        <v>-86</v>
      </c>
      <c r="F42" s="3">
        <v>-10</v>
      </c>
      <c r="G42" s="3">
        <f t="shared" si="0"/>
        <v>-86.3</v>
      </c>
      <c r="H42" s="3">
        <f t="shared" si="1"/>
        <v>0.62980886700544025</v>
      </c>
    </row>
    <row r="43" spans="1:8" x14ac:dyDescent="0.25">
      <c r="A43" s="13">
        <v>-86</v>
      </c>
      <c r="F43" s="3">
        <v>-9</v>
      </c>
      <c r="G43" s="3">
        <f t="shared" si="0"/>
        <v>-86.27</v>
      </c>
      <c r="H43" s="3">
        <f t="shared" si="1"/>
        <v>0.64826243701524366</v>
      </c>
    </row>
    <row r="44" spans="1:8" x14ac:dyDescent="0.25">
      <c r="A44" s="13">
        <v>-86</v>
      </c>
      <c r="F44" s="3">
        <v>-8</v>
      </c>
      <c r="G44" s="3">
        <f t="shared" si="0"/>
        <v>-86.24</v>
      </c>
      <c r="H44" s="3">
        <f t="shared" si="1"/>
        <v>0.66523137584964609</v>
      </c>
    </row>
    <row r="45" spans="1:8" x14ac:dyDescent="0.25">
      <c r="A45" s="13">
        <v>-84</v>
      </c>
      <c r="F45" s="3">
        <v>-7</v>
      </c>
      <c r="G45" s="3">
        <f t="shared" si="0"/>
        <v>-86.21</v>
      </c>
      <c r="H45" s="3">
        <f t="shared" si="1"/>
        <v>0.68057246181897735</v>
      </c>
    </row>
    <row r="46" spans="1:8" x14ac:dyDescent="0.25">
      <c r="A46" s="13">
        <v>-86</v>
      </c>
      <c r="F46" s="3">
        <v>-6</v>
      </c>
      <c r="G46" s="3">
        <f t="shared" si="0"/>
        <v>-86.18</v>
      </c>
      <c r="H46" s="3">
        <f t="shared" si="1"/>
        <v>0.69415395104518096</v>
      </c>
    </row>
    <row r="47" spans="1:8" x14ac:dyDescent="0.25">
      <c r="A47" s="13">
        <v>-86</v>
      </c>
      <c r="F47" s="3">
        <v>-5</v>
      </c>
      <c r="G47" s="3">
        <f t="shared" si="0"/>
        <v>-86.15</v>
      </c>
      <c r="H47" s="3">
        <f t="shared" si="1"/>
        <v>0.70585745854078918</v>
      </c>
    </row>
    <row r="48" spans="1:8" x14ac:dyDescent="0.25">
      <c r="A48" s="13">
        <v>-86</v>
      </c>
      <c r="F48" s="3">
        <v>-4</v>
      </c>
      <c r="G48" s="3">
        <f t="shared" si="0"/>
        <v>-86.12</v>
      </c>
      <c r="H48" s="3">
        <f t="shared" si="1"/>
        <v>0.71557967504125153</v>
      </c>
    </row>
    <row r="49" spans="1:8" x14ac:dyDescent="0.25">
      <c r="A49" s="13">
        <v>-86</v>
      </c>
      <c r="F49" s="3">
        <v>-3</v>
      </c>
      <c r="G49" s="3">
        <f t="shared" si="0"/>
        <v>-86.09</v>
      </c>
      <c r="H49" s="3">
        <f t="shared" si="1"/>
        <v>0.72323388479683648</v>
      </c>
    </row>
    <row r="50" spans="1:8" x14ac:dyDescent="0.25">
      <c r="A50" s="13">
        <v>-86</v>
      </c>
      <c r="F50" s="3">
        <v>-2</v>
      </c>
      <c r="G50" s="3">
        <f t="shared" si="0"/>
        <v>-86.06</v>
      </c>
      <c r="H50" s="3">
        <f t="shared" si="1"/>
        <v>0.7287512531488558</v>
      </c>
    </row>
    <row r="51" spans="1:8" x14ac:dyDescent="0.25">
      <c r="A51" s="13">
        <v>-87</v>
      </c>
      <c r="F51" s="3">
        <v>-1</v>
      </c>
      <c r="G51" s="3">
        <f t="shared" si="0"/>
        <v>-86.03</v>
      </c>
      <c r="H51" s="3">
        <f t="shared" si="1"/>
        <v>0.73208185715599872</v>
      </c>
    </row>
    <row r="52" spans="1:8" x14ac:dyDescent="0.25">
      <c r="A52" s="13">
        <v>-85</v>
      </c>
      <c r="F52" s="3">
        <v>0</v>
      </c>
      <c r="G52" s="3">
        <f t="shared" si="0"/>
        <v>-86</v>
      </c>
      <c r="H52" s="3">
        <f t="shared" si="1"/>
        <v>0.73319543769025108</v>
      </c>
    </row>
    <row r="53" spans="1:8" x14ac:dyDescent="0.25">
      <c r="A53" s="13">
        <v>-86</v>
      </c>
      <c r="F53" s="3">
        <v>1</v>
      </c>
      <c r="G53" s="3">
        <f t="shared" si="0"/>
        <v>-85.97</v>
      </c>
      <c r="H53" s="3">
        <f t="shared" si="1"/>
        <v>0.73208185715599872</v>
      </c>
    </row>
    <row r="54" spans="1:8" x14ac:dyDescent="0.25">
      <c r="A54" s="13">
        <v>-86</v>
      </c>
      <c r="F54" s="3">
        <v>2</v>
      </c>
      <c r="G54" s="3">
        <f t="shared" si="0"/>
        <v>-85.94</v>
      </c>
      <c r="H54" s="3">
        <f t="shared" si="1"/>
        <v>0.7287512531488558</v>
      </c>
    </row>
    <row r="55" spans="1:8" x14ac:dyDescent="0.25">
      <c r="A55" s="13">
        <v>-86</v>
      </c>
      <c r="F55" s="3">
        <v>3</v>
      </c>
      <c r="G55" s="3">
        <f t="shared" si="0"/>
        <v>-85.91</v>
      </c>
      <c r="H55" s="3">
        <f t="shared" si="1"/>
        <v>0.72323388479683648</v>
      </c>
    </row>
    <row r="56" spans="1:8" x14ac:dyDescent="0.25">
      <c r="A56" s="13">
        <v>-85</v>
      </c>
      <c r="F56" s="3">
        <v>4</v>
      </c>
      <c r="G56" s="3">
        <f t="shared" si="0"/>
        <v>-85.88</v>
      </c>
      <c r="H56" s="3">
        <f t="shared" si="1"/>
        <v>0.71557967504125153</v>
      </c>
    </row>
    <row r="57" spans="1:8" x14ac:dyDescent="0.25">
      <c r="A57" s="13">
        <v>-85</v>
      </c>
      <c r="F57" s="3">
        <v>5</v>
      </c>
      <c r="G57" s="3">
        <f t="shared" si="0"/>
        <v>-85.85</v>
      </c>
      <c r="H57" s="3">
        <f t="shared" si="1"/>
        <v>0.70585745854078918</v>
      </c>
    </row>
    <row r="58" spans="1:8" x14ac:dyDescent="0.25">
      <c r="A58" s="13">
        <v>-85</v>
      </c>
      <c r="F58" s="3">
        <v>6</v>
      </c>
      <c r="G58" s="3">
        <f t="shared" si="0"/>
        <v>-85.82</v>
      </c>
      <c r="H58" s="3">
        <f t="shared" si="1"/>
        <v>0.69415395104518096</v>
      </c>
    </row>
    <row r="59" spans="1:8" x14ac:dyDescent="0.25">
      <c r="A59" s="13">
        <v>-86</v>
      </c>
      <c r="F59" s="3">
        <v>7</v>
      </c>
      <c r="G59" s="3">
        <f t="shared" si="0"/>
        <v>-85.79</v>
      </c>
      <c r="H59" s="3">
        <f t="shared" si="1"/>
        <v>0.68057246181897735</v>
      </c>
    </row>
    <row r="60" spans="1:8" x14ac:dyDescent="0.25">
      <c r="A60" s="13">
        <v>-86</v>
      </c>
      <c r="F60" s="3">
        <v>8</v>
      </c>
      <c r="G60" s="3">
        <f t="shared" si="0"/>
        <v>-85.76</v>
      </c>
      <c r="H60" s="3">
        <f t="shared" si="1"/>
        <v>0.66523137584964609</v>
      </c>
    </row>
    <row r="61" spans="1:8" x14ac:dyDescent="0.25">
      <c r="A61" s="13">
        <v>-86</v>
      </c>
      <c r="F61" s="3">
        <v>9</v>
      </c>
      <c r="G61" s="3">
        <f t="shared" si="0"/>
        <v>-85.73</v>
      </c>
      <c r="H61" s="3">
        <f t="shared" si="1"/>
        <v>0.64826243701524366</v>
      </c>
    </row>
    <row r="62" spans="1:8" x14ac:dyDescent="0.25">
      <c r="A62" s="13">
        <v>-86</v>
      </c>
      <c r="F62" s="3">
        <v>10</v>
      </c>
      <c r="G62" s="3">
        <f t="shared" si="0"/>
        <v>-85.7</v>
      </c>
      <c r="H62" s="3">
        <f t="shared" si="1"/>
        <v>0.62980886700544025</v>
      </c>
    </row>
    <row r="63" spans="1:8" x14ac:dyDescent="0.25">
      <c r="A63" s="13">
        <v>-87</v>
      </c>
      <c r="F63" s="3">
        <v>11</v>
      </c>
      <c r="G63" s="3">
        <f t="shared" si="0"/>
        <v>-85.67</v>
      </c>
      <c r="H63" s="3">
        <f t="shared" si="1"/>
        <v>0.61002335750372849</v>
      </c>
    </row>
    <row r="64" spans="1:8" x14ac:dyDescent="0.25">
      <c r="A64" s="13">
        <v>-86</v>
      </c>
      <c r="F64" s="3">
        <v>12</v>
      </c>
      <c r="G64" s="3">
        <f t="shared" si="0"/>
        <v>-85.64</v>
      </c>
      <c r="H64" s="3">
        <f t="shared" si="1"/>
        <v>0.5890659748932946</v>
      </c>
    </row>
    <row r="65" spans="1:8" x14ac:dyDescent="0.25">
      <c r="A65" s="13">
        <v>-86</v>
      </c>
      <c r="F65" s="3">
        <v>13</v>
      </c>
      <c r="G65" s="3">
        <f t="shared" si="0"/>
        <v>-85.61</v>
      </c>
      <c r="H65" s="3">
        <f t="shared" si="1"/>
        <v>0.56710201752059053</v>
      </c>
    </row>
    <row r="66" spans="1:8" x14ac:dyDescent="0.25">
      <c r="A66" s="13">
        <v>-86</v>
      </c>
      <c r="F66" s="3">
        <v>14</v>
      </c>
      <c r="G66" s="3">
        <f t="shared" si="0"/>
        <v>-85.58</v>
      </c>
      <c r="H66" s="3">
        <f t="shared" si="1"/>
        <v>0.54429986534465802</v>
      </c>
    </row>
    <row r="67" spans="1:8" x14ac:dyDescent="0.25">
      <c r="A67" s="13">
        <v>-85</v>
      </c>
      <c r="F67" s="3">
        <v>15</v>
      </c>
      <c r="G67" s="3">
        <f t="shared" si="0"/>
        <v>-85.55</v>
      </c>
      <c r="H67" s="3">
        <f t="shared" si="1"/>
        <v>0.52082886065149037</v>
      </c>
    </row>
    <row r="68" spans="1:8" x14ac:dyDescent="0.25">
      <c r="A68" s="13">
        <v>-86</v>
      </c>
      <c r="F68" s="3">
        <v>16</v>
      </c>
      <c r="G68" s="3">
        <f t="shared" ref="G68:G102" si="2">$D$28+($I$3*F68)</f>
        <v>-85.52</v>
      </c>
      <c r="H68" s="3">
        <f t="shared" ref="H68:H102" si="3">_xlfn.NORM.DIST(G68,$D$28,$C$6,FALSE)</f>
        <v>0.49685725648287932</v>
      </c>
    </row>
    <row r="69" spans="1:8" x14ac:dyDescent="0.25">
      <c r="A69" s="13">
        <v>-86</v>
      </c>
      <c r="F69" s="3">
        <v>17</v>
      </c>
      <c r="G69" s="3">
        <f t="shared" si="2"/>
        <v>-85.49</v>
      </c>
      <c r="H69" s="3">
        <f t="shared" si="3"/>
        <v>0.4725502666040366</v>
      </c>
    </row>
    <row r="70" spans="1:8" x14ac:dyDescent="0.25">
      <c r="A70" s="13">
        <v>-86</v>
      </c>
      <c r="F70" s="3">
        <v>18</v>
      </c>
      <c r="G70" s="3">
        <f t="shared" si="2"/>
        <v>-85.46</v>
      </c>
      <c r="H70" s="3">
        <f t="shared" si="3"/>
        <v>0.44806824731998252</v>
      </c>
    </row>
    <row r="71" spans="1:8" x14ac:dyDescent="0.25">
      <c r="A71" s="13">
        <v>-87</v>
      </c>
      <c r="F71" s="3">
        <v>19</v>
      </c>
      <c r="G71" s="3">
        <f t="shared" si="2"/>
        <v>-85.43</v>
      </c>
      <c r="H71" s="3">
        <f t="shared" si="3"/>
        <v>0.42356503736961132</v>
      </c>
    </row>
    <row r="72" spans="1:8" x14ac:dyDescent="0.25">
      <c r="A72" s="13">
        <v>-86</v>
      </c>
      <c r="F72" s="3">
        <v>20</v>
      </c>
      <c r="G72" s="3">
        <f t="shared" si="2"/>
        <v>-85.4</v>
      </c>
      <c r="H72" s="3">
        <f t="shared" si="3"/>
        <v>0.39918647761219112</v>
      </c>
    </row>
    <row r="73" spans="1:8" x14ac:dyDescent="0.25">
      <c r="A73" s="13">
        <v>-86</v>
      </c>
      <c r="F73" s="3">
        <v>21</v>
      </c>
      <c r="G73" s="3">
        <f t="shared" si="2"/>
        <v>-85.37</v>
      </c>
      <c r="H73" s="3">
        <f t="shared" si="3"/>
        <v>0.37506912741475673</v>
      </c>
    </row>
    <row r="74" spans="1:8" x14ac:dyDescent="0.25">
      <c r="A74" s="13">
        <v>-86</v>
      </c>
      <c r="F74" s="3">
        <v>22</v>
      </c>
      <c r="G74" s="3">
        <f t="shared" si="2"/>
        <v>-85.34</v>
      </c>
      <c r="H74" s="3">
        <f t="shared" si="3"/>
        <v>0.3513391896916736</v>
      </c>
    </row>
    <row r="75" spans="1:8" x14ac:dyDescent="0.25">
      <c r="A75" s="13">
        <v>-86</v>
      </c>
      <c r="F75" s="3">
        <v>23</v>
      </c>
      <c r="G75" s="3">
        <f t="shared" si="2"/>
        <v>-85.31</v>
      </c>
      <c r="H75" s="3">
        <f t="shared" si="3"/>
        <v>0.32811165158038358</v>
      </c>
    </row>
    <row r="76" spans="1:8" x14ac:dyDescent="0.25">
      <c r="A76" s="13">
        <v>-86</v>
      </c>
      <c r="F76" s="3">
        <v>24</v>
      </c>
      <c r="G76" s="3">
        <f t="shared" si="2"/>
        <v>-85.28</v>
      </c>
      <c r="H76" s="3">
        <f t="shared" si="3"/>
        <v>0.3054896428905754</v>
      </c>
    </row>
    <row r="77" spans="1:8" x14ac:dyDescent="0.25">
      <c r="A77" s="13">
        <v>-86</v>
      </c>
      <c r="F77" s="3">
        <v>25</v>
      </c>
      <c r="G77" s="3">
        <f t="shared" si="2"/>
        <v>-85.25</v>
      </c>
      <c r="H77" s="3">
        <f t="shared" si="3"/>
        <v>0.28356400985963487</v>
      </c>
    </row>
    <row r="78" spans="1:8" x14ac:dyDescent="0.25">
      <c r="A78" s="13">
        <v>-85</v>
      </c>
      <c r="F78" s="3">
        <v>26</v>
      </c>
      <c r="G78" s="3">
        <f t="shared" si="2"/>
        <v>-85.22</v>
      </c>
      <c r="H78" s="3">
        <f t="shared" si="3"/>
        <v>0.26241309749132724</v>
      </c>
    </row>
    <row r="79" spans="1:8" x14ac:dyDescent="0.25">
      <c r="A79" s="13">
        <v>-86</v>
      </c>
      <c r="F79" s="3">
        <v>27</v>
      </c>
      <c r="G79" s="3">
        <f t="shared" si="2"/>
        <v>-85.19</v>
      </c>
      <c r="H79" s="3">
        <f t="shared" si="3"/>
        <v>0.24210272993695797</v>
      </c>
    </row>
    <row r="80" spans="1:8" x14ac:dyDescent="0.25">
      <c r="A80" s="13">
        <v>-86</v>
      </c>
      <c r="F80" s="3">
        <v>28</v>
      </c>
      <c r="G80" s="3">
        <f t="shared" si="2"/>
        <v>-85.16</v>
      </c>
      <c r="H80" s="3">
        <f t="shared" si="3"/>
        <v>0.22268637506960587</v>
      </c>
    </row>
    <row r="81" spans="1:8" x14ac:dyDescent="0.25">
      <c r="A81" s="13">
        <v>-86</v>
      </c>
      <c r="F81" s="3">
        <v>29</v>
      </c>
      <c r="G81" s="3">
        <f t="shared" si="2"/>
        <v>-85.13</v>
      </c>
      <c r="H81" s="3">
        <f t="shared" si="3"/>
        <v>0.20420547665358235</v>
      </c>
    </row>
    <row r="82" spans="1:8" x14ac:dyDescent="0.25">
      <c r="A82" s="13">
        <v>-86</v>
      </c>
      <c r="F82" s="3">
        <v>30</v>
      </c>
      <c r="G82" s="3">
        <f t="shared" si="2"/>
        <v>-85.1</v>
      </c>
      <c r="H82" s="3">
        <f t="shared" si="3"/>
        <v>0.18668993535419856</v>
      </c>
    </row>
    <row r="83" spans="1:8" x14ac:dyDescent="0.25">
      <c r="A83" s="13">
        <v>-85</v>
      </c>
      <c r="F83" s="3">
        <v>31</v>
      </c>
      <c r="G83" s="3">
        <f t="shared" si="2"/>
        <v>-85.07</v>
      </c>
      <c r="H83" s="3">
        <f t="shared" si="3"/>
        <v>0.17015871827885193</v>
      </c>
    </row>
    <row r="84" spans="1:8" x14ac:dyDescent="0.25">
      <c r="A84" s="13">
        <v>-86</v>
      </c>
      <c r="F84" s="3">
        <v>32</v>
      </c>
      <c r="G84" s="3">
        <f t="shared" si="2"/>
        <v>-85.04</v>
      </c>
      <c r="H84" s="3">
        <f t="shared" si="3"/>
        <v>0.15462057578260216</v>
      </c>
    </row>
    <row r="85" spans="1:8" x14ac:dyDescent="0.25">
      <c r="A85" s="13">
        <v>-85</v>
      </c>
      <c r="F85" s="3">
        <v>33</v>
      </c>
      <c r="G85" s="3">
        <f t="shared" si="2"/>
        <v>-85.01</v>
      </c>
      <c r="H85" s="3">
        <f t="shared" si="3"/>
        <v>0.14007484388618313</v>
      </c>
    </row>
    <row r="86" spans="1:8" x14ac:dyDescent="0.25">
      <c r="A86" s="13">
        <v>-86</v>
      </c>
      <c r="F86" s="3">
        <v>34</v>
      </c>
      <c r="G86" s="3">
        <f t="shared" si="2"/>
        <v>-84.98</v>
      </c>
      <c r="H86" s="3">
        <f t="shared" si="3"/>
        <v>0.12651231080388103</v>
      </c>
    </row>
    <row r="87" spans="1:8" x14ac:dyDescent="0.25">
      <c r="A87" s="13">
        <v>-86</v>
      </c>
      <c r="F87" s="3">
        <v>35</v>
      </c>
      <c r="G87" s="3">
        <f t="shared" si="2"/>
        <v>-84.95</v>
      </c>
      <c r="H87" s="3">
        <f t="shared" si="3"/>
        <v>0.11391612671190481</v>
      </c>
    </row>
    <row r="88" spans="1:8" x14ac:dyDescent="0.25">
      <c r="A88" s="13">
        <v>-86</v>
      </c>
      <c r="F88" s="3">
        <v>36</v>
      </c>
      <c r="G88" s="3">
        <f t="shared" si="2"/>
        <v>-84.92</v>
      </c>
      <c r="H88" s="3">
        <f t="shared" si="3"/>
        <v>0.1022627369458103</v>
      </c>
    </row>
    <row r="89" spans="1:8" x14ac:dyDescent="0.25">
      <c r="A89" s="13">
        <v>-86</v>
      </c>
      <c r="F89" s="3">
        <v>37</v>
      </c>
      <c r="G89" s="3">
        <f t="shared" si="2"/>
        <v>-84.89</v>
      </c>
      <c r="H89" s="3">
        <f t="shared" si="3"/>
        <v>9.1522820230592841E-2</v>
      </c>
    </row>
    <row r="90" spans="1:8" x14ac:dyDescent="0.25">
      <c r="A90" s="13">
        <v>-86</v>
      </c>
      <c r="F90" s="3">
        <v>38</v>
      </c>
      <c r="G90" s="3">
        <f t="shared" si="2"/>
        <v>-84.86</v>
      </c>
      <c r="H90" s="3">
        <f t="shared" si="3"/>
        <v>8.1662215249144049E-2</v>
      </c>
    </row>
    <row r="91" spans="1:8" x14ac:dyDescent="0.25">
      <c r="A91" s="13">
        <v>-87</v>
      </c>
      <c r="F91" s="3">
        <v>39</v>
      </c>
      <c r="G91" s="3">
        <f t="shared" si="2"/>
        <v>-84.83</v>
      </c>
      <c r="H91" s="3">
        <f t="shared" si="3"/>
        <v>7.2642820771465291E-2</v>
      </c>
    </row>
    <row r="92" spans="1:8" x14ac:dyDescent="0.25">
      <c r="A92" s="13">
        <v>-86</v>
      </c>
      <c r="F92" s="3">
        <v>40</v>
      </c>
      <c r="G92" s="3">
        <f t="shared" si="2"/>
        <v>-84.8</v>
      </c>
      <c r="H92" s="3">
        <f t="shared" si="3"/>
        <v>6.4423456627284312E-2</v>
      </c>
    </row>
    <row r="93" spans="1:8" x14ac:dyDescent="0.25">
      <c r="A93" s="13">
        <v>-86</v>
      </c>
      <c r="F93" s="3">
        <v>41</v>
      </c>
      <c r="G93" s="3">
        <f t="shared" si="2"/>
        <v>-84.77</v>
      </c>
      <c r="H93" s="3">
        <f t="shared" si="3"/>
        <v>5.6960674940522975E-2</v>
      </c>
    </row>
    <row r="94" spans="1:8" x14ac:dyDescent="0.25">
      <c r="A94" s="13">
        <v>-86</v>
      </c>
      <c r="F94" s="3">
        <v>42</v>
      </c>
      <c r="G94" s="3">
        <f t="shared" si="2"/>
        <v>-84.74</v>
      </c>
      <c r="H94" s="3">
        <f t="shared" si="3"/>
        <v>5.0209513192393598E-2</v>
      </c>
    </row>
    <row r="95" spans="1:8" x14ac:dyDescent="0.25">
      <c r="A95" s="13">
        <v>-86</v>
      </c>
      <c r="F95" s="3">
        <v>43</v>
      </c>
      <c r="G95" s="3">
        <f t="shared" si="2"/>
        <v>-84.71</v>
      </c>
      <c r="H95" s="3">
        <f t="shared" si="3"/>
        <v>4.4124182784141153E-2</v>
      </c>
    </row>
    <row r="96" spans="1:8" x14ac:dyDescent="0.25">
      <c r="A96" s="13">
        <v>-86</v>
      </c>
      <c r="F96" s="3">
        <v>44</v>
      </c>
      <c r="G96" s="3">
        <f t="shared" si="2"/>
        <v>-84.68</v>
      </c>
      <c r="H96" s="3">
        <f t="shared" si="3"/>
        <v>3.8658688781481591E-2</v>
      </c>
    </row>
    <row r="97" spans="1:8" x14ac:dyDescent="0.25">
      <c r="A97" s="13">
        <v>-87</v>
      </c>
      <c r="F97" s="3">
        <v>45</v>
      </c>
      <c r="G97" s="3">
        <f t="shared" si="2"/>
        <v>-84.65</v>
      </c>
      <c r="H97" s="3">
        <f t="shared" si="3"/>
        <v>3.3767378399680865E-2</v>
      </c>
    </row>
    <row r="98" spans="1:8" x14ac:dyDescent="0.25">
      <c r="A98" s="13">
        <v>-85</v>
      </c>
      <c r="F98" s="3">
        <v>46</v>
      </c>
      <c r="G98" s="3">
        <f t="shared" si="2"/>
        <v>-84.62</v>
      </c>
      <c r="H98" s="3">
        <f t="shared" si="3"/>
        <v>2.9405417498684954E-2</v>
      </c>
    </row>
    <row r="99" spans="1:8" x14ac:dyDescent="0.25">
      <c r="A99" s="13">
        <v>-86</v>
      </c>
      <c r="F99" s="3">
        <v>47</v>
      </c>
      <c r="G99" s="3">
        <f t="shared" si="2"/>
        <v>-84.59</v>
      </c>
      <c r="H99" s="3">
        <f t="shared" si="3"/>
        <v>2.5529195877731399E-2</v>
      </c>
    </row>
    <row r="100" spans="1:8" x14ac:dyDescent="0.25">
      <c r="A100" s="13">
        <v>-85</v>
      </c>
      <c r="F100" s="3">
        <v>48</v>
      </c>
      <c r="G100" s="3">
        <f t="shared" si="2"/>
        <v>-84.56</v>
      </c>
      <c r="H100" s="3">
        <f t="shared" si="3"/>
        <v>2.209666347322425E-2</v>
      </c>
    </row>
    <row r="101" spans="1:8" x14ac:dyDescent="0.25">
      <c r="F101" s="3">
        <v>49</v>
      </c>
      <c r="G101" s="3">
        <f t="shared" si="2"/>
        <v>-84.53</v>
      </c>
      <c r="H101" s="3">
        <f t="shared" si="3"/>
        <v>1.9067600664239483E-2</v>
      </c>
    </row>
    <row r="102" spans="1:8" x14ac:dyDescent="0.25">
      <c r="F102" s="3">
        <v>50</v>
      </c>
      <c r="G102" s="3">
        <f t="shared" si="2"/>
        <v>-84.5</v>
      </c>
      <c r="H102" s="3">
        <f t="shared" si="3"/>
        <v>1.6403826776296919E-2</v>
      </c>
    </row>
  </sheetData>
  <mergeCells count="4">
    <mergeCell ref="B1:C1"/>
    <mergeCell ref="D1:E1"/>
    <mergeCell ref="F1:I1"/>
    <mergeCell ref="C27:D27"/>
  </mergeCells>
  <conditionalFormatting sqref="D29">
    <cfRule type="cellIs" dxfId="13" priority="1" operator="notEqual">
      <formula>$D$28</formula>
    </cfRule>
    <cfRule type="cellIs" dxfId="1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DAE1-7441-44E3-962F-045408C7B4F5}">
  <dimension ref="A1:L102"/>
  <sheetViews>
    <sheetView zoomScale="120" zoomScaleNormal="120" workbookViewId="0">
      <selection activeCell="J10" sqref="J1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-86</v>
      </c>
      <c r="B1" s="28" t="s">
        <v>26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-85</v>
      </c>
      <c r="B3" s="21" t="s">
        <v>8</v>
      </c>
      <c r="C3" s="12">
        <f>MIN(A1:A100)</f>
        <v>-87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-87.96</v>
      </c>
      <c r="H3" s="3">
        <f>_xlfn.NORM.DIST(G3,$D$28,$C$6,FALSE)</f>
        <v>1.4720371205984297E-2</v>
      </c>
      <c r="I3" s="7">
        <f>(ABS(C3)-ABS(C4))/C5</f>
        <v>0.04</v>
      </c>
      <c r="L3" s="14"/>
    </row>
    <row r="4" spans="1:12" x14ac:dyDescent="0.25">
      <c r="A4" s="13">
        <v>-86</v>
      </c>
      <c r="B4" s="22" t="s">
        <v>9</v>
      </c>
      <c r="C4" s="7">
        <f>MAX(A1:A100)</f>
        <v>-83</v>
      </c>
      <c r="D4" s="6">
        <v>-87</v>
      </c>
      <c r="E4" s="11">
        <v>11</v>
      </c>
      <c r="F4" s="3">
        <v>-48</v>
      </c>
      <c r="G4" s="3">
        <f t="shared" ref="G4:G67" si="0">$D$28+($I$3*F4)</f>
        <v>-87.92</v>
      </c>
      <c r="H4" s="3">
        <f t="shared" ref="H4:H67" si="1">_xlfn.NORM.DIST(G4,$D$28,$C$6,FALSE)</f>
        <v>1.7035737353119421E-2</v>
      </c>
      <c r="L4" s="14"/>
    </row>
    <row r="5" spans="1:12" x14ac:dyDescent="0.25">
      <c r="A5" s="13">
        <v>-86</v>
      </c>
      <c r="B5" s="21" t="s">
        <v>10</v>
      </c>
      <c r="C5" s="12">
        <f>COUNT(A1:A100)</f>
        <v>100</v>
      </c>
      <c r="D5" s="8">
        <v>-86</v>
      </c>
      <c r="E5" s="10">
        <v>53</v>
      </c>
      <c r="F5" s="3">
        <v>-47</v>
      </c>
      <c r="G5" s="3">
        <f t="shared" si="0"/>
        <v>-87.88</v>
      </c>
      <c r="H5" s="3">
        <f t="shared" si="1"/>
        <v>1.9655994576600961E-2</v>
      </c>
      <c r="L5" s="14"/>
    </row>
    <row r="6" spans="1:12" x14ac:dyDescent="0.25">
      <c r="A6" s="13">
        <v>-87</v>
      </c>
      <c r="B6" s="22" t="s">
        <v>2</v>
      </c>
      <c r="C6" s="7">
        <f>_xlfn.STDEV.S(A1:A100)</f>
        <v>0.72884300175834993</v>
      </c>
      <c r="D6" s="6">
        <v>-85</v>
      </c>
      <c r="E6" s="11">
        <v>33</v>
      </c>
      <c r="F6" s="3">
        <v>-46</v>
      </c>
      <c r="G6" s="3">
        <f t="shared" si="0"/>
        <v>-87.84</v>
      </c>
      <c r="H6" s="3">
        <f t="shared" si="1"/>
        <v>2.2611065364861179E-2</v>
      </c>
      <c r="L6" s="14"/>
    </row>
    <row r="7" spans="1:12" x14ac:dyDescent="0.25">
      <c r="A7" s="13">
        <v>-86</v>
      </c>
      <c r="B7" s="21" t="s">
        <v>6</v>
      </c>
      <c r="C7" s="12">
        <f>C9-(2*C6)</f>
        <v>-87.167686003516692</v>
      </c>
      <c r="D7" s="8">
        <v>-84</v>
      </c>
      <c r="E7" s="10">
        <v>2</v>
      </c>
      <c r="F7" s="3">
        <v>-45</v>
      </c>
      <c r="G7" s="3">
        <f t="shared" si="0"/>
        <v>-87.8</v>
      </c>
      <c r="H7" s="3">
        <f t="shared" si="1"/>
        <v>2.5932174851191796E-2</v>
      </c>
    </row>
    <row r="8" spans="1:12" x14ac:dyDescent="0.25">
      <c r="A8" s="13">
        <v>-86</v>
      </c>
      <c r="B8" s="22" t="s">
        <v>4</v>
      </c>
      <c r="C8" s="7">
        <f>C9-C6</f>
        <v>-86.438843001758343</v>
      </c>
      <c r="D8" s="6">
        <v>-83</v>
      </c>
      <c r="E8" s="11">
        <v>1</v>
      </c>
      <c r="F8" s="3">
        <v>-44</v>
      </c>
      <c r="G8" s="3">
        <f t="shared" si="0"/>
        <v>-87.76</v>
      </c>
      <c r="H8" s="3">
        <f t="shared" si="1"/>
        <v>2.9651643564764223E-2</v>
      </c>
    </row>
    <row r="9" spans="1:12" x14ac:dyDescent="0.25">
      <c r="A9" s="13">
        <v>-85</v>
      </c>
      <c r="B9" s="21" t="s">
        <v>3</v>
      </c>
      <c r="C9" s="12">
        <f>AVERAGE(A1:A100)</f>
        <v>-85.71</v>
      </c>
      <c r="D9" s="8">
        <v>-82</v>
      </c>
      <c r="E9" s="10">
        <v>0</v>
      </c>
      <c r="F9" s="3">
        <v>-43</v>
      </c>
      <c r="G9" s="3">
        <f t="shared" si="0"/>
        <v>-87.72</v>
      </c>
      <c r="H9" s="3">
        <f t="shared" si="1"/>
        <v>3.3802631780388115E-2</v>
      </c>
    </row>
    <row r="10" spans="1:12" x14ac:dyDescent="0.25">
      <c r="A10" s="13">
        <v>-86</v>
      </c>
      <c r="B10" s="22" t="s">
        <v>5</v>
      </c>
      <c r="C10" s="7">
        <f>C9+C6</f>
        <v>-84.981156998241644</v>
      </c>
      <c r="D10" s="6">
        <v>-81</v>
      </c>
      <c r="E10" s="11">
        <v>0</v>
      </c>
      <c r="F10" s="3">
        <v>-42</v>
      </c>
      <c r="G10" s="3">
        <f t="shared" si="0"/>
        <v>-87.68</v>
      </c>
      <c r="H10" s="3">
        <f t="shared" si="1"/>
        <v>3.8418833304240521E-2</v>
      </c>
    </row>
    <row r="11" spans="1:12" x14ac:dyDescent="0.25">
      <c r="A11" s="13">
        <v>-83</v>
      </c>
      <c r="B11" s="21" t="s">
        <v>7</v>
      </c>
      <c r="C11" s="12">
        <f>C9+(2*C6)</f>
        <v>-84.252313996483295</v>
      </c>
      <c r="D11" s="8">
        <v>-80</v>
      </c>
      <c r="E11" s="10">
        <v>0</v>
      </c>
      <c r="F11" s="3">
        <v>-41</v>
      </c>
      <c r="G11" s="3">
        <f t="shared" si="0"/>
        <v>-87.64</v>
      </c>
      <c r="H11" s="3">
        <f t="shared" si="1"/>
        <v>4.3534117356827211E-2</v>
      </c>
    </row>
    <row r="12" spans="1:12" x14ac:dyDescent="0.25">
      <c r="A12" s="13">
        <v>-86</v>
      </c>
      <c r="F12" s="3">
        <v>-40</v>
      </c>
      <c r="G12" s="3">
        <f t="shared" si="0"/>
        <v>-87.6</v>
      </c>
      <c r="H12" s="3">
        <f t="shared" si="1"/>
        <v>4.9182118190591401E-2</v>
      </c>
    </row>
    <row r="13" spans="1:12" x14ac:dyDescent="0.25">
      <c r="A13" s="13">
        <v>-85</v>
      </c>
      <c r="F13" s="3">
        <v>-39</v>
      </c>
      <c r="G13" s="3">
        <f t="shared" si="0"/>
        <v>-87.56</v>
      </c>
      <c r="H13" s="3">
        <f t="shared" si="1"/>
        <v>5.5395773201580012E-2</v>
      </c>
    </row>
    <row r="14" spans="1:12" x14ac:dyDescent="0.25">
      <c r="A14" s="13">
        <v>-85</v>
      </c>
      <c r="F14" s="3">
        <v>-38</v>
      </c>
      <c r="G14" s="3">
        <f t="shared" si="0"/>
        <v>-87.52</v>
      </c>
      <c r="H14" s="3">
        <f t="shared" si="1"/>
        <v>6.2206811549883993E-2</v>
      </c>
    </row>
    <row r="15" spans="1:12" x14ac:dyDescent="0.25">
      <c r="A15" s="13">
        <v>-86</v>
      </c>
      <c r="F15" s="3">
        <v>-37</v>
      </c>
      <c r="G15" s="3">
        <f t="shared" si="0"/>
        <v>-87.48</v>
      </c>
      <c r="H15" s="3">
        <f t="shared" si="1"/>
        <v>6.9645196674219437E-2</v>
      </c>
    </row>
    <row r="16" spans="1:12" x14ac:dyDescent="0.25">
      <c r="A16" s="13">
        <v>-85</v>
      </c>
      <c r="F16" s="3">
        <v>-36</v>
      </c>
      <c r="G16" s="3">
        <f t="shared" si="0"/>
        <v>-87.44</v>
      </c>
      <c r="H16" s="3">
        <f t="shared" si="1"/>
        <v>7.7738527547832142E-2</v>
      </c>
    </row>
    <row r="17" spans="1:8" x14ac:dyDescent="0.25">
      <c r="A17" s="13">
        <v>-86</v>
      </c>
      <c r="F17" s="3">
        <v>-35</v>
      </c>
      <c r="G17" s="3">
        <f t="shared" si="0"/>
        <v>-87.4</v>
      </c>
      <c r="H17" s="3">
        <f t="shared" si="1"/>
        <v>8.6511405045304135E-2</v>
      </c>
    </row>
    <row r="18" spans="1:8" x14ac:dyDescent="0.25">
      <c r="A18" s="13">
        <v>-85</v>
      </c>
      <c r="F18" s="3">
        <v>-34</v>
      </c>
      <c r="G18" s="3">
        <f t="shared" si="0"/>
        <v>-87.36</v>
      </c>
      <c r="H18" s="3">
        <f t="shared" si="1"/>
        <v>9.5984771337304473E-2</v>
      </c>
    </row>
    <row r="19" spans="1:8" x14ac:dyDescent="0.25">
      <c r="A19" s="13">
        <v>-85</v>
      </c>
      <c r="F19" s="3">
        <v>-33</v>
      </c>
      <c r="G19" s="3">
        <f t="shared" si="0"/>
        <v>-87.32</v>
      </c>
      <c r="H19" s="3">
        <f t="shared" si="1"/>
        <v>0.10617523176101526</v>
      </c>
    </row>
    <row r="20" spans="1:8" x14ac:dyDescent="0.25">
      <c r="A20" s="13">
        <v>-85</v>
      </c>
      <c r="F20" s="3">
        <v>-32</v>
      </c>
      <c r="G20" s="3">
        <f t="shared" si="0"/>
        <v>-87.28</v>
      </c>
      <c r="H20" s="3">
        <f t="shared" si="1"/>
        <v>0.11709437008291357</v>
      </c>
    </row>
    <row r="21" spans="1:8" x14ac:dyDescent="0.25">
      <c r="A21" s="13">
        <v>-86</v>
      </c>
      <c r="F21" s="3">
        <v>-31</v>
      </c>
      <c r="G21" s="3">
        <f t="shared" si="0"/>
        <v>-87.24</v>
      </c>
      <c r="H21" s="3">
        <f t="shared" si="1"/>
        <v>0.12874806942827699</v>
      </c>
    </row>
    <row r="22" spans="1:8" x14ac:dyDescent="0.25">
      <c r="A22" s="13">
        <v>-86</v>
      </c>
      <c r="F22" s="3">
        <v>-30</v>
      </c>
      <c r="G22" s="3">
        <f t="shared" si="0"/>
        <v>-87.2</v>
      </c>
      <c r="H22" s="3">
        <f t="shared" si="1"/>
        <v>0.1411358523475944</v>
      </c>
    </row>
    <row r="23" spans="1:8" x14ac:dyDescent="0.25">
      <c r="A23" s="13">
        <v>-86</v>
      </c>
      <c r="F23" s="3">
        <v>-29</v>
      </c>
      <c r="G23" s="3">
        <f t="shared" si="0"/>
        <v>-87.16</v>
      </c>
      <c r="H23" s="3">
        <f t="shared" si="1"/>
        <v>0.15425025447270907</v>
      </c>
    </row>
    <row r="24" spans="1:8" x14ac:dyDescent="0.25">
      <c r="A24" s="13">
        <v>-86</v>
      </c>
      <c r="F24" s="3">
        <v>-28</v>
      </c>
      <c r="G24" s="3">
        <f t="shared" si="0"/>
        <v>-87.12</v>
      </c>
      <c r="H24" s="3">
        <f t="shared" si="1"/>
        <v>0.16807624693434062</v>
      </c>
    </row>
    <row r="25" spans="1:8" x14ac:dyDescent="0.25">
      <c r="A25" s="13">
        <v>-85</v>
      </c>
      <c r="F25" s="3">
        <v>-27</v>
      </c>
      <c r="G25" s="3">
        <f t="shared" si="0"/>
        <v>-87.08</v>
      </c>
      <c r="H25" s="3">
        <f t="shared" si="1"/>
        <v>0.18259072312155661</v>
      </c>
    </row>
    <row r="26" spans="1:8" x14ac:dyDescent="0.25">
      <c r="A26" s="13">
        <v>-86</v>
      </c>
      <c r="F26" s="3">
        <v>-26</v>
      </c>
      <c r="G26" s="3">
        <f t="shared" si="0"/>
        <v>-87.04</v>
      </c>
      <c r="H26" s="3">
        <f t="shared" si="1"/>
        <v>0.19776206541986008</v>
      </c>
    </row>
    <row r="27" spans="1:8" x14ac:dyDescent="0.25">
      <c r="A27" s="13">
        <v>-85</v>
      </c>
      <c r="C27" s="29" t="s">
        <v>20</v>
      </c>
      <c r="D27" s="29"/>
      <c r="F27" s="3">
        <v>-25</v>
      </c>
      <c r="G27" s="3">
        <f t="shared" si="0"/>
        <v>-87</v>
      </c>
      <c r="H27" s="3">
        <f t="shared" si="1"/>
        <v>0.2135498072341693</v>
      </c>
    </row>
    <row r="28" spans="1:8" x14ac:dyDescent="0.25">
      <c r="A28" s="13">
        <v>-86</v>
      </c>
      <c r="C28" s="22" t="s">
        <v>22</v>
      </c>
      <c r="D28" s="6">
        <f>_xlfn.MODE.SNGL(A1:A100)</f>
        <v>-86</v>
      </c>
      <c r="F28" s="3">
        <v>-24</v>
      </c>
      <c r="G28" s="3">
        <f t="shared" si="0"/>
        <v>-86.96</v>
      </c>
      <c r="H28" s="3">
        <f t="shared" si="1"/>
        <v>0.22990440485893143</v>
      </c>
    </row>
    <row r="29" spans="1:8" x14ac:dyDescent="0.25">
      <c r="A29" s="13">
        <v>-86</v>
      </c>
      <c r="C29" s="22" t="s">
        <v>21</v>
      </c>
      <c r="D29" s="6">
        <f>_xlfn.MODE.SNGL(A1:A5)</f>
        <v>-86</v>
      </c>
      <c r="F29" s="3">
        <v>-23</v>
      </c>
      <c r="G29" s="3">
        <f t="shared" si="0"/>
        <v>-86.92</v>
      </c>
      <c r="H29" s="3">
        <f t="shared" si="1"/>
        <v>0.24676713258585165</v>
      </c>
    </row>
    <row r="30" spans="1:8" x14ac:dyDescent="0.25">
      <c r="A30" s="13">
        <v>-86</v>
      </c>
      <c r="C30" s="22" t="s">
        <v>29</v>
      </c>
      <c r="D30" s="20">
        <f>ABS(C6/C9)</f>
        <v>8.5035935335240932E-3</v>
      </c>
      <c r="F30" s="3">
        <v>-22</v>
      </c>
      <c r="G30" s="3">
        <f t="shared" si="0"/>
        <v>-86.88</v>
      </c>
      <c r="H30" s="3">
        <f t="shared" si="1"/>
        <v>0.26407011283587783</v>
      </c>
    </row>
    <row r="31" spans="1:8" x14ac:dyDescent="0.25">
      <c r="A31" s="13">
        <v>-85</v>
      </c>
      <c r="F31" s="3">
        <v>-21</v>
      </c>
      <c r="G31" s="3">
        <f t="shared" si="0"/>
        <v>-86.84</v>
      </c>
      <c r="H31" s="3">
        <f t="shared" si="1"/>
        <v>0.28173649107672966</v>
      </c>
    </row>
    <row r="32" spans="1:8" x14ac:dyDescent="0.25">
      <c r="A32" s="13">
        <v>-85</v>
      </c>
      <c r="F32" s="3">
        <v>-20</v>
      </c>
      <c r="G32" s="3">
        <f t="shared" si="0"/>
        <v>-86.8</v>
      </c>
      <c r="H32" s="3">
        <f t="shared" si="1"/>
        <v>0.29968076286430584</v>
      </c>
    </row>
    <row r="33" spans="1:8" x14ac:dyDescent="0.25">
      <c r="A33" s="13">
        <v>-85</v>
      </c>
      <c r="F33" s="3">
        <v>-19</v>
      </c>
      <c r="G33" s="3">
        <f t="shared" si="0"/>
        <v>-86.76</v>
      </c>
      <c r="H33" s="3">
        <f t="shared" si="1"/>
        <v>0.31780925756298811</v>
      </c>
    </row>
    <row r="34" spans="1:8" x14ac:dyDescent="0.25">
      <c r="A34" s="13">
        <v>-85</v>
      </c>
      <c r="F34" s="3">
        <v>-18</v>
      </c>
      <c r="G34" s="3">
        <f t="shared" si="0"/>
        <v>-86.72</v>
      </c>
      <c r="H34" s="3">
        <f t="shared" si="1"/>
        <v>0.3360207802094749</v>
      </c>
    </row>
    <row r="35" spans="1:8" x14ac:dyDescent="0.25">
      <c r="A35" s="13">
        <v>-85</v>
      </c>
      <c r="F35" s="3">
        <v>-17</v>
      </c>
      <c r="G35" s="3">
        <f t="shared" si="0"/>
        <v>-86.68</v>
      </c>
      <c r="H35" s="3">
        <f t="shared" si="1"/>
        <v>0.3542074096509526</v>
      </c>
    </row>
    <row r="36" spans="1:8" x14ac:dyDescent="0.25">
      <c r="A36" s="13">
        <v>-86</v>
      </c>
      <c r="F36" s="3">
        <v>-16</v>
      </c>
      <c r="G36" s="3">
        <f t="shared" si="0"/>
        <v>-86.64</v>
      </c>
      <c r="H36" s="3">
        <f t="shared" si="1"/>
        <v>0.37225544758977819</v>
      </c>
    </row>
    <row r="37" spans="1:8" x14ac:dyDescent="0.25">
      <c r="A37" s="13">
        <v>-86</v>
      </c>
      <c r="F37" s="3">
        <v>-15</v>
      </c>
      <c r="G37" s="3">
        <f t="shared" si="0"/>
        <v>-86.6</v>
      </c>
      <c r="H37" s="3">
        <f t="shared" si="1"/>
        <v>0.39004650958882386</v>
      </c>
    </row>
    <row r="38" spans="1:8" x14ac:dyDescent="0.25">
      <c r="A38" s="13">
        <v>-86</v>
      </c>
      <c r="F38" s="3">
        <v>-14</v>
      </c>
      <c r="G38" s="3">
        <f t="shared" si="0"/>
        <v>-86.56</v>
      </c>
      <c r="H38" s="3">
        <f t="shared" si="1"/>
        <v>0.40745874553049943</v>
      </c>
    </row>
    <row r="39" spans="1:8" x14ac:dyDescent="0.25">
      <c r="A39" s="13">
        <v>-85</v>
      </c>
      <c r="F39" s="3">
        <v>-13</v>
      </c>
      <c r="G39" s="3">
        <f t="shared" si="0"/>
        <v>-86.52</v>
      </c>
      <c r="H39" s="3">
        <f t="shared" si="1"/>
        <v>0.42436817357650902</v>
      </c>
    </row>
    <row r="40" spans="1:8" x14ac:dyDescent="0.25">
      <c r="A40" s="13">
        <v>-87</v>
      </c>
      <c r="F40" s="3">
        <v>-12</v>
      </c>
      <c r="G40" s="3">
        <f t="shared" si="0"/>
        <v>-86.48</v>
      </c>
      <c r="H40" s="3">
        <f t="shared" si="1"/>
        <v>0.44065010844686892</v>
      </c>
    </row>
    <row r="41" spans="1:8" x14ac:dyDescent="0.25">
      <c r="A41" s="13">
        <v>-85</v>
      </c>
      <c r="F41" s="3">
        <v>-11</v>
      </c>
      <c r="G41" s="3">
        <f t="shared" si="0"/>
        <v>-86.44</v>
      </c>
      <c r="H41" s="3">
        <f t="shared" si="1"/>
        <v>0.45618066192553525</v>
      </c>
    </row>
    <row r="42" spans="1:8" x14ac:dyDescent="0.25">
      <c r="A42" s="13">
        <v>-85</v>
      </c>
      <c r="F42" s="3">
        <v>-10</v>
      </c>
      <c r="G42" s="3">
        <f t="shared" si="0"/>
        <v>-86.4</v>
      </c>
      <c r="H42" s="3">
        <f t="shared" si="1"/>
        <v>0.47083829100034646</v>
      </c>
    </row>
    <row r="43" spans="1:8" x14ac:dyDescent="0.25">
      <c r="A43" s="13">
        <v>-85</v>
      </c>
      <c r="F43" s="3">
        <v>-9</v>
      </c>
      <c r="G43" s="3">
        <f t="shared" si="0"/>
        <v>-86.36</v>
      </c>
      <c r="H43" s="3">
        <f t="shared" si="1"/>
        <v>0.4845053670447399</v>
      </c>
    </row>
    <row r="44" spans="1:8" x14ac:dyDescent="0.25">
      <c r="A44" s="13">
        <v>-85</v>
      </c>
      <c r="F44" s="3">
        <v>-8</v>
      </c>
      <c r="G44" s="3">
        <f t="shared" si="0"/>
        <v>-86.32</v>
      </c>
      <c r="H44" s="3">
        <f t="shared" si="1"/>
        <v>0.49706973802130222</v>
      </c>
    </row>
    <row r="45" spans="1:8" x14ac:dyDescent="0.25">
      <c r="A45" s="13">
        <v>-85</v>
      </c>
      <c r="F45" s="3">
        <v>-7</v>
      </c>
      <c r="G45" s="3">
        <f t="shared" si="0"/>
        <v>-86.28</v>
      </c>
      <c r="H45" s="3">
        <f t="shared" si="1"/>
        <v>0.50842625489433957</v>
      </c>
    </row>
    <row r="46" spans="1:8" x14ac:dyDescent="0.25">
      <c r="A46" s="13">
        <v>-85</v>
      </c>
      <c r="F46" s="3">
        <v>-6</v>
      </c>
      <c r="G46" s="3">
        <f t="shared" si="0"/>
        <v>-86.24</v>
      </c>
      <c r="H46" s="3">
        <f t="shared" si="1"/>
        <v>0.5184782333221768</v>
      </c>
    </row>
    <row r="47" spans="1:8" x14ac:dyDescent="0.25">
      <c r="A47" s="13">
        <v>-84</v>
      </c>
      <c r="F47" s="3">
        <v>-5</v>
      </c>
      <c r="G47" s="3">
        <f t="shared" si="0"/>
        <v>-86.2</v>
      </c>
      <c r="H47" s="3">
        <f t="shared" si="1"/>
        <v>0.52713882228439768</v>
      </c>
    </row>
    <row r="48" spans="1:8" x14ac:dyDescent="0.25">
      <c r="A48" s="13">
        <v>-85</v>
      </c>
      <c r="F48" s="3">
        <v>-4</v>
      </c>
      <c r="G48" s="3">
        <f t="shared" si="0"/>
        <v>-86.16</v>
      </c>
      <c r="H48" s="3">
        <f t="shared" si="1"/>
        <v>0.53433225258780748</v>
      </c>
    </row>
    <row r="49" spans="1:8" x14ac:dyDescent="0.25">
      <c r="A49" s="13">
        <v>-84</v>
      </c>
      <c r="F49" s="3">
        <v>-3</v>
      </c>
      <c r="G49" s="3">
        <f t="shared" si="0"/>
        <v>-86.12</v>
      </c>
      <c r="H49" s="3">
        <f t="shared" si="1"/>
        <v>0.53999494016906702</v>
      </c>
    </row>
    <row r="50" spans="1:8" x14ac:dyDescent="0.25">
      <c r="A50" s="13">
        <v>-86</v>
      </c>
      <c r="F50" s="3">
        <v>-2</v>
      </c>
      <c r="G50" s="3">
        <f t="shared" si="0"/>
        <v>-86.08</v>
      </c>
      <c r="H50" s="3">
        <f t="shared" si="1"/>
        <v>0.54407642173318937</v>
      </c>
    </row>
    <row r="51" spans="1:8" x14ac:dyDescent="0.25">
      <c r="A51" s="13">
        <v>-86</v>
      </c>
      <c r="F51" s="3">
        <v>-1</v>
      </c>
      <c r="G51" s="3">
        <f t="shared" si="0"/>
        <v>-86.04</v>
      </c>
      <c r="H51" s="3">
        <f t="shared" si="1"/>
        <v>0.54654010347504534</v>
      </c>
    </row>
    <row r="52" spans="1:8" x14ac:dyDescent="0.25">
      <c r="A52" s="13">
        <v>-86</v>
      </c>
      <c r="F52" s="3">
        <v>0</v>
      </c>
      <c r="G52" s="3">
        <f t="shared" si="0"/>
        <v>-86</v>
      </c>
      <c r="H52" s="3">
        <f t="shared" si="1"/>
        <v>0.54736380734805101</v>
      </c>
    </row>
    <row r="53" spans="1:8" x14ac:dyDescent="0.25">
      <c r="A53" s="13">
        <v>-85</v>
      </c>
      <c r="F53" s="3">
        <v>1</v>
      </c>
      <c r="G53" s="3">
        <f t="shared" si="0"/>
        <v>-85.96</v>
      </c>
      <c r="H53" s="3">
        <f t="shared" si="1"/>
        <v>0.54654010347504534</v>
      </c>
    </row>
    <row r="54" spans="1:8" x14ac:dyDescent="0.25">
      <c r="A54" s="13">
        <v>-85</v>
      </c>
      <c r="F54" s="3">
        <v>2</v>
      </c>
      <c r="G54" s="3">
        <f t="shared" si="0"/>
        <v>-85.92</v>
      </c>
      <c r="H54" s="3">
        <f t="shared" si="1"/>
        <v>0.54407642173318937</v>
      </c>
    </row>
    <row r="55" spans="1:8" x14ac:dyDescent="0.25">
      <c r="A55" s="13">
        <v>-85</v>
      </c>
      <c r="F55" s="3">
        <v>3</v>
      </c>
      <c r="G55" s="3">
        <f t="shared" si="0"/>
        <v>-85.88</v>
      </c>
      <c r="H55" s="3">
        <f t="shared" si="1"/>
        <v>0.53999494016906702</v>
      </c>
    </row>
    <row r="56" spans="1:8" x14ac:dyDescent="0.25">
      <c r="A56" s="13">
        <v>-87</v>
      </c>
      <c r="F56" s="3">
        <v>4</v>
      </c>
      <c r="G56" s="3">
        <f t="shared" si="0"/>
        <v>-85.84</v>
      </c>
      <c r="H56" s="3">
        <f t="shared" si="1"/>
        <v>0.53433225258780748</v>
      </c>
    </row>
    <row r="57" spans="1:8" x14ac:dyDescent="0.25">
      <c r="A57" s="13">
        <v>-86</v>
      </c>
      <c r="F57" s="3">
        <v>5</v>
      </c>
      <c r="G57" s="3">
        <f t="shared" si="0"/>
        <v>-85.8</v>
      </c>
      <c r="H57" s="3">
        <f t="shared" si="1"/>
        <v>0.52713882228439768</v>
      </c>
    </row>
    <row r="58" spans="1:8" x14ac:dyDescent="0.25">
      <c r="A58" s="13">
        <v>-86</v>
      </c>
      <c r="F58" s="3">
        <v>6</v>
      </c>
      <c r="G58" s="3">
        <f t="shared" si="0"/>
        <v>-85.76</v>
      </c>
      <c r="H58" s="3">
        <f t="shared" si="1"/>
        <v>0.5184782333221768</v>
      </c>
    </row>
    <row r="59" spans="1:8" x14ac:dyDescent="0.25">
      <c r="A59" s="13">
        <v>-87</v>
      </c>
      <c r="F59" s="3">
        <v>7</v>
      </c>
      <c r="G59" s="3">
        <f t="shared" si="0"/>
        <v>-85.72</v>
      </c>
      <c r="H59" s="3">
        <f t="shared" si="1"/>
        <v>0.50842625489433957</v>
      </c>
    </row>
    <row r="60" spans="1:8" x14ac:dyDescent="0.25">
      <c r="A60" s="13">
        <v>-86</v>
      </c>
      <c r="F60" s="3">
        <v>8</v>
      </c>
      <c r="G60" s="3">
        <f t="shared" si="0"/>
        <v>-85.68</v>
      </c>
      <c r="H60" s="3">
        <f t="shared" si="1"/>
        <v>0.49706973802130222</v>
      </c>
    </row>
    <row r="61" spans="1:8" x14ac:dyDescent="0.25">
      <c r="A61" s="13">
        <v>-85</v>
      </c>
      <c r="F61" s="3">
        <v>9</v>
      </c>
      <c r="G61" s="3">
        <f t="shared" si="0"/>
        <v>-85.64</v>
      </c>
      <c r="H61" s="3">
        <f t="shared" si="1"/>
        <v>0.4845053670447399</v>
      </c>
    </row>
    <row r="62" spans="1:8" x14ac:dyDescent="0.25">
      <c r="A62" s="13">
        <v>-86</v>
      </c>
      <c r="F62" s="3">
        <v>10</v>
      </c>
      <c r="G62" s="3">
        <f t="shared" si="0"/>
        <v>-85.6</v>
      </c>
      <c r="H62" s="3">
        <f t="shared" si="1"/>
        <v>0.47083829100034646</v>
      </c>
    </row>
    <row r="63" spans="1:8" x14ac:dyDescent="0.25">
      <c r="A63" s="13">
        <v>-86</v>
      </c>
      <c r="F63" s="3">
        <v>11</v>
      </c>
      <c r="G63" s="3">
        <f t="shared" si="0"/>
        <v>-85.56</v>
      </c>
      <c r="H63" s="3">
        <f t="shared" si="1"/>
        <v>0.45618066192553525</v>
      </c>
    </row>
    <row r="64" spans="1:8" x14ac:dyDescent="0.25">
      <c r="A64" s="13">
        <v>-86</v>
      </c>
      <c r="F64" s="3">
        <v>12</v>
      </c>
      <c r="G64" s="3">
        <f t="shared" si="0"/>
        <v>-85.52</v>
      </c>
      <c r="H64" s="3">
        <f t="shared" si="1"/>
        <v>0.44065010844686892</v>
      </c>
    </row>
    <row r="65" spans="1:8" x14ac:dyDescent="0.25">
      <c r="A65" s="13">
        <v>-86</v>
      </c>
      <c r="F65" s="3">
        <v>13</v>
      </c>
      <c r="G65" s="3">
        <f t="shared" si="0"/>
        <v>-85.48</v>
      </c>
      <c r="H65" s="3">
        <f t="shared" si="1"/>
        <v>0.42436817357650902</v>
      </c>
    </row>
    <row r="66" spans="1:8" x14ac:dyDescent="0.25">
      <c r="A66" s="13">
        <v>-87</v>
      </c>
      <c r="F66" s="3">
        <v>14</v>
      </c>
      <c r="G66" s="3">
        <f t="shared" si="0"/>
        <v>-85.44</v>
      </c>
      <c r="H66" s="3">
        <f t="shared" si="1"/>
        <v>0.40745874553049943</v>
      </c>
    </row>
    <row r="67" spans="1:8" x14ac:dyDescent="0.25">
      <c r="A67" s="13">
        <v>-86</v>
      </c>
      <c r="F67" s="3">
        <v>15</v>
      </c>
      <c r="G67" s="3">
        <f t="shared" si="0"/>
        <v>-85.4</v>
      </c>
      <c r="H67" s="3">
        <f t="shared" si="1"/>
        <v>0.39004650958882386</v>
      </c>
    </row>
    <row r="68" spans="1:8" x14ac:dyDescent="0.25">
      <c r="A68" s="13">
        <v>-86</v>
      </c>
      <c r="F68" s="3">
        <v>16</v>
      </c>
      <c r="G68" s="3">
        <f t="shared" ref="G68:G102" si="2">$D$28+($I$3*F68)</f>
        <v>-85.36</v>
      </c>
      <c r="H68" s="3">
        <f t="shared" ref="H68:H102" si="3">_xlfn.NORM.DIST(G68,$D$28,$C$6,FALSE)</f>
        <v>0.37225544758977819</v>
      </c>
    </row>
    <row r="69" spans="1:8" x14ac:dyDescent="0.25">
      <c r="A69" s="13">
        <v>-86</v>
      </c>
      <c r="F69" s="3">
        <v>17</v>
      </c>
      <c r="G69" s="3">
        <f t="shared" si="2"/>
        <v>-85.32</v>
      </c>
      <c r="H69" s="3">
        <f t="shared" si="3"/>
        <v>0.3542074096509526</v>
      </c>
    </row>
    <row r="70" spans="1:8" x14ac:dyDescent="0.25">
      <c r="A70" s="13">
        <v>-85</v>
      </c>
      <c r="F70" s="3">
        <v>18</v>
      </c>
      <c r="G70" s="3">
        <f t="shared" si="2"/>
        <v>-85.28</v>
      </c>
      <c r="H70" s="3">
        <f t="shared" si="3"/>
        <v>0.3360207802094749</v>
      </c>
    </row>
    <row r="71" spans="1:8" x14ac:dyDescent="0.25">
      <c r="A71" s="13">
        <v>-86</v>
      </c>
      <c r="F71" s="3">
        <v>19</v>
      </c>
      <c r="G71" s="3">
        <f t="shared" si="2"/>
        <v>-85.24</v>
      </c>
      <c r="H71" s="3">
        <f t="shared" si="3"/>
        <v>0.31780925756298811</v>
      </c>
    </row>
    <row r="72" spans="1:8" x14ac:dyDescent="0.25">
      <c r="A72" s="13">
        <v>-86</v>
      </c>
      <c r="F72" s="3">
        <v>20</v>
      </c>
      <c r="G72" s="3">
        <f t="shared" si="2"/>
        <v>-85.2</v>
      </c>
      <c r="H72" s="3">
        <f t="shared" si="3"/>
        <v>0.29968076286430584</v>
      </c>
    </row>
    <row r="73" spans="1:8" x14ac:dyDescent="0.25">
      <c r="A73" s="13">
        <v>-86</v>
      </c>
      <c r="F73" s="3">
        <v>21</v>
      </c>
      <c r="G73" s="3">
        <f t="shared" si="2"/>
        <v>-85.16</v>
      </c>
      <c r="H73" s="3">
        <f t="shared" si="3"/>
        <v>0.28173649107672966</v>
      </c>
    </row>
    <row r="74" spans="1:8" x14ac:dyDescent="0.25">
      <c r="A74" s="13">
        <v>-87</v>
      </c>
      <c r="F74" s="3">
        <v>22</v>
      </c>
      <c r="G74" s="3">
        <f t="shared" si="2"/>
        <v>-85.12</v>
      </c>
      <c r="H74" s="3">
        <f t="shared" si="3"/>
        <v>0.26407011283587783</v>
      </c>
    </row>
    <row r="75" spans="1:8" x14ac:dyDescent="0.25">
      <c r="A75" s="13">
        <v>-86</v>
      </c>
      <c r="F75" s="3">
        <v>23</v>
      </c>
      <c r="G75" s="3">
        <f t="shared" si="2"/>
        <v>-85.08</v>
      </c>
      <c r="H75" s="3">
        <f t="shared" si="3"/>
        <v>0.24676713258585165</v>
      </c>
    </row>
    <row r="76" spans="1:8" x14ac:dyDescent="0.25">
      <c r="A76" s="13">
        <v>-87</v>
      </c>
      <c r="F76" s="3">
        <v>24</v>
      </c>
      <c r="G76" s="3">
        <f t="shared" si="2"/>
        <v>-85.04</v>
      </c>
      <c r="H76" s="3">
        <f t="shared" si="3"/>
        <v>0.22990440485893143</v>
      </c>
    </row>
    <row r="77" spans="1:8" x14ac:dyDescent="0.25">
      <c r="A77" s="13">
        <v>-86</v>
      </c>
      <c r="F77" s="3">
        <v>25</v>
      </c>
      <c r="G77" s="3">
        <f t="shared" si="2"/>
        <v>-85</v>
      </c>
      <c r="H77" s="3">
        <f t="shared" si="3"/>
        <v>0.2135498072341693</v>
      </c>
    </row>
    <row r="78" spans="1:8" x14ac:dyDescent="0.25">
      <c r="A78" s="13">
        <v>-86</v>
      </c>
      <c r="F78" s="3">
        <v>26</v>
      </c>
      <c r="G78" s="3">
        <f t="shared" si="2"/>
        <v>-84.96</v>
      </c>
      <c r="H78" s="3">
        <f t="shared" si="3"/>
        <v>0.19776206541986008</v>
      </c>
    </row>
    <row r="79" spans="1:8" x14ac:dyDescent="0.25">
      <c r="A79" s="13">
        <v>-87</v>
      </c>
      <c r="F79" s="3">
        <v>27</v>
      </c>
      <c r="G79" s="3">
        <f t="shared" si="2"/>
        <v>-84.92</v>
      </c>
      <c r="H79" s="3">
        <f t="shared" si="3"/>
        <v>0.18259072312155661</v>
      </c>
    </row>
    <row r="80" spans="1:8" x14ac:dyDescent="0.25">
      <c r="A80" s="13">
        <v>-86</v>
      </c>
      <c r="F80" s="3">
        <v>28</v>
      </c>
      <c r="G80" s="3">
        <f t="shared" si="2"/>
        <v>-84.88</v>
      </c>
      <c r="H80" s="3">
        <f t="shared" si="3"/>
        <v>0.16807624693434062</v>
      </c>
    </row>
    <row r="81" spans="1:8" x14ac:dyDescent="0.25">
      <c r="A81" s="13">
        <v>-86</v>
      </c>
      <c r="F81" s="3">
        <v>29</v>
      </c>
      <c r="G81" s="3">
        <f t="shared" si="2"/>
        <v>-84.84</v>
      </c>
      <c r="H81" s="3">
        <f t="shared" si="3"/>
        <v>0.15425025447270907</v>
      </c>
    </row>
    <row r="82" spans="1:8" x14ac:dyDescent="0.25">
      <c r="A82" s="13">
        <v>-85</v>
      </c>
      <c r="F82" s="3">
        <v>30</v>
      </c>
      <c r="G82" s="3">
        <f t="shared" si="2"/>
        <v>-84.8</v>
      </c>
      <c r="H82" s="3">
        <f t="shared" si="3"/>
        <v>0.1411358523475944</v>
      </c>
    </row>
    <row r="83" spans="1:8" x14ac:dyDescent="0.25">
      <c r="A83" s="13">
        <v>-86</v>
      </c>
      <c r="F83" s="3">
        <v>31</v>
      </c>
      <c r="G83" s="3">
        <f t="shared" si="2"/>
        <v>-84.76</v>
      </c>
      <c r="H83" s="3">
        <f t="shared" si="3"/>
        <v>0.12874806942827699</v>
      </c>
    </row>
    <row r="84" spans="1:8" x14ac:dyDescent="0.25">
      <c r="A84" s="13">
        <v>-86</v>
      </c>
      <c r="F84" s="3">
        <v>32</v>
      </c>
      <c r="G84" s="3">
        <f t="shared" si="2"/>
        <v>-84.72</v>
      </c>
      <c r="H84" s="3">
        <f t="shared" si="3"/>
        <v>0.11709437008291357</v>
      </c>
    </row>
    <row r="85" spans="1:8" x14ac:dyDescent="0.25">
      <c r="A85" s="13">
        <v>-86</v>
      </c>
      <c r="F85" s="3">
        <v>33</v>
      </c>
      <c r="G85" s="3">
        <f t="shared" si="2"/>
        <v>-84.68</v>
      </c>
      <c r="H85" s="3">
        <f t="shared" si="3"/>
        <v>0.10617523176101526</v>
      </c>
    </row>
    <row r="86" spans="1:8" x14ac:dyDescent="0.25">
      <c r="A86" s="13">
        <v>-86</v>
      </c>
      <c r="F86" s="3">
        <v>34</v>
      </c>
      <c r="G86" s="3">
        <f t="shared" si="2"/>
        <v>-84.64</v>
      </c>
      <c r="H86" s="3">
        <f t="shared" si="3"/>
        <v>9.5984771337304473E-2</v>
      </c>
    </row>
    <row r="87" spans="1:8" x14ac:dyDescent="0.25">
      <c r="A87" s="13">
        <v>-86</v>
      </c>
      <c r="F87" s="3">
        <v>35</v>
      </c>
      <c r="G87" s="3">
        <f t="shared" si="2"/>
        <v>-84.6</v>
      </c>
      <c r="H87" s="3">
        <f t="shared" si="3"/>
        <v>8.6511405045304135E-2</v>
      </c>
    </row>
    <row r="88" spans="1:8" x14ac:dyDescent="0.25">
      <c r="A88" s="13">
        <v>-85</v>
      </c>
      <c r="F88" s="3">
        <v>36</v>
      </c>
      <c r="G88" s="3">
        <f t="shared" si="2"/>
        <v>-84.56</v>
      </c>
      <c r="H88" s="3">
        <f t="shared" si="3"/>
        <v>7.7738527547832142E-2</v>
      </c>
    </row>
    <row r="89" spans="1:8" x14ac:dyDescent="0.25">
      <c r="A89" s="13">
        <v>-87</v>
      </c>
      <c r="F89" s="3">
        <v>37</v>
      </c>
      <c r="G89" s="3">
        <f t="shared" si="2"/>
        <v>-84.52</v>
      </c>
      <c r="H89" s="3">
        <f t="shared" si="3"/>
        <v>6.9645196674219437E-2</v>
      </c>
    </row>
    <row r="90" spans="1:8" x14ac:dyDescent="0.25">
      <c r="A90" s="13">
        <v>-85</v>
      </c>
      <c r="F90" s="3">
        <v>38</v>
      </c>
      <c r="G90" s="3">
        <f t="shared" si="2"/>
        <v>-84.48</v>
      </c>
      <c r="H90" s="3">
        <f t="shared" si="3"/>
        <v>6.2206811549883993E-2</v>
      </c>
    </row>
    <row r="91" spans="1:8" x14ac:dyDescent="0.25">
      <c r="A91" s="13">
        <v>-86</v>
      </c>
      <c r="F91" s="3">
        <v>39</v>
      </c>
      <c r="G91" s="3">
        <f t="shared" si="2"/>
        <v>-84.44</v>
      </c>
      <c r="H91" s="3">
        <f t="shared" si="3"/>
        <v>5.5395773201580012E-2</v>
      </c>
    </row>
    <row r="92" spans="1:8" x14ac:dyDescent="0.25">
      <c r="A92" s="13">
        <v>-85</v>
      </c>
      <c r="F92" s="3">
        <v>40</v>
      </c>
      <c r="G92" s="3">
        <f t="shared" si="2"/>
        <v>-84.4</v>
      </c>
      <c r="H92" s="3">
        <f t="shared" si="3"/>
        <v>4.9182118190591401E-2</v>
      </c>
    </row>
    <row r="93" spans="1:8" x14ac:dyDescent="0.25">
      <c r="A93" s="13">
        <v>-86</v>
      </c>
      <c r="F93" s="3">
        <v>41</v>
      </c>
      <c r="G93" s="3">
        <f t="shared" si="2"/>
        <v>-84.36</v>
      </c>
      <c r="H93" s="3">
        <f t="shared" si="3"/>
        <v>4.3534117356827211E-2</v>
      </c>
    </row>
    <row r="94" spans="1:8" x14ac:dyDescent="0.25">
      <c r="A94" s="13">
        <v>-87</v>
      </c>
      <c r="F94" s="3">
        <v>42</v>
      </c>
      <c r="G94" s="3">
        <f t="shared" si="2"/>
        <v>-84.32</v>
      </c>
      <c r="H94" s="3">
        <f t="shared" si="3"/>
        <v>3.8418833304240521E-2</v>
      </c>
    </row>
    <row r="95" spans="1:8" x14ac:dyDescent="0.25">
      <c r="A95" s="13">
        <v>-86</v>
      </c>
      <c r="F95" s="3">
        <v>43</v>
      </c>
      <c r="G95" s="3">
        <f t="shared" si="2"/>
        <v>-84.28</v>
      </c>
      <c r="H95" s="3">
        <f t="shared" si="3"/>
        <v>3.3802631780388115E-2</v>
      </c>
    </row>
    <row r="96" spans="1:8" x14ac:dyDescent="0.25">
      <c r="A96" s="13">
        <v>-87</v>
      </c>
      <c r="F96" s="3">
        <v>44</v>
      </c>
      <c r="G96" s="3">
        <f t="shared" si="2"/>
        <v>-84.24</v>
      </c>
      <c r="H96" s="3">
        <f t="shared" si="3"/>
        <v>2.9651643564764223E-2</v>
      </c>
    </row>
    <row r="97" spans="1:8" x14ac:dyDescent="0.25">
      <c r="A97" s="13">
        <v>-86</v>
      </c>
      <c r="F97" s="3">
        <v>45</v>
      </c>
      <c r="G97" s="3">
        <f t="shared" si="2"/>
        <v>-84.2</v>
      </c>
      <c r="H97" s="3">
        <f t="shared" si="3"/>
        <v>2.5932174851191796E-2</v>
      </c>
    </row>
    <row r="98" spans="1:8" x14ac:dyDescent="0.25">
      <c r="A98" s="13">
        <v>-86</v>
      </c>
      <c r="F98" s="3">
        <v>46</v>
      </c>
      <c r="G98" s="3">
        <f t="shared" si="2"/>
        <v>-84.16</v>
      </c>
      <c r="H98" s="3">
        <f t="shared" si="3"/>
        <v>2.2611065364861179E-2</v>
      </c>
    </row>
    <row r="99" spans="1:8" x14ac:dyDescent="0.25">
      <c r="A99" s="13">
        <v>-85</v>
      </c>
      <c r="F99" s="3">
        <v>47</v>
      </c>
      <c r="G99" s="3">
        <f t="shared" si="2"/>
        <v>-84.12</v>
      </c>
      <c r="H99" s="3">
        <f t="shared" si="3"/>
        <v>1.9655994576600961E-2</v>
      </c>
    </row>
    <row r="100" spans="1:8" x14ac:dyDescent="0.25">
      <c r="A100" s="13">
        <v>-86</v>
      </c>
      <c r="F100" s="3">
        <v>48</v>
      </c>
      <c r="G100" s="3">
        <f t="shared" si="2"/>
        <v>-84.08</v>
      </c>
      <c r="H100" s="3">
        <f t="shared" si="3"/>
        <v>1.7035737353119421E-2</v>
      </c>
    </row>
    <row r="101" spans="1:8" x14ac:dyDescent="0.25">
      <c r="F101" s="3">
        <v>49</v>
      </c>
      <c r="G101" s="3">
        <f t="shared" si="2"/>
        <v>-84.04</v>
      </c>
      <c r="H101" s="3">
        <f t="shared" si="3"/>
        <v>1.4720371205984297E-2</v>
      </c>
    </row>
    <row r="102" spans="1:8" x14ac:dyDescent="0.25">
      <c r="F102" s="3">
        <v>50</v>
      </c>
      <c r="G102" s="3">
        <f t="shared" si="2"/>
        <v>-84</v>
      </c>
      <c r="H102" s="3">
        <f t="shared" si="3"/>
        <v>1.2681437972159143E-2</v>
      </c>
    </row>
  </sheetData>
  <mergeCells count="4">
    <mergeCell ref="B1:C1"/>
    <mergeCell ref="D1:E1"/>
    <mergeCell ref="F1:I1"/>
    <mergeCell ref="C27:D27"/>
  </mergeCells>
  <conditionalFormatting sqref="D29">
    <cfRule type="cellIs" dxfId="11" priority="1" operator="notEqual">
      <formula>$D$28</formula>
    </cfRule>
    <cfRule type="cellIs" dxfId="1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C47-04BF-4C64-9370-78B589DD9619}">
  <dimension ref="A1:L102"/>
  <sheetViews>
    <sheetView zoomScale="120" zoomScaleNormal="120" workbookViewId="0">
      <selection activeCell="J10" sqref="J1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-86</v>
      </c>
      <c r="B1" s="28" t="s">
        <v>27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-86</v>
      </c>
      <c r="B3" s="21" t="s">
        <v>8</v>
      </c>
      <c r="C3" s="12">
        <f>MIN(A1:A100)</f>
        <v>-87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-86.47</v>
      </c>
      <c r="H3" s="3">
        <f>_xlfn.NORM.DIST(G3,$D$28,$C$6,FALSE)</f>
        <v>5.0288005888304503E-2</v>
      </c>
      <c r="I3" s="7">
        <f>(ABS(C3)-ABS(C4))/C5</f>
        <v>0.03</v>
      </c>
      <c r="L3" s="14"/>
    </row>
    <row r="4" spans="1:12" x14ac:dyDescent="0.25">
      <c r="A4" s="13">
        <v>-85</v>
      </c>
      <c r="B4" s="22" t="s">
        <v>9</v>
      </c>
      <c r="C4" s="7">
        <f>MAX(A1:A100)</f>
        <v>-84</v>
      </c>
      <c r="D4" s="6">
        <v>-87</v>
      </c>
      <c r="E4" s="11">
        <v>1</v>
      </c>
      <c r="F4" s="3">
        <v>-48</v>
      </c>
      <c r="G4" s="3">
        <f t="shared" ref="G4:G67" si="0">$D$28+($I$3*F4)</f>
        <v>-86.44</v>
      </c>
      <c r="H4" s="3">
        <f t="shared" ref="H4:H67" si="1">_xlfn.NORM.DIST(G4,$D$28,$C$6,FALSE)</f>
        <v>5.5605742900116564E-2</v>
      </c>
      <c r="L4" s="14"/>
    </row>
    <row r="5" spans="1:12" x14ac:dyDescent="0.25">
      <c r="A5" s="13">
        <v>-86</v>
      </c>
      <c r="B5" s="21" t="s">
        <v>10</v>
      </c>
      <c r="C5" s="12">
        <f>COUNT(A1:A100)</f>
        <v>100</v>
      </c>
      <c r="D5" s="8">
        <v>-86</v>
      </c>
      <c r="E5" s="10">
        <v>19</v>
      </c>
      <c r="F5" s="3">
        <v>-47</v>
      </c>
      <c r="G5" s="3">
        <f t="shared" si="0"/>
        <v>-86.41</v>
      </c>
      <c r="H5" s="3">
        <f t="shared" si="1"/>
        <v>6.1358505396759896E-2</v>
      </c>
      <c r="L5" s="14"/>
    </row>
    <row r="6" spans="1:12" x14ac:dyDescent="0.25">
      <c r="A6" s="13">
        <v>-86</v>
      </c>
      <c r="B6" s="22" t="s">
        <v>2</v>
      </c>
      <c r="C6" s="7">
        <f>_xlfn.STDEV.S(A1:A100)</f>
        <v>0.65897073094518011</v>
      </c>
      <c r="D6" s="6">
        <v>-85</v>
      </c>
      <c r="E6" s="11">
        <v>60</v>
      </c>
      <c r="F6" s="3">
        <v>-46</v>
      </c>
      <c r="G6" s="3">
        <f t="shared" si="0"/>
        <v>-86.38</v>
      </c>
      <c r="H6" s="3">
        <f t="shared" si="1"/>
        <v>6.7566245885956042E-2</v>
      </c>
      <c r="L6" s="14"/>
    </row>
    <row r="7" spans="1:12" x14ac:dyDescent="0.25">
      <c r="A7" s="13">
        <v>-86</v>
      </c>
      <c r="B7" s="21" t="s">
        <v>6</v>
      </c>
      <c r="C7" s="12">
        <f>C9-(2*C6)</f>
        <v>-86.327941461890362</v>
      </c>
      <c r="D7" s="8">
        <v>-84</v>
      </c>
      <c r="E7" s="10">
        <v>20</v>
      </c>
      <c r="F7" s="3">
        <v>-45</v>
      </c>
      <c r="G7" s="3">
        <f t="shared" si="0"/>
        <v>-86.35</v>
      </c>
      <c r="H7" s="3">
        <f t="shared" si="1"/>
        <v>7.4247989540952367E-2</v>
      </c>
    </row>
    <row r="8" spans="1:12" x14ac:dyDescent="0.25">
      <c r="A8" s="13">
        <v>-86</v>
      </c>
      <c r="B8" s="22" t="s">
        <v>4</v>
      </c>
      <c r="C8" s="7">
        <f>C9-C6</f>
        <v>-85.66897073094519</v>
      </c>
      <c r="D8" s="6">
        <v>-83</v>
      </c>
      <c r="E8" s="11">
        <v>0</v>
      </c>
      <c r="F8" s="3">
        <v>-44</v>
      </c>
      <c r="G8" s="3">
        <f t="shared" si="0"/>
        <v>-86.32</v>
      </c>
      <c r="H8" s="3">
        <f t="shared" si="1"/>
        <v>8.1421575136284535E-2</v>
      </c>
    </row>
    <row r="9" spans="1:12" x14ac:dyDescent="0.25">
      <c r="A9" s="13">
        <v>-86</v>
      </c>
      <c r="B9" s="21" t="s">
        <v>3</v>
      </c>
      <c r="C9" s="12">
        <f>AVERAGE(A1:A100)</f>
        <v>-85.01</v>
      </c>
      <c r="D9" s="8">
        <v>-82</v>
      </c>
      <c r="E9" s="10">
        <v>0</v>
      </c>
      <c r="F9" s="3">
        <v>-43</v>
      </c>
      <c r="G9" s="3">
        <f t="shared" si="0"/>
        <v>-86.29</v>
      </c>
      <c r="H9" s="3">
        <f t="shared" si="1"/>
        <v>8.9103382967146358E-2</v>
      </c>
    </row>
    <row r="10" spans="1:12" x14ac:dyDescent="0.25">
      <c r="A10" s="13">
        <v>-87</v>
      </c>
      <c r="B10" s="22" t="s">
        <v>5</v>
      </c>
      <c r="C10" s="7">
        <f>C9+C6</f>
        <v>-84.35102926905482</v>
      </c>
      <c r="D10" s="6">
        <v>-81</v>
      </c>
      <c r="E10" s="11">
        <v>0</v>
      </c>
      <c r="F10" s="3">
        <v>-42</v>
      </c>
      <c r="G10" s="3">
        <f t="shared" si="0"/>
        <v>-86.26</v>
      </c>
      <c r="H10" s="3">
        <f t="shared" si="1"/>
        <v>9.7308052006559759E-2</v>
      </c>
    </row>
    <row r="11" spans="1:12" x14ac:dyDescent="0.25">
      <c r="A11" s="13">
        <v>-86</v>
      </c>
      <c r="B11" s="21" t="s">
        <v>7</v>
      </c>
      <c r="C11" s="12">
        <f>C9+(2*C6)</f>
        <v>-83.692058538109649</v>
      </c>
      <c r="D11" s="8">
        <v>-80</v>
      </c>
      <c r="E11" s="10">
        <v>0</v>
      </c>
      <c r="F11" s="3">
        <v>-41</v>
      </c>
      <c r="G11" s="3">
        <f t="shared" si="0"/>
        <v>-86.23</v>
      </c>
      <c r="H11" s="3">
        <f t="shared" si="1"/>
        <v>0.10604818893775216</v>
      </c>
    </row>
    <row r="12" spans="1:12" x14ac:dyDescent="0.25">
      <c r="A12" s="13">
        <v>-85</v>
      </c>
      <c r="F12" s="3">
        <v>-40</v>
      </c>
      <c r="G12" s="3">
        <f t="shared" si="0"/>
        <v>-86.2</v>
      </c>
      <c r="H12" s="3">
        <f t="shared" si="1"/>
        <v>0.11533407207387625</v>
      </c>
    </row>
    <row r="13" spans="1:12" x14ac:dyDescent="0.25">
      <c r="A13" s="13">
        <v>-85</v>
      </c>
      <c r="F13" s="3">
        <v>-39</v>
      </c>
      <c r="G13" s="3">
        <f t="shared" si="0"/>
        <v>-86.17</v>
      </c>
      <c r="H13" s="3">
        <f t="shared" si="1"/>
        <v>0.12517335353486361</v>
      </c>
    </row>
    <row r="14" spans="1:12" x14ac:dyDescent="0.25">
      <c r="A14" s="13">
        <v>-85</v>
      </c>
      <c r="F14" s="3">
        <v>-38</v>
      </c>
      <c r="G14" s="3">
        <f t="shared" si="0"/>
        <v>-86.14</v>
      </c>
      <c r="H14" s="3">
        <f t="shared" si="1"/>
        <v>0.13557076338372506</v>
      </c>
    </row>
    <row r="15" spans="1:12" x14ac:dyDescent="0.25">
      <c r="A15" s="13">
        <v>-86</v>
      </c>
      <c r="F15" s="3">
        <v>-37</v>
      </c>
      <c r="G15" s="3">
        <f t="shared" si="0"/>
        <v>-86.11</v>
      </c>
      <c r="H15" s="3">
        <f t="shared" si="1"/>
        <v>0.14652781972293968</v>
      </c>
    </row>
    <row r="16" spans="1:12" x14ac:dyDescent="0.25">
      <c r="A16" s="13">
        <v>-85</v>
      </c>
      <c r="F16" s="3">
        <v>-36</v>
      </c>
      <c r="G16" s="3">
        <f t="shared" si="0"/>
        <v>-86.08</v>
      </c>
      <c r="H16" s="3">
        <f t="shared" si="1"/>
        <v>0.15804254900702477</v>
      </c>
    </row>
    <row r="17" spans="1:8" x14ac:dyDescent="0.25">
      <c r="A17" s="13">
        <v>-85</v>
      </c>
      <c r="F17" s="3">
        <v>-35</v>
      </c>
      <c r="G17" s="3">
        <f t="shared" si="0"/>
        <v>-86.05</v>
      </c>
      <c r="H17" s="3">
        <f t="shared" si="1"/>
        <v>0.17010922103127427</v>
      </c>
    </row>
    <row r="18" spans="1:8" x14ac:dyDescent="0.25">
      <c r="A18" s="13">
        <v>-85</v>
      </c>
      <c r="F18" s="3">
        <v>-34</v>
      </c>
      <c r="G18" s="3">
        <f t="shared" si="0"/>
        <v>-86.02</v>
      </c>
      <c r="H18" s="3">
        <f t="shared" si="1"/>
        <v>0.18271810320070422</v>
      </c>
    </row>
    <row r="19" spans="1:8" x14ac:dyDescent="0.25">
      <c r="A19" s="13">
        <v>-85</v>
      </c>
      <c r="F19" s="3">
        <v>-33</v>
      </c>
      <c r="G19" s="3">
        <f t="shared" si="0"/>
        <v>-85.99</v>
      </c>
      <c r="H19" s="3">
        <f t="shared" si="1"/>
        <v>0.19585523875978092</v>
      </c>
    </row>
    <row r="20" spans="1:8" x14ac:dyDescent="0.25">
      <c r="A20" s="13">
        <v>-84</v>
      </c>
      <c r="F20" s="3">
        <v>-32</v>
      </c>
      <c r="G20" s="3">
        <f t="shared" si="0"/>
        <v>-85.96</v>
      </c>
      <c r="H20" s="3">
        <f t="shared" si="1"/>
        <v>0.20950225366567068</v>
      </c>
    </row>
    <row r="21" spans="1:8" x14ac:dyDescent="0.25">
      <c r="A21" s="13">
        <v>-85</v>
      </c>
      <c r="F21" s="3">
        <v>-31</v>
      </c>
      <c r="G21" s="3">
        <f t="shared" si="0"/>
        <v>-85.93</v>
      </c>
      <c r="H21" s="3">
        <f t="shared" si="1"/>
        <v>0.22363619670973767</v>
      </c>
    </row>
    <row r="22" spans="1:8" x14ac:dyDescent="0.25">
      <c r="A22" s="13">
        <v>-85</v>
      </c>
      <c r="F22" s="3">
        <v>-30</v>
      </c>
      <c r="G22" s="3">
        <f t="shared" si="0"/>
        <v>-85.9</v>
      </c>
      <c r="H22" s="3">
        <f t="shared" si="1"/>
        <v>0.23822941732938352</v>
      </c>
    </row>
    <row r="23" spans="1:8" x14ac:dyDescent="0.25">
      <c r="A23" s="13">
        <v>-85</v>
      </c>
      <c r="F23" s="3">
        <v>-29</v>
      </c>
      <c r="G23" s="3">
        <f t="shared" si="0"/>
        <v>-85.87</v>
      </c>
      <c r="H23" s="3">
        <f t="shared" si="1"/>
        <v>0.25324948530177072</v>
      </c>
    </row>
    <row r="24" spans="1:8" x14ac:dyDescent="0.25">
      <c r="A24" s="13">
        <v>-85</v>
      </c>
      <c r="F24" s="3">
        <v>-28</v>
      </c>
      <c r="G24" s="3">
        <f t="shared" si="0"/>
        <v>-85.84</v>
      </c>
      <c r="H24" s="3">
        <f t="shared" si="1"/>
        <v>0.26865915617169606</v>
      </c>
    </row>
    <row r="25" spans="1:8" x14ac:dyDescent="0.25">
      <c r="A25" s="13">
        <v>-85</v>
      </c>
      <c r="F25" s="3">
        <v>-27</v>
      </c>
      <c r="G25" s="3">
        <f t="shared" si="0"/>
        <v>-85.81</v>
      </c>
      <c r="H25" s="3">
        <f t="shared" si="1"/>
        <v>0.28441638583746237</v>
      </c>
    </row>
    <row r="26" spans="1:8" x14ac:dyDescent="0.25">
      <c r="A26" s="13">
        <v>-85</v>
      </c>
      <c r="F26" s="3">
        <v>-26</v>
      </c>
      <c r="G26" s="3">
        <f t="shared" si="0"/>
        <v>-85.78</v>
      </c>
      <c r="H26" s="3">
        <f t="shared" si="1"/>
        <v>0.30047439720421276</v>
      </c>
    </row>
    <row r="27" spans="1:8" x14ac:dyDescent="0.25">
      <c r="A27" s="13">
        <v>-85</v>
      </c>
      <c r="C27" s="29" t="s">
        <v>20</v>
      </c>
      <c r="D27" s="29"/>
      <c r="F27" s="3">
        <v>-25</v>
      </c>
      <c r="G27" s="3">
        <f t="shared" si="0"/>
        <v>-85.75</v>
      </c>
      <c r="H27" s="3">
        <f t="shared" si="1"/>
        <v>0.31678180121763932</v>
      </c>
    </row>
    <row r="28" spans="1:8" x14ac:dyDescent="0.25">
      <c r="A28" s="13">
        <v>-85</v>
      </c>
      <c r="C28" s="22" t="s">
        <v>22</v>
      </c>
      <c r="D28" s="6">
        <f>_xlfn.MODE.SNGL(A1:A100)</f>
        <v>-85</v>
      </c>
      <c r="F28" s="3">
        <v>-24</v>
      </c>
      <c r="G28" s="3">
        <f t="shared" si="0"/>
        <v>-85.72</v>
      </c>
      <c r="H28" s="3">
        <f t="shared" si="1"/>
        <v>0.33328277391884092</v>
      </c>
    </row>
    <row r="29" spans="1:8" x14ac:dyDescent="0.25">
      <c r="A29" s="13">
        <v>-85</v>
      </c>
      <c r="C29" s="22" t="s">
        <v>21</v>
      </c>
      <c r="D29" s="6">
        <f>_xlfn.MODE.SNGL(A1:A5)</f>
        <v>-86</v>
      </c>
      <c r="F29" s="3">
        <v>-23</v>
      </c>
      <c r="G29" s="3">
        <f t="shared" si="0"/>
        <v>-85.69</v>
      </c>
      <c r="H29" s="3">
        <f t="shared" si="1"/>
        <v>0.34991729042168468</v>
      </c>
    </row>
    <row r="30" spans="1:8" x14ac:dyDescent="0.25">
      <c r="A30" s="13">
        <v>-85</v>
      </c>
      <c r="C30" s="22" t="s">
        <v>29</v>
      </c>
      <c r="D30" s="20">
        <f>ABS(C6/C9)</f>
        <v>7.7516848717230922E-3</v>
      </c>
      <c r="F30" s="3">
        <v>-22</v>
      </c>
      <c r="G30" s="3">
        <f t="shared" si="0"/>
        <v>-85.66</v>
      </c>
      <c r="H30" s="3">
        <f t="shared" si="1"/>
        <v>0.36662141591760139</v>
      </c>
    </row>
    <row r="31" spans="1:8" x14ac:dyDescent="0.25">
      <c r="A31" s="13">
        <v>-85</v>
      </c>
      <c r="F31" s="3">
        <v>-21</v>
      </c>
      <c r="G31" s="3">
        <f t="shared" si="0"/>
        <v>-85.63</v>
      </c>
      <c r="H31" s="3">
        <f t="shared" si="1"/>
        <v>0.38332765297137344</v>
      </c>
    </row>
    <row r="32" spans="1:8" x14ac:dyDescent="0.25">
      <c r="A32" s="13">
        <v>-84</v>
      </c>
      <c r="F32" s="3">
        <v>-20</v>
      </c>
      <c r="G32" s="3">
        <f t="shared" si="0"/>
        <v>-85.6</v>
      </c>
      <c r="H32" s="3">
        <f t="shared" si="1"/>
        <v>0.39996534349883062</v>
      </c>
    </row>
    <row r="33" spans="1:8" x14ac:dyDescent="0.25">
      <c r="A33" s="13">
        <v>-85</v>
      </c>
      <c r="F33" s="3">
        <v>-19</v>
      </c>
      <c r="G33" s="3">
        <f t="shared" si="0"/>
        <v>-85.57</v>
      </c>
      <c r="H33" s="3">
        <f t="shared" si="1"/>
        <v>0.41646112292848969</v>
      </c>
    </row>
    <row r="34" spans="1:8" x14ac:dyDescent="0.25">
      <c r="A34" s="13">
        <v>-85</v>
      </c>
      <c r="F34" s="3">
        <v>-18</v>
      </c>
      <c r="G34" s="3">
        <f t="shared" si="0"/>
        <v>-85.54</v>
      </c>
      <c r="H34" s="3">
        <f t="shared" si="1"/>
        <v>0.4327394231601861</v>
      </c>
    </row>
    <row r="35" spans="1:8" x14ac:dyDescent="0.25">
      <c r="A35" s="13">
        <v>-84</v>
      </c>
      <c r="F35" s="3">
        <v>-17</v>
      </c>
      <c r="G35" s="3">
        <f t="shared" si="0"/>
        <v>-85.51</v>
      </c>
      <c r="H35" s="3">
        <f t="shared" si="1"/>
        <v>0.44872302006162851</v>
      </c>
    </row>
    <row r="36" spans="1:8" x14ac:dyDescent="0.25">
      <c r="A36" s="13">
        <v>-84</v>
      </c>
      <c r="F36" s="3">
        <v>-16</v>
      </c>
      <c r="G36" s="3">
        <f t="shared" si="0"/>
        <v>-85.48</v>
      </c>
      <c r="H36" s="3">
        <f t="shared" si="1"/>
        <v>0.46433362040559512</v>
      </c>
    </row>
    <row r="37" spans="1:8" x14ac:dyDescent="0.25">
      <c r="A37" s="13">
        <v>-84</v>
      </c>
      <c r="F37" s="3">
        <v>-15</v>
      </c>
      <c r="G37" s="3">
        <f t="shared" si="0"/>
        <v>-85.45</v>
      </c>
      <c r="H37" s="3">
        <f t="shared" si="1"/>
        <v>0.47949248236419045</v>
      </c>
    </row>
    <row r="38" spans="1:8" x14ac:dyDescent="0.25">
      <c r="A38" s="13">
        <v>-84</v>
      </c>
      <c r="F38" s="3">
        <v>-14</v>
      </c>
      <c r="G38" s="3">
        <f t="shared" si="0"/>
        <v>-85.42</v>
      </c>
      <c r="H38" s="3">
        <f t="shared" si="1"/>
        <v>0.49412106295818925</v>
      </c>
    </row>
    <row r="39" spans="1:8" x14ac:dyDescent="0.25">
      <c r="A39" s="13">
        <v>-85</v>
      </c>
      <c r="F39" s="3">
        <v>-13</v>
      </c>
      <c r="G39" s="3">
        <f t="shared" si="0"/>
        <v>-85.39</v>
      </c>
      <c r="H39" s="3">
        <f t="shared" si="1"/>
        <v>0.50814168522619785</v>
      </c>
    </row>
    <row r="40" spans="1:8" x14ac:dyDescent="0.25">
      <c r="A40" s="13">
        <v>-85</v>
      </c>
      <c r="F40" s="3">
        <v>-12</v>
      </c>
      <c r="G40" s="3">
        <f t="shared" si="0"/>
        <v>-85.36</v>
      </c>
      <c r="H40" s="3">
        <f t="shared" si="1"/>
        <v>0.52147821734451572</v>
      </c>
    </row>
    <row r="41" spans="1:8" x14ac:dyDescent="0.25">
      <c r="A41" s="13">
        <v>-85</v>
      </c>
      <c r="F41" s="3">
        <v>-11</v>
      </c>
      <c r="G41" s="3">
        <f t="shared" si="0"/>
        <v>-85.33</v>
      </c>
      <c r="H41" s="3">
        <f t="shared" si="1"/>
        <v>0.53405675550792542</v>
      </c>
    </row>
    <row r="42" spans="1:8" x14ac:dyDescent="0.25">
      <c r="A42" s="13">
        <v>-85</v>
      </c>
      <c r="F42" s="3">
        <v>-10</v>
      </c>
      <c r="G42" s="3">
        <f t="shared" si="0"/>
        <v>-85.3</v>
      </c>
      <c r="H42" s="3">
        <f t="shared" si="1"/>
        <v>0.54580630208559022</v>
      </c>
    </row>
    <row r="43" spans="1:8" x14ac:dyDescent="0.25">
      <c r="A43" s="13">
        <v>-85</v>
      </c>
      <c r="F43" s="3">
        <v>-9</v>
      </c>
      <c r="G43" s="3">
        <f t="shared" si="0"/>
        <v>-85.27</v>
      </c>
      <c r="H43" s="3">
        <f t="shared" si="1"/>
        <v>0.55665943040408805</v>
      </c>
    </row>
    <row r="44" spans="1:8" x14ac:dyDescent="0.25">
      <c r="A44" s="13">
        <v>-85</v>
      </c>
      <c r="F44" s="3">
        <v>-8</v>
      </c>
      <c r="G44" s="3">
        <f t="shared" si="0"/>
        <v>-85.24</v>
      </c>
      <c r="H44" s="3">
        <f t="shared" si="1"/>
        <v>0.56655292748802166</v>
      </c>
    </row>
    <row r="45" spans="1:8" x14ac:dyDescent="0.25">
      <c r="A45" s="13">
        <v>-85</v>
      </c>
      <c r="F45" s="3">
        <v>-7</v>
      </c>
      <c r="G45" s="3">
        <f t="shared" si="0"/>
        <v>-85.21</v>
      </c>
      <c r="H45" s="3">
        <f t="shared" si="1"/>
        <v>0.57542840621160241</v>
      </c>
    </row>
    <row r="46" spans="1:8" x14ac:dyDescent="0.25">
      <c r="A46" s="13">
        <v>-85</v>
      </c>
      <c r="F46" s="3">
        <v>-6</v>
      </c>
      <c r="G46" s="3">
        <f t="shared" si="0"/>
        <v>-85.18</v>
      </c>
      <c r="H46" s="3">
        <f t="shared" si="1"/>
        <v>0.58323287858308026</v>
      </c>
    </row>
    <row r="47" spans="1:8" x14ac:dyDescent="0.25">
      <c r="A47" s="13">
        <v>-85</v>
      </c>
      <c r="F47" s="3">
        <v>-5</v>
      </c>
      <c r="G47" s="3">
        <f t="shared" si="0"/>
        <v>-85.15</v>
      </c>
      <c r="H47" s="3">
        <f t="shared" si="1"/>
        <v>0.58991928229595003</v>
      </c>
    </row>
    <row r="48" spans="1:8" x14ac:dyDescent="0.25">
      <c r="A48" s="13">
        <v>-85</v>
      </c>
      <c r="F48" s="3">
        <v>-4</v>
      </c>
      <c r="G48" s="3">
        <f t="shared" si="0"/>
        <v>-85.12</v>
      </c>
      <c r="H48" s="3">
        <f t="shared" si="1"/>
        <v>0.59544695323132002</v>
      </c>
    </row>
    <row r="49" spans="1:8" x14ac:dyDescent="0.25">
      <c r="A49" s="13">
        <v>-84</v>
      </c>
      <c r="F49" s="3">
        <v>-3</v>
      </c>
      <c r="G49" s="3">
        <f t="shared" si="0"/>
        <v>-85.09</v>
      </c>
      <c r="H49" s="3">
        <f t="shared" si="1"/>
        <v>0.59978203727698698</v>
      </c>
    </row>
    <row r="50" spans="1:8" x14ac:dyDescent="0.25">
      <c r="A50" s="13">
        <v>-85</v>
      </c>
      <c r="F50" s="3">
        <v>-2</v>
      </c>
      <c r="G50" s="3">
        <f t="shared" si="0"/>
        <v>-85.06</v>
      </c>
      <c r="H50" s="3">
        <f t="shared" si="1"/>
        <v>0.60289783562930699</v>
      </c>
    </row>
    <row r="51" spans="1:8" x14ac:dyDescent="0.25">
      <c r="A51" s="13">
        <v>-85</v>
      </c>
      <c r="F51" s="3">
        <v>-1</v>
      </c>
      <c r="G51" s="3">
        <f t="shared" si="0"/>
        <v>-85.03</v>
      </c>
      <c r="H51" s="3">
        <f t="shared" si="1"/>
        <v>0.60477507865087798</v>
      </c>
    </row>
    <row r="52" spans="1:8" x14ac:dyDescent="0.25">
      <c r="A52" s="13">
        <v>-84</v>
      </c>
      <c r="F52" s="3">
        <v>0</v>
      </c>
      <c r="G52" s="3">
        <f t="shared" si="0"/>
        <v>-85</v>
      </c>
      <c r="H52" s="3">
        <f t="shared" si="1"/>
        <v>0.60540212435417073</v>
      </c>
    </row>
    <row r="53" spans="1:8" x14ac:dyDescent="0.25">
      <c r="A53" s="13">
        <v>-85</v>
      </c>
      <c r="F53" s="3">
        <v>1</v>
      </c>
      <c r="G53" s="3">
        <f t="shared" si="0"/>
        <v>-84.97</v>
      </c>
      <c r="H53" s="3">
        <f t="shared" si="1"/>
        <v>0.60477507865087798</v>
      </c>
    </row>
    <row r="54" spans="1:8" x14ac:dyDescent="0.25">
      <c r="A54" s="13">
        <v>-85</v>
      </c>
      <c r="F54" s="3">
        <v>2</v>
      </c>
      <c r="G54" s="3">
        <f t="shared" si="0"/>
        <v>-84.94</v>
      </c>
      <c r="H54" s="3">
        <f t="shared" si="1"/>
        <v>0.60289783562930699</v>
      </c>
    </row>
    <row r="55" spans="1:8" x14ac:dyDescent="0.25">
      <c r="A55" s="13">
        <v>-84</v>
      </c>
      <c r="F55" s="3">
        <v>3</v>
      </c>
      <c r="G55" s="3">
        <f t="shared" si="0"/>
        <v>-84.91</v>
      </c>
      <c r="H55" s="3">
        <f t="shared" si="1"/>
        <v>0.59978203727698698</v>
      </c>
    </row>
    <row r="56" spans="1:8" x14ac:dyDescent="0.25">
      <c r="A56" s="13">
        <v>-84</v>
      </c>
      <c r="F56" s="3">
        <v>4</v>
      </c>
      <c r="G56" s="3">
        <f t="shared" si="0"/>
        <v>-84.88</v>
      </c>
      <c r="H56" s="3">
        <f t="shared" si="1"/>
        <v>0.59544695323132002</v>
      </c>
    </row>
    <row r="57" spans="1:8" x14ac:dyDescent="0.25">
      <c r="A57" s="13">
        <v>-85</v>
      </c>
      <c r="F57" s="3">
        <v>5</v>
      </c>
      <c r="G57" s="3">
        <f t="shared" si="0"/>
        <v>-84.85</v>
      </c>
      <c r="H57" s="3">
        <f t="shared" si="1"/>
        <v>0.58991928229595003</v>
      </c>
    </row>
    <row r="58" spans="1:8" x14ac:dyDescent="0.25">
      <c r="A58" s="13">
        <v>-86</v>
      </c>
      <c r="F58" s="3">
        <v>6</v>
      </c>
      <c r="G58" s="3">
        <f t="shared" si="0"/>
        <v>-84.82</v>
      </c>
      <c r="H58" s="3">
        <f t="shared" si="1"/>
        <v>0.58323287858308026</v>
      </c>
    </row>
    <row r="59" spans="1:8" x14ac:dyDescent="0.25">
      <c r="A59" s="13">
        <v>-84</v>
      </c>
      <c r="F59" s="3">
        <v>7</v>
      </c>
      <c r="G59" s="3">
        <f t="shared" si="0"/>
        <v>-84.79</v>
      </c>
      <c r="H59" s="3">
        <f t="shared" si="1"/>
        <v>0.57542840621160241</v>
      </c>
    </row>
    <row r="60" spans="1:8" x14ac:dyDescent="0.25">
      <c r="A60" s="13">
        <v>-85</v>
      </c>
      <c r="F60" s="3">
        <v>8</v>
      </c>
      <c r="G60" s="3">
        <f t="shared" si="0"/>
        <v>-84.76</v>
      </c>
      <c r="H60" s="3">
        <f t="shared" si="1"/>
        <v>0.56655292748802166</v>
      </c>
    </row>
    <row r="61" spans="1:8" x14ac:dyDescent="0.25">
      <c r="A61" s="13">
        <v>-85</v>
      </c>
      <c r="F61" s="3">
        <v>9</v>
      </c>
      <c r="G61" s="3">
        <f t="shared" si="0"/>
        <v>-84.73</v>
      </c>
      <c r="H61" s="3">
        <f t="shared" si="1"/>
        <v>0.55665943040408805</v>
      </c>
    </row>
    <row r="62" spans="1:8" x14ac:dyDescent="0.25">
      <c r="A62" s="13">
        <v>-85</v>
      </c>
      <c r="F62" s="3">
        <v>10</v>
      </c>
      <c r="G62" s="3">
        <f t="shared" si="0"/>
        <v>-84.7</v>
      </c>
      <c r="H62" s="3">
        <f t="shared" si="1"/>
        <v>0.54580630208559022</v>
      </c>
    </row>
    <row r="63" spans="1:8" x14ac:dyDescent="0.25">
      <c r="A63" s="13">
        <v>-84</v>
      </c>
      <c r="F63" s="3">
        <v>11</v>
      </c>
      <c r="G63" s="3">
        <f t="shared" si="0"/>
        <v>-84.67</v>
      </c>
      <c r="H63" s="3">
        <f t="shared" si="1"/>
        <v>0.53405675550792542</v>
      </c>
    </row>
    <row r="64" spans="1:8" x14ac:dyDescent="0.25">
      <c r="A64" s="13">
        <v>-84</v>
      </c>
      <c r="F64" s="3">
        <v>12</v>
      </c>
      <c r="G64" s="3">
        <f t="shared" si="0"/>
        <v>-84.64</v>
      </c>
      <c r="H64" s="3">
        <f t="shared" si="1"/>
        <v>0.52147821734451572</v>
      </c>
    </row>
    <row r="65" spans="1:8" x14ac:dyDescent="0.25">
      <c r="A65" s="13">
        <v>-84</v>
      </c>
      <c r="F65" s="3">
        <v>13</v>
      </c>
      <c r="G65" s="3">
        <f t="shared" si="0"/>
        <v>-84.61</v>
      </c>
      <c r="H65" s="3">
        <f t="shared" si="1"/>
        <v>0.50814168522619785</v>
      </c>
    </row>
    <row r="66" spans="1:8" x14ac:dyDescent="0.25">
      <c r="A66" s="13">
        <v>-84</v>
      </c>
      <c r="F66" s="3">
        <v>14</v>
      </c>
      <c r="G66" s="3">
        <f t="shared" si="0"/>
        <v>-84.58</v>
      </c>
      <c r="H66" s="3">
        <f t="shared" si="1"/>
        <v>0.49412106295818925</v>
      </c>
    </row>
    <row r="67" spans="1:8" x14ac:dyDescent="0.25">
      <c r="A67" s="13">
        <v>-85</v>
      </c>
      <c r="F67" s="3">
        <v>15</v>
      </c>
      <c r="G67" s="3">
        <f t="shared" si="0"/>
        <v>-84.55</v>
      </c>
      <c r="H67" s="3">
        <f t="shared" si="1"/>
        <v>0.47949248236419045</v>
      </c>
    </row>
    <row r="68" spans="1:8" x14ac:dyDescent="0.25">
      <c r="A68" s="13">
        <v>-85</v>
      </c>
      <c r="F68" s="3">
        <v>16</v>
      </c>
      <c r="G68" s="3">
        <f t="shared" ref="G68:G102" si="2">$D$28+($I$3*F68)</f>
        <v>-84.52</v>
      </c>
      <c r="H68" s="3">
        <f t="shared" ref="H68:H102" si="3">_xlfn.NORM.DIST(G68,$D$28,$C$6,FALSE)</f>
        <v>0.46433362040559512</v>
      </c>
    </row>
    <row r="69" spans="1:8" x14ac:dyDescent="0.25">
      <c r="A69" s="13">
        <v>-85</v>
      </c>
      <c r="F69" s="3">
        <v>17</v>
      </c>
      <c r="G69" s="3">
        <f t="shared" si="2"/>
        <v>-84.49</v>
      </c>
      <c r="H69" s="3">
        <f t="shared" si="3"/>
        <v>0.44872302006162851</v>
      </c>
    </row>
    <row r="70" spans="1:8" x14ac:dyDescent="0.25">
      <c r="A70" s="13">
        <v>-86</v>
      </c>
      <c r="F70" s="3">
        <v>18</v>
      </c>
      <c r="G70" s="3">
        <f t="shared" si="2"/>
        <v>-84.46</v>
      </c>
      <c r="H70" s="3">
        <f t="shared" si="3"/>
        <v>0.4327394231601861</v>
      </c>
    </row>
    <row r="71" spans="1:8" x14ac:dyDescent="0.25">
      <c r="A71" s="13">
        <v>-85</v>
      </c>
      <c r="F71" s="3">
        <v>19</v>
      </c>
      <c r="G71" s="3">
        <f t="shared" si="2"/>
        <v>-84.43</v>
      </c>
      <c r="H71" s="3">
        <f t="shared" si="3"/>
        <v>0.41646112292848969</v>
      </c>
    </row>
    <row r="72" spans="1:8" x14ac:dyDescent="0.25">
      <c r="A72" s="13">
        <v>-86</v>
      </c>
      <c r="F72" s="3">
        <v>20</v>
      </c>
      <c r="G72" s="3">
        <f t="shared" si="2"/>
        <v>-84.4</v>
      </c>
      <c r="H72" s="3">
        <f t="shared" si="3"/>
        <v>0.39996534349883062</v>
      </c>
    </row>
    <row r="73" spans="1:8" x14ac:dyDescent="0.25">
      <c r="A73" s="13">
        <v>-86</v>
      </c>
      <c r="F73" s="3">
        <v>21</v>
      </c>
      <c r="G73" s="3">
        <f t="shared" si="2"/>
        <v>-84.37</v>
      </c>
      <c r="H73" s="3">
        <f t="shared" si="3"/>
        <v>0.38332765297137344</v>
      </c>
    </row>
    <row r="74" spans="1:8" x14ac:dyDescent="0.25">
      <c r="A74" s="13">
        <v>-85</v>
      </c>
      <c r="F74" s="3">
        <v>22</v>
      </c>
      <c r="G74" s="3">
        <f t="shared" si="2"/>
        <v>-84.34</v>
      </c>
      <c r="H74" s="3">
        <f t="shared" si="3"/>
        <v>0.36662141591760139</v>
      </c>
    </row>
    <row r="75" spans="1:8" x14ac:dyDescent="0.25">
      <c r="A75" s="13">
        <v>-85</v>
      </c>
      <c r="F75" s="3">
        <v>23</v>
      </c>
      <c r="G75" s="3">
        <f t="shared" si="2"/>
        <v>-84.31</v>
      </c>
      <c r="H75" s="3">
        <f t="shared" si="3"/>
        <v>0.34991729042168468</v>
      </c>
    </row>
    <row r="76" spans="1:8" x14ac:dyDescent="0.25">
      <c r="A76" s="13">
        <v>-85</v>
      </c>
      <c r="F76" s="3">
        <v>24</v>
      </c>
      <c r="G76" s="3">
        <f t="shared" si="2"/>
        <v>-84.28</v>
      </c>
      <c r="H76" s="3">
        <f t="shared" si="3"/>
        <v>0.33328277391884092</v>
      </c>
    </row>
    <row r="77" spans="1:8" x14ac:dyDescent="0.25">
      <c r="A77" s="13">
        <v>-86</v>
      </c>
      <c r="F77" s="3">
        <v>25</v>
      </c>
      <c r="G77" s="3">
        <f t="shared" si="2"/>
        <v>-84.25</v>
      </c>
      <c r="H77" s="3">
        <f t="shared" si="3"/>
        <v>0.31678180121763932</v>
      </c>
    </row>
    <row r="78" spans="1:8" x14ac:dyDescent="0.25">
      <c r="A78" s="13">
        <v>-86</v>
      </c>
      <c r="F78" s="3">
        <v>26</v>
      </c>
      <c r="G78" s="3">
        <f t="shared" si="2"/>
        <v>-84.22</v>
      </c>
      <c r="H78" s="3">
        <f t="shared" si="3"/>
        <v>0.30047439720421276</v>
      </c>
    </row>
    <row r="79" spans="1:8" x14ac:dyDescent="0.25">
      <c r="A79" s="13">
        <v>-86</v>
      </c>
      <c r="F79" s="3">
        <v>27</v>
      </c>
      <c r="G79" s="3">
        <f t="shared" si="2"/>
        <v>-84.19</v>
      </c>
      <c r="H79" s="3">
        <f t="shared" si="3"/>
        <v>0.28441638583746237</v>
      </c>
    </row>
    <row r="80" spans="1:8" x14ac:dyDescent="0.25">
      <c r="A80" s="13">
        <v>-85</v>
      </c>
      <c r="F80" s="3">
        <v>28</v>
      </c>
      <c r="G80" s="3">
        <f t="shared" si="2"/>
        <v>-84.16</v>
      </c>
      <c r="H80" s="3">
        <f t="shared" si="3"/>
        <v>0.26865915617169606</v>
      </c>
    </row>
    <row r="81" spans="1:8" x14ac:dyDescent="0.25">
      <c r="A81" s="13">
        <v>-85</v>
      </c>
      <c r="F81" s="3">
        <v>29</v>
      </c>
      <c r="G81" s="3">
        <f t="shared" si="2"/>
        <v>-84.13</v>
      </c>
      <c r="H81" s="3">
        <f t="shared" si="3"/>
        <v>0.25324948530177072</v>
      </c>
    </row>
    <row r="82" spans="1:8" x14ac:dyDescent="0.25">
      <c r="A82" s="13">
        <v>-85</v>
      </c>
      <c r="F82" s="3">
        <v>30</v>
      </c>
      <c r="G82" s="3">
        <f t="shared" si="2"/>
        <v>-84.1</v>
      </c>
      <c r="H82" s="3">
        <f t="shared" si="3"/>
        <v>0.23822941732938352</v>
      </c>
    </row>
    <row r="83" spans="1:8" x14ac:dyDescent="0.25">
      <c r="A83" s="13">
        <v>-85</v>
      </c>
      <c r="F83" s="3">
        <v>31</v>
      </c>
      <c r="G83" s="3">
        <f t="shared" si="2"/>
        <v>-84.07</v>
      </c>
      <c r="H83" s="3">
        <f t="shared" si="3"/>
        <v>0.22363619670973767</v>
      </c>
    </row>
    <row r="84" spans="1:8" x14ac:dyDescent="0.25">
      <c r="A84" s="13">
        <v>-85</v>
      </c>
      <c r="F84" s="3">
        <v>32</v>
      </c>
      <c r="G84" s="3">
        <f t="shared" si="2"/>
        <v>-84.04</v>
      </c>
      <c r="H84" s="3">
        <f t="shared" si="3"/>
        <v>0.20950225366567068</v>
      </c>
    </row>
    <row r="85" spans="1:8" x14ac:dyDescent="0.25">
      <c r="A85" s="13">
        <v>-84</v>
      </c>
      <c r="F85" s="3">
        <v>33</v>
      </c>
      <c r="G85" s="3">
        <f t="shared" si="2"/>
        <v>-84.01</v>
      </c>
      <c r="H85" s="3">
        <f t="shared" si="3"/>
        <v>0.19585523875978092</v>
      </c>
    </row>
    <row r="86" spans="1:8" x14ac:dyDescent="0.25">
      <c r="A86" s="13">
        <v>-86</v>
      </c>
      <c r="F86" s="3">
        <v>34</v>
      </c>
      <c r="G86" s="3">
        <f t="shared" si="2"/>
        <v>-83.98</v>
      </c>
      <c r="H86" s="3">
        <f t="shared" si="3"/>
        <v>0.18271810320070422</v>
      </c>
    </row>
    <row r="87" spans="1:8" x14ac:dyDescent="0.25">
      <c r="A87" s="13">
        <v>-85</v>
      </c>
      <c r="F87" s="3">
        <v>35</v>
      </c>
      <c r="G87" s="3">
        <f t="shared" si="2"/>
        <v>-83.95</v>
      </c>
      <c r="H87" s="3">
        <f t="shared" si="3"/>
        <v>0.17010922103127427</v>
      </c>
    </row>
    <row r="88" spans="1:8" x14ac:dyDescent="0.25">
      <c r="A88" s="13">
        <v>-85</v>
      </c>
      <c r="F88" s="3">
        <v>36</v>
      </c>
      <c r="G88" s="3">
        <f t="shared" si="2"/>
        <v>-83.92</v>
      </c>
      <c r="H88" s="3">
        <f t="shared" si="3"/>
        <v>0.15804254900702477</v>
      </c>
    </row>
    <row r="89" spans="1:8" x14ac:dyDescent="0.25">
      <c r="A89" s="13">
        <v>-84</v>
      </c>
      <c r="F89" s="3">
        <v>37</v>
      </c>
      <c r="G89" s="3">
        <f t="shared" si="2"/>
        <v>-83.89</v>
      </c>
      <c r="H89" s="3">
        <f t="shared" si="3"/>
        <v>0.14652781972293968</v>
      </c>
    </row>
    <row r="90" spans="1:8" x14ac:dyDescent="0.25">
      <c r="A90" s="13">
        <v>-85</v>
      </c>
      <c r="F90" s="3">
        <v>38</v>
      </c>
      <c r="G90" s="3">
        <f t="shared" si="2"/>
        <v>-83.86</v>
      </c>
      <c r="H90" s="3">
        <f t="shared" si="3"/>
        <v>0.13557076338372506</v>
      </c>
    </row>
    <row r="91" spans="1:8" x14ac:dyDescent="0.25">
      <c r="A91" s="13">
        <v>-85</v>
      </c>
      <c r="F91" s="3">
        <v>39</v>
      </c>
      <c r="G91" s="3">
        <f t="shared" si="2"/>
        <v>-83.83</v>
      </c>
      <c r="H91" s="3">
        <f t="shared" si="3"/>
        <v>0.12517335353486361</v>
      </c>
    </row>
    <row r="92" spans="1:8" x14ac:dyDescent="0.25">
      <c r="A92" s="13">
        <v>-85</v>
      </c>
      <c r="F92" s="3">
        <v>40</v>
      </c>
      <c r="G92" s="3">
        <f t="shared" si="2"/>
        <v>-83.8</v>
      </c>
      <c r="H92" s="3">
        <f t="shared" si="3"/>
        <v>0.11533407207387625</v>
      </c>
    </row>
    <row r="93" spans="1:8" x14ac:dyDescent="0.25">
      <c r="A93" s="13">
        <v>-85</v>
      </c>
      <c r="F93" s="3">
        <v>41</v>
      </c>
      <c r="G93" s="3">
        <f t="shared" si="2"/>
        <v>-83.77</v>
      </c>
      <c r="H93" s="3">
        <f t="shared" si="3"/>
        <v>0.10604818893775216</v>
      </c>
    </row>
    <row r="94" spans="1:8" x14ac:dyDescent="0.25">
      <c r="A94" s="13">
        <v>-84</v>
      </c>
      <c r="F94" s="3">
        <v>42</v>
      </c>
      <c r="G94" s="3">
        <f t="shared" si="2"/>
        <v>-83.74</v>
      </c>
      <c r="H94" s="3">
        <f t="shared" si="3"/>
        <v>9.7308052006559759E-2</v>
      </c>
    </row>
    <row r="95" spans="1:8" x14ac:dyDescent="0.25">
      <c r="A95" s="13">
        <v>-85</v>
      </c>
      <c r="F95" s="3">
        <v>43</v>
      </c>
      <c r="G95" s="3">
        <f t="shared" si="2"/>
        <v>-83.71</v>
      </c>
      <c r="H95" s="3">
        <f t="shared" si="3"/>
        <v>8.9103382967146358E-2</v>
      </c>
    </row>
    <row r="96" spans="1:8" x14ac:dyDescent="0.25">
      <c r="A96" s="13">
        <v>-85</v>
      </c>
      <c r="F96" s="3">
        <v>44</v>
      </c>
      <c r="G96" s="3">
        <f t="shared" si="2"/>
        <v>-83.68</v>
      </c>
      <c r="H96" s="3">
        <f t="shared" si="3"/>
        <v>8.1421575136284535E-2</v>
      </c>
    </row>
    <row r="97" spans="1:8" x14ac:dyDescent="0.25">
      <c r="A97" s="13">
        <v>-84</v>
      </c>
      <c r="F97" s="3">
        <v>45</v>
      </c>
      <c r="G97" s="3">
        <f t="shared" si="2"/>
        <v>-83.65</v>
      </c>
      <c r="H97" s="3">
        <f t="shared" si="3"/>
        <v>7.4247989540952367E-2</v>
      </c>
    </row>
    <row r="98" spans="1:8" x14ac:dyDescent="0.25">
      <c r="A98" s="13">
        <v>-84</v>
      </c>
      <c r="F98" s="3">
        <v>46</v>
      </c>
      <c r="G98" s="3">
        <f t="shared" si="2"/>
        <v>-83.62</v>
      </c>
      <c r="H98" s="3">
        <f t="shared" si="3"/>
        <v>6.7566245885956042E-2</v>
      </c>
    </row>
    <row r="99" spans="1:8" x14ac:dyDescent="0.25">
      <c r="A99" s="13">
        <v>-85</v>
      </c>
      <c r="F99" s="3">
        <v>47</v>
      </c>
      <c r="G99" s="3">
        <f t="shared" si="2"/>
        <v>-83.59</v>
      </c>
      <c r="H99" s="3">
        <f t="shared" si="3"/>
        <v>6.1358505396759896E-2</v>
      </c>
    </row>
    <row r="100" spans="1:8" x14ac:dyDescent="0.25">
      <c r="A100" s="13">
        <v>-86</v>
      </c>
      <c r="F100" s="3">
        <v>48</v>
      </c>
      <c r="G100" s="3">
        <f t="shared" si="2"/>
        <v>-83.56</v>
      </c>
      <c r="H100" s="3">
        <f t="shared" si="3"/>
        <v>5.5605742900116564E-2</v>
      </c>
    </row>
    <row r="101" spans="1:8" x14ac:dyDescent="0.25">
      <c r="F101" s="3">
        <v>49</v>
      </c>
      <c r="G101" s="3">
        <f t="shared" si="2"/>
        <v>-83.53</v>
      </c>
      <c r="H101" s="3">
        <f t="shared" si="3"/>
        <v>5.0288005888304503E-2</v>
      </c>
    </row>
    <row r="102" spans="1:8" x14ac:dyDescent="0.25">
      <c r="F102" s="3">
        <v>50</v>
      </c>
      <c r="G102" s="3">
        <f t="shared" si="2"/>
        <v>-83.5</v>
      </c>
      <c r="H102" s="3">
        <f t="shared" si="3"/>
        <v>4.5384658697218749E-2</v>
      </c>
    </row>
  </sheetData>
  <mergeCells count="4">
    <mergeCell ref="B1:C1"/>
    <mergeCell ref="D1:E1"/>
    <mergeCell ref="F1:I1"/>
    <mergeCell ref="C27:D27"/>
  </mergeCells>
  <conditionalFormatting sqref="D29">
    <cfRule type="cellIs" dxfId="9" priority="1" operator="notEqual">
      <formula>$D$28</formula>
    </cfRule>
    <cfRule type="cellIs" dxfId="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298-717B-498D-BE58-185C4350D3FA}">
  <dimension ref="A1:L102"/>
  <sheetViews>
    <sheetView zoomScale="120" zoomScaleNormal="120" workbookViewId="0">
      <selection activeCell="J11" sqref="J1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-84</v>
      </c>
      <c r="B1" s="28" t="s">
        <v>28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-85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-84</v>
      </c>
      <c r="B3" s="21" t="s">
        <v>8</v>
      </c>
      <c r="C3" s="12">
        <f>MIN(A1:A100)</f>
        <v>-88</v>
      </c>
      <c r="D3" s="8">
        <v>-89</v>
      </c>
      <c r="E3" s="10">
        <f t="array" ref="E3:E11">FREQUENCY(A1:A100,D3:D11)</f>
        <v>0</v>
      </c>
      <c r="F3" s="3">
        <v>-49</v>
      </c>
      <c r="G3" s="3">
        <f>$D$28+($I$3*F3)</f>
        <v>-86.96</v>
      </c>
      <c r="H3" s="3">
        <f>_xlfn.NORM.DIST(G3,$D$28,$C$6,FALSE)</f>
        <v>8.6476311328121946E-3</v>
      </c>
      <c r="I3" s="7">
        <f>(ABS(C3)-ABS(C4))/C5</f>
        <v>0.04</v>
      </c>
      <c r="L3" s="14"/>
    </row>
    <row r="4" spans="1:12" x14ac:dyDescent="0.25">
      <c r="A4" s="13">
        <v>-85</v>
      </c>
      <c r="B4" s="22" t="s">
        <v>9</v>
      </c>
      <c r="C4" s="7">
        <f>MAX(A1:A100)</f>
        <v>-84</v>
      </c>
      <c r="D4" s="6">
        <v>-88</v>
      </c>
      <c r="E4" s="11">
        <v>1</v>
      </c>
      <c r="F4" s="3">
        <v>-48</v>
      </c>
      <c r="G4" s="3">
        <f t="shared" ref="G4:G67" si="0">$D$28+($I$3*F4)</f>
        <v>-86.92</v>
      </c>
      <c r="H4" s="3">
        <f t="shared" ref="H4:H67" si="1">_xlfn.NORM.DIST(G4,$D$28,$C$6,FALSE)</f>
        <v>1.0257461848585822E-2</v>
      </c>
      <c r="L4" s="14"/>
    </row>
    <row r="5" spans="1:12" x14ac:dyDescent="0.25">
      <c r="A5" s="13">
        <v>-85</v>
      </c>
      <c r="B5" s="21" t="s">
        <v>10</v>
      </c>
      <c r="C5" s="12">
        <f>COUNT(A1:A100)</f>
        <v>100</v>
      </c>
      <c r="D5" s="8">
        <v>-87</v>
      </c>
      <c r="E5" s="10">
        <v>1</v>
      </c>
      <c r="F5" s="3">
        <v>-47</v>
      </c>
      <c r="G5" s="3">
        <f t="shared" si="0"/>
        <v>-86.88</v>
      </c>
      <c r="H5" s="3">
        <f t="shared" si="1"/>
        <v>1.2124223893114721E-2</v>
      </c>
      <c r="L5" s="14"/>
    </row>
    <row r="6" spans="1:12" x14ac:dyDescent="0.25">
      <c r="A6" s="13">
        <v>-86</v>
      </c>
      <c r="B6" s="22" t="s">
        <v>2</v>
      </c>
      <c r="C6" s="7">
        <f>_xlfn.STDEV.S(A1:A100)</f>
        <v>0.67419986246324171</v>
      </c>
      <c r="D6" s="6">
        <v>-86</v>
      </c>
      <c r="E6" s="11">
        <v>19</v>
      </c>
      <c r="F6" s="3">
        <v>-46</v>
      </c>
      <c r="G6" s="3">
        <f t="shared" si="0"/>
        <v>-86.84</v>
      </c>
      <c r="H6" s="3">
        <f t="shared" si="1"/>
        <v>1.428036370263905E-2</v>
      </c>
      <c r="L6" s="14"/>
    </row>
    <row r="7" spans="1:12" x14ac:dyDescent="0.25">
      <c r="A7" s="13">
        <v>-85</v>
      </c>
      <c r="B7" s="21" t="s">
        <v>6</v>
      </c>
      <c r="C7" s="12">
        <f>C9-(2*C6)</f>
        <v>-86.448399724926475</v>
      </c>
      <c r="D7" s="8">
        <v>-85</v>
      </c>
      <c r="E7" s="10">
        <v>65</v>
      </c>
      <c r="F7" s="3">
        <v>-45</v>
      </c>
      <c r="G7" s="3">
        <f t="shared" si="0"/>
        <v>-86.8</v>
      </c>
      <c r="H7" s="3">
        <f t="shared" si="1"/>
        <v>1.6760843567207608E-2</v>
      </c>
    </row>
    <row r="8" spans="1:12" x14ac:dyDescent="0.25">
      <c r="A8" s="13">
        <v>-85</v>
      </c>
      <c r="B8" s="22" t="s">
        <v>4</v>
      </c>
      <c r="C8" s="7">
        <f>C9-C6</f>
        <v>-85.774199862463234</v>
      </c>
      <c r="D8" s="6">
        <v>-84</v>
      </c>
      <c r="E8" s="11">
        <v>14</v>
      </c>
      <c r="F8" s="3">
        <v>-44</v>
      </c>
      <c r="G8" s="3">
        <f t="shared" si="0"/>
        <v>-86.76</v>
      </c>
      <c r="H8" s="3">
        <f t="shared" si="1"/>
        <v>1.9603055088649311E-2</v>
      </c>
    </row>
    <row r="9" spans="1:12" x14ac:dyDescent="0.25">
      <c r="A9" s="13">
        <v>-85</v>
      </c>
      <c r="B9" s="21" t="s">
        <v>3</v>
      </c>
      <c r="C9" s="12">
        <f>AVERAGE(A1:A100)</f>
        <v>-85.1</v>
      </c>
      <c r="D9" s="8">
        <v>-83</v>
      </c>
      <c r="E9" s="10">
        <v>0</v>
      </c>
      <c r="F9" s="3">
        <v>-43</v>
      </c>
      <c r="G9" s="3">
        <f t="shared" si="0"/>
        <v>-86.72</v>
      </c>
      <c r="H9" s="3">
        <f t="shared" si="1"/>
        <v>2.2846671194448009E-2</v>
      </c>
    </row>
    <row r="10" spans="1:12" x14ac:dyDescent="0.25">
      <c r="A10" s="13">
        <v>-86</v>
      </c>
      <c r="B10" s="22" t="s">
        <v>5</v>
      </c>
      <c r="C10" s="7">
        <f>C9+C6</f>
        <v>-84.425800137536754</v>
      </c>
      <c r="D10" s="6">
        <v>-82</v>
      </c>
      <c r="E10" s="11">
        <v>0</v>
      </c>
      <c r="F10" s="3">
        <v>-42</v>
      </c>
      <c r="G10" s="3">
        <f t="shared" si="0"/>
        <v>-86.68</v>
      </c>
      <c r="H10" s="3">
        <f t="shared" si="1"/>
        <v>2.653342943133289E-2</v>
      </c>
    </row>
    <row r="11" spans="1:12" x14ac:dyDescent="0.25">
      <c r="A11" s="13">
        <v>-85</v>
      </c>
      <c r="B11" s="21" t="s">
        <v>7</v>
      </c>
      <c r="C11" s="12">
        <f>C9+(2*C6)</f>
        <v>-83.751600275073514</v>
      </c>
      <c r="D11" s="8">
        <v>-81</v>
      </c>
      <c r="E11" s="10">
        <v>0</v>
      </c>
      <c r="F11" s="3">
        <v>-41</v>
      </c>
      <c r="G11" s="3">
        <f t="shared" si="0"/>
        <v>-86.64</v>
      </c>
      <c r="H11" s="3">
        <f t="shared" si="1"/>
        <v>3.0706839842782073E-2</v>
      </c>
    </row>
    <row r="12" spans="1:12" x14ac:dyDescent="0.25">
      <c r="A12" s="13">
        <v>-84</v>
      </c>
      <c r="F12" s="3">
        <v>-40</v>
      </c>
      <c r="G12" s="3">
        <f t="shared" si="0"/>
        <v>-86.6</v>
      </c>
      <c r="H12" s="3">
        <f t="shared" si="1"/>
        <v>3.5411811616126443E-2</v>
      </c>
    </row>
    <row r="13" spans="1:12" x14ac:dyDescent="0.25">
      <c r="A13" s="13">
        <v>-84</v>
      </c>
      <c r="F13" s="3">
        <v>-39</v>
      </c>
      <c r="G13" s="3">
        <f t="shared" si="0"/>
        <v>-86.56</v>
      </c>
      <c r="H13" s="3">
        <f t="shared" si="1"/>
        <v>4.0694193888077976E-2</v>
      </c>
    </row>
    <row r="14" spans="1:12" x14ac:dyDescent="0.25">
      <c r="A14" s="13">
        <v>-84</v>
      </c>
      <c r="F14" s="3">
        <v>-38</v>
      </c>
      <c r="G14" s="3">
        <f t="shared" si="0"/>
        <v>-86.52</v>
      </c>
      <c r="H14" s="3">
        <f t="shared" si="1"/>
        <v>4.6600227633541276E-2</v>
      </c>
    </row>
    <row r="15" spans="1:12" x14ac:dyDescent="0.25">
      <c r="A15" s="13">
        <v>-85</v>
      </c>
      <c r="F15" s="3">
        <v>-37</v>
      </c>
      <c r="G15" s="3">
        <f t="shared" si="0"/>
        <v>-86.48</v>
      </c>
      <c r="H15" s="3">
        <f t="shared" si="1"/>
        <v>5.3175907432379446E-2</v>
      </c>
    </row>
    <row r="16" spans="1:12" x14ac:dyDescent="0.25">
      <c r="A16" s="13">
        <v>-85</v>
      </c>
      <c r="F16" s="3">
        <v>-36</v>
      </c>
      <c r="G16" s="3">
        <f t="shared" si="0"/>
        <v>-86.44</v>
      </c>
      <c r="H16" s="3">
        <f t="shared" si="1"/>
        <v>6.0466254100783282E-2</v>
      </c>
    </row>
    <row r="17" spans="1:8" x14ac:dyDescent="0.25">
      <c r="A17" s="13">
        <v>-85</v>
      </c>
      <c r="F17" s="3">
        <v>-35</v>
      </c>
      <c r="G17" s="3">
        <f t="shared" si="0"/>
        <v>-86.4</v>
      </c>
      <c r="H17" s="3">
        <f t="shared" si="1"/>
        <v>6.8514501662167673E-2</v>
      </c>
    </row>
    <row r="18" spans="1:8" x14ac:dyDescent="0.25">
      <c r="A18" s="13">
        <v>-85</v>
      </c>
      <c r="F18" s="3">
        <v>-34</v>
      </c>
      <c r="G18" s="3">
        <f t="shared" si="0"/>
        <v>-86.36</v>
      </c>
      <c r="H18" s="3">
        <f t="shared" si="1"/>
        <v>7.7361204877037223E-2</v>
      </c>
    </row>
    <row r="19" spans="1:8" x14ac:dyDescent="0.25">
      <c r="A19" s="13">
        <v>-85</v>
      </c>
      <c r="F19" s="3">
        <v>-33</v>
      </c>
      <c r="G19" s="3">
        <f t="shared" si="0"/>
        <v>-86.32</v>
      </c>
      <c r="H19" s="3">
        <f t="shared" si="1"/>
        <v>8.7043276495504709E-2</v>
      </c>
    </row>
    <row r="20" spans="1:8" x14ac:dyDescent="0.25">
      <c r="A20" s="13">
        <v>-85</v>
      </c>
      <c r="F20" s="3">
        <v>-32</v>
      </c>
      <c r="G20" s="3">
        <f t="shared" si="0"/>
        <v>-86.28</v>
      </c>
      <c r="H20" s="3">
        <f t="shared" si="1"/>
        <v>9.7592966469404865E-2</v>
      </c>
    </row>
    <row r="21" spans="1:8" x14ac:dyDescent="0.25">
      <c r="A21" s="13">
        <v>-85</v>
      </c>
      <c r="F21" s="3">
        <v>-31</v>
      </c>
      <c r="G21" s="3">
        <f t="shared" si="0"/>
        <v>-86.24</v>
      </c>
      <c r="H21" s="3">
        <f t="shared" si="1"/>
        <v>0.10903679847681921</v>
      </c>
    </row>
    <row r="22" spans="1:8" x14ac:dyDescent="0.25">
      <c r="A22" s="13">
        <v>-85</v>
      </c>
      <c r="F22" s="3">
        <v>-30</v>
      </c>
      <c r="G22" s="3">
        <f t="shared" si="0"/>
        <v>-86.2</v>
      </c>
      <c r="H22" s="3">
        <f t="shared" si="1"/>
        <v>0.12139448217177196</v>
      </c>
    </row>
    <row r="23" spans="1:8" x14ac:dyDescent="0.25">
      <c r="A23" s="13">
        <v>-85</v>
      </c>
      <c r="F23" s="3">
        <v>-29</v>
      </c>
      <c r="G23" s="3">
        <f t="shared" si="0"/>
        <v>-86.16</v>
      </c>
      <c r="H23" s="3">
        <f t="shared" si="1"/>
        <v>0.13467782246647922</v>
      </c>
    </row>
    <row r="24" spans="1:8" x14ac:dyDescent="0.25">
      <c r="A24" s="13">
        <v>-85</v>
      </c>
      <c r="F24" s="3">
        <v>-28</v>
      </c>
      <c r="G24" s="3">
        <f t="shared" si="0"/>
        <v>-86.12</v>
      </c>
      <c r="H24" s="3">
        <f t="shared" si="1"/>
        <v>0.14888964976529293</v>
      </c>
    </row>
    <row r="25" spans="1:8" x14ac:dyDescent="0.25">
      <c r="A25" s="13">
        <v>-85</v>
      </c>
      <c r="F25" s="3">
        <v>-27</v>
      </c>
      <c r="G25" s="3">
        <f t="shared" si="0"/>
        <v>-86.08</v>
      </c>
      <c r="H25" s="3">
        <f t="shared" si="1"/>
        <v>0.1640227972785592</v>
      </c>
    </row>
    <row r="26" spans="1:8" x14ac:dyDescent="0.25">
      <c r="A26" s="13">
        <v>-85</v>
      </c>
      <c r="F26" s="3">
        <v>-26</v>
      </c>
      <c r="G26" s="3">
        <f t="shared" si="0"/>
        <v>-86.04</v>
      </c>
      <c r="H26" s="3">
        <f t="shared" si="1"/>
        <v>0.18005915323009344</v>
      </c>
    </row>
    <row r="27" spans="1:8" x14ac:dyDescent="0.25">
      <c r="A27" s="13">
        <v>-84</v>
      </c>
      <c r="C27" s="29" t="s">
        <v>20</v>
      </c>
      <c r="D27" s="29"/>
      <c r="F27" s="3">
        <v>-25</v>
      </c>
      <c r="G27" s="3">
        <f t="shared" si="0"/>
        <v>-86</v>
      </c>
      <c r="H27" s="3">
        <f t="shared" si="1"/>
        <v>0.19696881682091427</v>
      </c>
    </row>
    <row r="28" spans="1:8" x14ac:dyDescent="0.25">
      <c r="A28" s="13">
        <v>-85</v>
      </c>
      <c r="C28" s="22" t="s">
        <v>22</v>
      </c>
      <c r="D28" s="6">
        <f>_xlfn.MODE.SNGL(A1:A100)</f>
        <v>-85</v>
      </c>
      <c r="F28" s="3">
        <v>-24</v>
      </c>
      <c r="G28" s="3">
        <f t="shared" si="0"/>
        <v>-85.96</v>
      </c>
      <c r="H28" s="3">
        <f t="shared" si="1"/>
        <v>0.21470938711998205</v>
      </c>
    </row>
    <row r="29" spans="1:8" x14ac:dyDescent="0.25">
      <c r="A29" s="13">
        <v>-88</v>
      </c>
      <c r="C29" s="22" t="s">
        <v>21</v>
      </c>
      <c r="D29" s="6">
        <f>_xlfn.MODE.SNGL(A1:A5)</f>
        <v>-85</v>
      </c>
      <c r="F29" s="3">
        <v>-23</v>
      </c>
      <c r="G29" s="3">
        <f t="shared" si="0"/>
        <v>-85.92</v>
      </c>
      <c r="H29" s="3">
        <f t="shared" si="1"/>
        <v>0.2332254135345459</v>
      </c>
    </row>
    <row r="30" spans="1:8" x14ac:dyDescent="0.25">
      <c r="A30" s="13">
        <v>-85</v>
      </c>
      <c r="C30" s="22" t="s">
        <v>29</v>
      </c>
      <c r="D30" s="20">
        <f>ABS(C6/C9)</f>
        <v>7.9224425671356249E-3</v>
      </c>
      <c r="F30" s="3">
        <v>-22</v>
      </c>
      <c r="G30" s="3">
        <f t="shared" si="0"/>
        <v>-85.88</v>
      </c>
      <c r="H30" s="3">
        <f t="shared" si="1"/>
        <v>0.25244803510212149</v>
      </c>
    </row>
    <row r="31" spans="1:8" x14ac:dyDescent="0.25">
      <c r="A31" s="13">
        <v>-86</v>
      </c>
      <c r="F31" s="3">
        <v>-21</v>
      </c>
      <c r="G31" s="3">
        <f t="shared" si="0"/>
        <v>-85.84</v>
      </c>
      <c r="H31" s="3">
        <f t="shared" si="1"/>
        <v>0.27229483350502504</v>
      </c>
    </row>
    <row r="32" spans="1:8" x14ac:dyDescent="0.25">
      <c r="A32" s="13">
        <v>-86</v>
      </c>
      <c r="F32" s="3">
        <v>-20</v>
      </c>
      <c r="G32" s="3">
        <f t="shared" si="0"/>
        <v>-85.8</v>
      </c>
      <c r="H32" s="3">
        <f t="shared" si="1"/>
        <v>0.29266992142859821</v>
      </c>
    </row>
    <row r="33" spans="1:8" x14ac:dyDescent="0.25">
      <c r="A33" s="13">
        <v>-85</v>
      </c>
      <c r="F33" s="3">
        <v>-19</v>
      </c>
      <c r="G33" s="3">
        <f t="shared" si="0"/>
        <v>-85.76</v>
      </c>
      <c r="H33" s="3">
        <f t="shared" si="1"/>
        <v>0.31346428369014556</v>
      </c>
    </row>
    <row r="34" spans="1:8" x14ac:dyDescent="0.25">
      <c r="A34" s="13">
        <v>-85</v>
      </c>
      <c r="F34" s="3">
        <v>-18</v>
      </c>
      <c r="G34" s="3">
        <f t="shared" si="0"/>
        <v>-85.72</v>
      </c>
      <c r="H34" s="3">
        <f t="shared" si="1"/>
        <v>0.33455638351938172</v>
      </c>
    </row>
    <row r="35" spans="1:8" x14ac:dyDescent="0.25">
      <c r="A35" s="13">
        <v>-86</v>
      </c>
      <c r="F35" s="3">
        <v>-17</v>
      </c>
      <c r="G35" s="3">
        <f t="shared" si="0"/>
        <v>-85.68</v>
      </c>
      <c r="H35" s="3">
        <f t="shared" si="1"/>
        <v>0.35581304056794238</v>
      </c>
    </row>
    <row r="36" spans="1:8" x14ac:dyDescent="0.25">
      <c r="A36" s="13">
        <v>-85</v>
      </c>
      <c r="F36" s="3">
        <v>-16</v>
      </c>
      <c r="G36" s="3">
        <f t="shared" si="0"/>
        <v>-85.64</v>
      </c>
      <c r="H36" s="3">
        <f t="shared" si="1"/>
        <v>0.37709058079893115</v>
      </c>
    </row>
    <row r="37" spans="1:8" x14ac:dyDescent="0.25">
      <c r="A37" s="13">
        <v>-86</v>
      </c>
      <c r="F37" s="3">
        <v>-15</v>
      </c>
      <c r="G37" s="3">
        <f t="shared" si="0"/>
        <v>-85.6</v>
      </c>
      <c r="H37" s="3">
        <f t="shared" si="1"/>
        <v>0.39823625152005271</v>
      </c>
    </row>
    <row r="38" spans="1:8" x14ac:dyDescent="0.25">
      <c r="A38" s="13">
        <v>-85</v>
      </c>
      <c r="F38" s="3">
        <v>-14</v>
      </c>
      <c r="G38" s="3">
        <f t="shared" si="0"/>
        <v>-85.56</v>
      </c>
      <c r="H38" s="3">
        <f t="shared" si="1"/>
        <v>0.41908988767007471</v>
      </c>
    </row>
    <row r="39" spans="1:8" x14ac:dyDescent="0.25">
      <c r="A39" s="13">
        <v>-86</v>
      </c>
      <c r="F39" s="3">
        <v>-13</v>
      </c>
      <c r="G39" s="3">
        <f t="shared" si="0"/>
        <v>-85.52</v>
      </c>
      <c r="H39" s="3">
        <f t="shared" si="1"/>
        <v>0.4394858082618418</v>
      </c>
    </row>
    <row r="40" spans="1:8" x14ac:dyDescent="0.25">
      <c r="A40" s="13">
        <v>-86</v>
      </c>
      <c r="F40" s="3">
        <v>-12</v>
      </c>
      <c r="G40" s="3">
        <f t="shared" si="0"/>
        <v>-85.48</v>
      </c>
      <c r="H40" s="3">
        <f t="shared" si="1"/>
        <v>0.45925491485750658</v>
      </c>
    </row>
    <row r="41" spans="1:8" x14ac:dyDescent="0.25">
      <c r="A41" s="13">
        <v>-85</v>
      </c>
      <c r="F41" s="3">
        <v>-11</v>
      </c>
      <c r="G41" s="3">
        <f t="shared" si="0"/>
        <v>-85.44</v>
      </c>
      <c r="H41" s="3">
        <f t="shared" si="1"/>
        <v>0.47822695734109566</v>
      </c>
    </row>
    <row r="42" spans="1:8" x14ac:dyDescent="0.25">
      <c r="A42" s="13">
        <v>-85</v>
      </c>
      <c r="F42" s="3">
        <v>-10</v>
      </c>
      <c r="G42" s="3">
        <f t="shared" si="0"/>
        <v>-85.4</v>
      </c>
      <c r="H42" s="3">
        <f t="shared" si="1"/>
        <v>0.49623292629547505</v>
      </c>
    </row>
    <row r="43" spans="1:8" x14ac:dyDescent="0.25">
      <c r="A43" s="13">
        <v>-85</v>
      </c>
      <c r="F43" s="3">
        <v>-9</v>
      </c>
      <c r="G43" s="3">
        <f t="shared" si="0"/>
        <v>-85.36</v>
      </c>
      <c r="H43" s="3">
        <f t="shared" si="1"/>
        <v>0.51310752621199085</v>
      </c>
    </row>
    <row r="44" spans="1:8" x14ac:dyDescent="0.25">
      <c r="A44" s="13">
        <v>-85</v>
      </c>
      <c r="F44" s="3">
        <v>-8</v>
      </c>
      <c r="G44" s="3">
        <f t="shared" si="0"/>
        <v>-85.32</v>
      </c>
      <c r="H44" s="3">
        <f t="shared" si="1"/>
        <v>0.52869167976458153</v>
      </c>
    </row>
    <row r="45" spans="1:8" x14ac:dyDescent="0.25">
      <c r="A45" s="13">
        <v>-86</v>
      </c>
      <c r="F45" s="3">
        <v>-7</v>
      </c>
      <c r="G45" s="3">
        <f t="shared" si="0"/>
        <v>-85.28</v>
      </c>
      <c r="H45" s="3">
        <f t="shared" si="1"/>
        <v>0.5428350106428409</v>
      </c>
    </row>
    <row r="46" spans="1:8" x14ac:dyDescent="0.25">
      <c r="A46" s="13">
        <v>-85</v>
      </c>
      <c r="F46" s="3">
        <v>-6</v>
      </c>
      <c r="G46" s="3">
        <f t="shared" si="0"/>
        <v>-85.24</v>
      </c>
      <c r="H46" s="3">
        <f t="shared" si="1"/>
        <v>0.55539825109641972</v>
      </c>
    </row>
    <row r="47" spans="1:8" x14ac:dyDescent="0.25">
      <c r="A47" s="13">
        <v>-85</v>
      </c>
      <c r="F47" s="3">
        <v>-5</v>
      </c>
      <c r="G47" s="3">
        <f t="shared" si="0"/>
        <v>-85.2</v>
      </c>
      <c r="H47" s="3">
        <f t="shared" si="1"/>
        <v>0.56625552049009353</v>
      </c>
    </row>
    <row r="48" spans="1:8" x14ac:dyDescent="0.25">
      <c r="A48" s="13">
        <v>-85</v>
      </c>
      <c r="F48" s="3">
        <v>-4</v>
      </c>
      <c r="G48" s="3">
        <f t="shared" si="0"/>
        <v>-85.16</v>
      </c>
      <c r="H48" s="3">
        <f t="shared" si="1"/>
        <v>0.57529642284770155</v>
      </c>
    </row>
    <row r="49" spans="1:8" x14ac:dyDescent="0.25">
      <c r="A49" s="13">
        <v>-86</v>
      </c>
      <c r="F49" s="3">
        <v>-3</v>
      </c>
      <c r="G49" s="3">
        <f t="shared" si="0"/>
        <v>-85.12</v>
      </c>
      <c r="H49" s="3">
        <f t="shared" si="1"/>
        <v>0.58242791456347043</v>
      </c>
    </row>
    <row r="50" spans="1:8" x14ac:dyDescent="0.25">
      <c r="A50" s="13">
        <v>-86</v>
      </c>
      <c r="F50" s="3">
        <v>-2</v>
      </c>
      <c r="G50" s="3">
        <f t="shared" si="0"/>
        <v>-85.08</v>
      </c>
      <c r="H50" s="3">
        <f t="shared" si="1"/>
        <v>0.58757589811765731</v>
      </c>
    </row>
    <row r="51" spans="1:8" x14ac:dyDescent="0.25">
      <c r="A51" s="13">
        <v>-86</v>
      </c>
      <c r="F51" s="3">
        <v>-1</v>
      </c>
      <c r="G51" s="3">
        <f t="shared" si="0"/>
        <v>-85.04</v>
      </c>
      <c r="H51" s="3">
        <f t="shared" si="1"/>
        <v>0.59068650363171982</v>
      </c>
    </row>
    <row r="52" spans="1:8" x14ac:dyDescent="0.25">
      <c r="A52" s="13">
        <v>-85</v>
      </c>
      <c r="F52" s="3">
        <v>0</v>
      </c>
      <c r="G52" s="3">
        <f t="shared" si="0"/>
        <v>-85</v>
      </c>
      <c r="H52" s="3">
        <f t="shared" si="1"/>
        <v>0.59172702727032012</v>
      </c>
    </row>
    <row r="53" spans="1:8" x14ac:dyDescent="0.25">
      <c r="A53" s="13">
        <v>-85</v>
      </c>
      <c r="F53" s="3">
        <v>1</v>
      </c>
      <c r="G53" s="3">
        <f t="shared" si="0"/>
        <v>-84.96</v>
      </c>
      <c r="H53" s="3">
        <f t="shared" si="1"/>
        <v>0.59068650363171982</v>
      </c>
    </row>
    <row r="54" spans="1:8" x14ac:dyDescent="0.25">
      <c r="A54" s="13">
        <v>-85</v>
      </c>
      <c r="F54" s="3">
        <v>2</v>
      </c>
      <c r="G54" s="3">
        <f t="shared" si="0"/>
        <v>-84.92</v>
      </c>
      <c r="H54" s="3">
        <f t="shared" si="1"/>
        <v>0.58757589811765731</v>
      </c>
    </row>
    <row r="55" spans="1:8" x14ac:dyDescent="0.25">
      <c r="A55" s="13">
        <v>-85</v>
      </c>
      <c r="F55" s="3">
        <v>3</v>
      </c>
      <c r="G55" s="3">
        <f t="shared" si="0"/>
        <v>-84.88</v>
      </c>
      <c r="H55" s="3">
        <f t="shared" si="1"/>
        <v>0.58242791456347043</v>
      </c>
    </row>
    <row r="56" spans="1:8" x14ac:dyDescent="0.25">
      <c r="A56" s="13">
        <v>-85</v>
      </c>
      <c r="F56" s="3">
        <v>4</v>
      </c>
      <c r="G56" s="3">
        <f t="shared" si="0"/>
        <v>-84.84</v>
      </c>
      <c r="H56" s="3">
        <f t="shared" si="1"/>
        <v>0.57529642284770155</v>
      </c>
    </row>
    <row r="57" spans="1:8" x14ac:dyDescent="0.25">
      <c r="A57" s="13">
        <v>-86</v>
      </c>
      <c r="F57" s="3">
        <v>5</v>
      </c>
      <c r="G57" s="3">
        <f t="shared" si="0"/>
        <v>-84.8</v>
      </c>
      <c r="H57" s="3">
        <f t="shared" si="1"/>
        <v>0.56625552049009353</v>
      </c>
    </row>
    <row r="58" spans="1:8" x14ac:dyDescent="0.25">
      <c r="A58" s="13">
        <v>-85</v>
      </c>
      <c r="F58" s="3">
        <v>6</v>
      </c>
      <c r="G58" s="3">
        <f t="shared" si="0"/>
        <v>-84.76</v>
      </c>
      <c r="H58" s="3">
        <f t="shared" si="1"/>
        <v>0.55539825109641972</v>
      </c>
    </row>
    <row r="59" spans="1:8" x14ac:dyDescent="0.25">
      <c r="A59" s="13">
        <v>-85</v>
      </c>
      <c r="F59" s="3">
        <v>7</v>
      </c>
      <c r="G59" s="3">
        <f t="shared" si="0"/>
        <v>-84.72</v>
      </c>
      <c r="H59" s="3">
        <f t="shared" si="1"/>
        <v>0.5428350106428409</v>
      </c>
    </row>
    <row r="60" spans="1:8" x14ac:dyDescent="0.25">
      <c r="A60" s="13">
        <v>-85</v>
      </c>
      <c r="F60" s="3">
        <v>8</v>
      </c>
      <c r="G60" s="3">
        <f t="shared" si="0"/>
        <v>-84.68</v>
      </c>
      <c r="H60" s="3">
        <f t="shared" si="1"/>
        <v>0.52869167976458153</v>
      </c>
    </row>
    <row r="61" spans="1:8" x14ac:dyDescent="0.25">
      <c r="A61" s="13">
        <v>-85</v>
      </c>
      <c r="F61" s="3">
        <v>9</v>
      </c>
      <c r="G61" s="3">
        <f t="shared" si="0"/>
        <v>-84.64</v>
      </c>
      <c r="H61" s="3">
        <f t="shared" si="1"/>
        <v>0.51310752621199085</v>
      </c>
    </row>
    <row r="62" spans="1:8" x14ac:dyDescent="0.25">
      <c r="A62" s="13">
        <v>-86</v>
      </c>
      <c r="F62" s="3">
        <v>10</v>
      </c>
      <c r="G62" s="3">
        <f t="shared" si="0"/>
        <v>-84.6</v>
      </c>
      <c r="H62" s="3">
        <f t="shared" si="1"/>
        <v>0.49623292629547505</v>
      </c>
    </row>
    <row r="63" spans="1:8" x14ac:dyDescent="0.25">
      <c r="A63" s="13">
        <v>-85</v>
      </c>
      <c r="F63" s="3">
        <v>11</v>
      </c>
      <c r="G63" s="3">
        <f t="shared" si="0"/>
        <v>-84.56</v>
      </c>
      <c r="H63" s="3">
        <f t="shared" si="1"/>
        <v>0.47822695734109566</v>
      </c>
    </row>
    <row r="64" spans="1:8" x14ac:dyDescent="0.25">
      <c r="A64" s="13">
        <v>-85</v>
      </c>
      <c r="F64" s="3">
        <v>12</v>
      </c>
      <c r="G64" s="3">
        <f t="shared" si="0"/>
        <v>-84.52</v>
      </c>
      <c r="H64" s="3">
        <f t="shared" si="1"/>
        <v>0.45925491485750658</v>
      </c>
    </row>
    <row r="65" spans="1:8" x14ac:dyDescent="0.25">
      <c r="A65" s="13">
        <v>-86</v>
      </c>
      <c r="F65" s="3">
        <v>13</v>
      </c>
      <c r="G65" s="3">
        <f t="shared" si="0"/>
        <v>-84.48</v>
      </c>
      <c r="H65" s="3">
        <f t="shared" si="1"/>
        <v>0.4394858082618418</v>
      </c>
    </row>
    <row r="66" spans="1:8" x14ac:dyDescent="0.25">
      <c r="A66" s="13">
        <v>-85</v>
      </c>
      <c r="F66" s="3">
        <v>14</v>
      </c>
      <c r="G66" s="3">
        <f t="shared" si="0"/>
        <v>-84.44</v>
      </c>
      <c r="H66" s="3">
        <f t="shared" si="1"/>
        <v>0.41908988767007471</v>
      </c>
    </row>
    <row r="67" spans="1:8" x14ac:dyDescent="0.25">
      <c r="A67" s="13">
        <v>-86</v>
      </c>
      <c r="F67" s="3">
        <v>15</v>
      </c>
      <c r="G67" s="3">
        <f t="shared" si="0"/>
        <v>-84.4</v>
      </c>
      <c r="H67" s="3">
        <f t="shared" si="1"/>
        <v>0.39823625152005271</v>
      </c>
    </row>
    <row r="68" spans="1:8" x14ac:dyDescent="0.25">
      <c r="A68" s="13">
        <v>-84</v>
      </c>
      <c r="F68" s="3">
        <v>16</v>
      </c>
      <c r="G68" s="3">
        <f t="shared" ref="G68:G102" si="2">$D$28+($I$3*F68)</f>
        <v>-84.36</v>
      </c>
      <c r="H68" s="3">
        <f t="shared" ref="H68:H102" si="3">_xlfn.NORM.DIST(G68,$D$28,$C$6,FALSE)</f>
        <v>0.37709058079893115</v>
      </c>
    </row>
    <row r="69" spans="1:8" x14ac:dyDescent="0.25">
      <c r="A69" s="13">
        <v>-85</v>
      </c>
      <c r="F69" s="3">
        <v>17</v>
      </c>
      <c r="G69" s="3">
        <f t="shared" si="2"/>
        <v>-84.32</v>
      </c>
      <c r="H69" s="3">
        <f t="shared" si="3"/>
        <v>0.35581304056794238</v>
      </c>
    </row>
    <row r="70" spans="1:8" x14ac:dyDescent="0.25">
      <c r="A70" s="13">
        <v>-85</v>
      </c>
      <c r="F70" s="3">
        <v>18</v>
      </c>
      <c r="G70" s="3">
        <f t="shared" si="2"/>
        <v>-84.28</v>
      </c>
      <c r="H70" s="3">
        <f t="shared" si="3"/>
        <v>0.33455638351938172</v>
      </c>
    </row>
    <row r="71" spans="1:8" x14ac:dyDescent="0.25">
      <c r="A71" s="13">
        <v>-85</v>
      </c>
      <c r="F71" s="3">
        <v>19</v>
      </c>
      <c r="G71" s="3">
        <f t="shared" si="2"/>
        <v>-84.24</v>
      </c>
      <c r="H71" s="3">
        <f t="shared" si="3"/>
        <v>0.31346428369014556</v>
      </c>
    </row>
    <row r="72" spans="1:8" x14ac:dyDescent="0.25">
      <c r="A72" s="13">
        <v>-85</v>
      </c>
      <c r="F72" s="3">
        <v>20</v>
      </c>
      <c r="G72" s="3">
        <f t="shared" si="2"/>
        <v>-84.2</v>
      </c>
      <c r="H72" s="3">
        <f t="shared" si="3"/>
        <v>0.29266992142859821</v>
      </c>
    </row>
    <row r="73" spans="1:8" x14ac:dyDescent="0.25">
      <c r="A73" s="13">
        <v>-84</v>
      </c>
      <c r="F73" s="3">
        <v>21</v>
      </c>
      <c r="G73" s="3">
        <f t="shared" si="2"/>
        <v>-84.16</v>
      </c>
      <c r="H73" s="3">
        <f t="shared" si="3"/>
        <v>0.27229483350502504</v>
      </c>
    </row>
    <row r="74" spans="1:8" x14ac:dyDescent="0.25">
      <c r="A74" s="13">
        <v>-84</v>
      </c>
      <c r="F74" s="3">
        <v>22</v>
      </c>
      <c r="G74" s="3">
        <f t="shared" si="2"/>
        <v>-84.12</v>
      </c>
      <c r="H74" s="3">
        <f t="shared" si="3"/>
        <v>0.25244803510212149</v>
      </c>
    </row>
    <row r="75" spans="1:8" x14ac:dyDescent="0.25">
      <c r="A75" s="13">
        <v>-85</v>
      </c>
      <c r="F75" s="3">
        <v>23</v>
      </c>
      <c r="G75" s="3">
        <f t="shared" si="2"/>
        <v>-84.08</v>
      </c>
      <c r="H75" s="3">
        <f t="shared" si="3"/>
        <v>0.2332254135345459</v>
      </c>
    </row>
    <row r="76" spans="1:8" x14ac:dyDescent="0.25">
      <c r="A76" s="13">
        <v>-85</v>
      </c>
      <c r="F76" s="3">
        <v>24</v>
      </c>
      <c r="G76" s="3">
        <f t="shared" si="2"/>
        <v>-84.04</v>
      </c>
      <c r="H76" s="3">
        <f t="shared" si="3"/>
        <v>0.21470938711998205</v>
      </c>
    </row>
    <row r="77" spans="1:8" x14ac:dyDescent="0.25">
      <c r="A77" s="13">
        <v>-85</v>
      </c>
      <c r="F77" s="3">
        <v>25</v>
      </c>
      <c r="G77" s="3">
        <f t="shared" si="2"/>
        <v>-84</v>
      </c>
      <c r="H77" s="3">
        <f t="shared" si="3"/>
        <v>0.19696881682091427</v>
      </c>
    </row>
    <row r="78" spans="1:8" x14ac:dyDescent="0.25">
      <c r="A78" s="13">
        <v>-85</v>
      </c>
      <c r="F78" s="3">
        <v>26</v>
      </c>
      <c r="G78" s="3">
        <f t="shared" si="2"/>
        <v>-83.96</v>
      </c>
      <c r="H78" s="3">
        <f t="shared" si="3"/>
        <v>0.18005915323009344</v>
      </c>
    </row>
    <row r="79" spans="1:8" x14ac:dyDescent="0.25">
      <c r="A79" s="13">
        <v>-85</v>
      </c>
      <c r="F79" s="3">
        <v>27</v>
      </c>
      <c r="G79" s="3">
        <f t="shared" si="2"/>
        <v>-83.92</v>
      </c>
      <c r="H79" s="3">
        <f t="shared" si="3"/>
        <v>0.1640227972785592</v>
      </c>
    </row>
    <row r="80" spans="1:8" x14ac:dyDescent="0.25">
      <c r="A80" s="13">
        <v>-86</v>
      </c>
      <c r="F80" s="3">
        <v>28</v>
      </c>
      <c r="G80" s="3">
        <f t="shared" si="2"/>
        <v>-83.88</v>
      </c>
      <c r="H80" s="3">
        <f t="shared" si="3"/>
        <v>0.14888964976529293</v>
      </c>
    </row>
    <row r="81" spans="1:8" x14ac:dyDescent="0.25">
      <c r="A81" s="13">
        <v>-85</v>
      </c>
      <c r="F81" s="3">
        <v>29</v>
      </c>
      <c r="G81" s="3">
        <f t="shared" si="2"/>
        <v>-83.84</v>
      </c>
      <c r="H81" s="3">
        <f t="shared" si="3"/>
        <v>0.13467782246647922</v>
      </c>
    </row>
    <row r="82" spans="1:8" x14ac:dyDescent="0.25">
      <c r="A82" s="13">
        <v>-84</v>
      </c>
      <c r="F82" s="3">
        <v>30</v>
      </c>
      <c r="G82" s="3">
        <f t="shared" si="2"/>
        <v>-83.8</v>
      </c>
      <c r="H82" s="3">
        <f t="shared" si="3"/>
        <v>0.12139448217177196</v>
      </c>
    </row>
    <row r="83" spans="1:8" x14ac:dyDescent="0.25">
      <c r="A83" s="13">
        <v>-85</v>
      </c>
      <c r="F83" s="3">
        <v>31</v>
      </c>
      <c r="G83" s="3">
        <f t="shared" si="2"/>
        <v>-83.76</v>
      </c>
      <c r="H83" s="3">
        <f t="shared" si="3"/>
        <v>0.10903679847681921</v>
      </c>
    </row>
    <row r="84" spans="1:8" x14ac:dyDescent="0.25">
      <c r="A84" s="13">
        <v>-85</v>
      </c>
      <c r="F84" s="3">
        <v>32</v>
      </c>
      <c r="G84" s="3">
        <f t="shared" si="2"/>
        <v>-83.72</v>
      </c>
      <c r="H84" s="3">
        <f t="shared" si="3"/>
        <v>9.7592966469404865E-2</v>
      </c>
    </row>
    <row r="85" spans="1:8" x14ac:dyDescent="0.25">
      <c r="A85" s="13">
        <v>-85</v>
      </c>
      <c r="F85" s="3">
        <v>33</v>
      </c>
      <c r="G85" s="3">
        <f t="shared" si="2"/>
        <v>-83.68</v>
      </c>
      <c r="H85" s="3">
        <f t="shared" si="3"/>
        <v>8.7043276495504709E-2</v>
      </c>
    </row>
    <row r="86" spans="1:8" x14ac:dyDescent="0.25">
      <c r="A86" s="13">
        <v>-85</v>
      </c>
      <c r="F86" s="3">
        <v>34</v>
      </c>
      <c r="G86" s="3">
        <f t="shared" si="2"/>
        <v>-83.64</v>
      </c>
      <c r="H86" s="3">
        <f t="shared" si="3"/>
        <v>7.7361204877037223E-2</v>
      </c>
    </row>
    <row r="87" spans="1:8" x14ac:dyDescent="0.25">
      <c r="A87" s="13">
        <v>-84</v>
      </c>
      <c r="F87" s="3">
        <v>35</v>
      </c>
      <c r="G87" s="3">
        <f t="shared" si="2"/>
        <v>-83.6</v>
      </c>
      <c r="H87" s="3">
        <f t="shared" si="3"/>
        <v>6.8514501662167673E-2</v>
      </c>
    </row>
    <row r="88" spans="1:8" x14ac:dyDescent="0.25">
      <c r="A88" s="13">
        <v>-85</v>
      </c>
      <c r="F88" s="3">
        <v>36</v>
      </c>
      <c r="G88" s="3">
        <f t="shared" si="2"/>
        <v>-83.56</v>
      </c>
      <c r="H88" s="3">
        <f t="shared" si="3"/>
        <v>6.0466254100783282E-2</v>
      </c>
    </row>
    <row r="89" spans="1:8" x14ac:dyDescent="0.25">
      <c r="A89" s="13">
        <v>-86</v>
      </c>
      <c r="F89" s="3">
        <v>37</v>
      </c>
      <c r="G89" s="3">
        <f t="shared" si="2"/>
        <v>-83.52</v>
      </c>
      <c r="H89" s="3">
        <f t="shared" si="3"/>
        <v>5.3175907432379446E-2</v>
      </c>
    </row>
    <row r="90" spans="1:8" x14ac:dyDescent="0.25">
      <c r="A90" s="13">
        <v>-86</v>
      </c>
      <c r="F90" s="3">
        <v>38</v>
      </c>
      <c r="G90" s="3">
        <f t="shared" si="2"/>
        <v>-83.48</v>
      </c>
      <c r="H90" s="3">
        <f t="shared" si="3"/>
        <v>4.6600227633541276E-2</v>
      </c>
    </row>
    <row r="91" spans="1:8" x14ac:dyDescent="0.25">
      <c r="A91" s="13">
        <v>-87</v>
      </c>
      <c r="F91" s="3">
        <v>39</v>
      </c>
      <c r="G91" s="3">
        <f t="shared" si="2"/>
        <v>-83.44</v>
      </c>
      <c r="H91" s="3">
        <f t="shared" si="3"/>
        <v>4.0694193888077976E-2</v>
      </c>
    </row>
    <row r="92" spans="1:8" x14ac:dyDescent="0.25">
      <c r="A92" s="13">
        <v>-84</v>
      </c>
      <c r="F92" s="3">
        <v>40</v>
      </c>
      <c r="G92" s="3">
        <f t="shared" si="2"/>
        <v>-83.4</v>
      </c>
      <c r="H92" s="3">
        <f t="shared" si="3"/>
        <v>3.5411811616126443E-2</v>
      </c>
    </row>
    <row r="93" spans="1:8" x14ac:dyDescent="0.25">
      <c r="A93" s="13">
        <v>-84</v>
      </c>
      <c r="F93" s="3">
        <v>41</v>
      </c>
      <c r="G93" s="3">
        <f t="shared" si="2"/>
        <v>-83.36</v>
      </c>
      <c r="H93" s="3">
        <f t="shared" si="3"/>
        <v>3.0706839842782073E-2</v>
      </c>
    </row>
    <row r="94" spans="1:8" x14ac:dyDescent="0.25">
      <c r="A94" s="13">
        <v>-84</v>
      </c>
      <c r="F94" s="3">
        <v>42</v>
      </c>
      <c r="G94" s="3">
        <f t="shared" si="2"/>
        <v>-83.32</v>
      </c>
      <c r="H94" s="3">
        <f t="shared" si="3"/>
        <v>2.653342943133289E-2</v>
      </c>
    </row>
    <row r="95" spans="1:8" x14ac:dyDescent="0.25">
      <c r="A95" s="13">
        <v>-85</v>
      </c>
      <c r="F95" s="3">
        <v>43</v>
      </c>
      <c r="G95" s="3">
        <f t="shared" si="2"/>
        <v>-83.28</v>
      </c>
      <c r="H95" s="3">
        <f t="shared" si="3"/>
        <v>2.2846671194448009E-2</v>
      </c>
    </row>
    <row r="96" spans="1:8" x14ac:dyDescent="0.25">
      <c r="A96" s="13">
        <v>-85</v>
      </c>
      <c r="F96" s="3">
        <v>44</v>
      </c>
      <c r="G96" s="3">
        <f t="shared" si="2"/>
        <v>-83.24</v>
      </c>
      <c r="H96" s="3">
        <f t="shared" si="3"/>
        <v>1.9603055088649311E-2</v>
      </c>
    </row>
    <row r="97" spans="1:8" x14ac:dyDescent="0.25">
      <c r="A97" s="13">
        <v>-85</v>
      </c>
      <c r="F97" s="3">
        <v>45</v>
      </c>
      <c r="G97" s="3">
        <f t="shared" si="2"/>
        <v>-83.2</v>
      </c>
      <c r="H97" s="3">
        <f t="shared" si="3"/>
        <v>1.6760843567207608E-2</v>
      </c>
    </row>
    <row r="98" spans="1:8" x14ac:dyDescent="0.25">
      <c r="A98" s="13">
        <v>-85</v>
      </c>
      <c r="F98" s="3">
        <v>46</v>
      </c>
      <c r="G98" s="3">
        <f t="shared" si="2"/>
        <v>-83.16</v>
      </c>
      <c r="H98" s="3">
        <f t="shared" si="3"/>
        <v>1.428036370263905E-2</v>
      </c>
    </row>
    <row r="99" spans="1:8" x14ac:dyDescent="0.25">
      <c r="A99" s="13">
        <v>-85</v>
      </c>
      <c r="F99" s="3">
        <v>47</v>
      </c>
      <c r="G99" s="3">
        <f t="shared" si="2"/>
        <v>-83.12</v>
      </c>
      <c r="H99" s="3">
        <f t="shared" si="3"/>
        <v>1.2124223893114721E-2</v>
      </c>
    </row>
    <row r="100" spans="1:8" x14ac:dyDescent="0.25">
      <c r="A100" s="13">
        <v>-85</v>
      </c>
      <c r="F100" s="3">
        <v>48</v>
      </c>
      <c r="G100" s="3">
        <f t="shared" si="2"/>
        <v>-83.08</v>
      </c>
      <c r="H100" s="3">
        <f t="shared" si="3"/>
        <v>1.0257461848585822E-2</v>
      </c>
    </row>
    <row r="101" spans="1:8" x14ac:dyDescent="0.25">
      <c r="F101" s="3">
        <v>49</v>
      </c>
      <c r="G101" s="3">
        <f t="shared" si="2"/>
        <v>-83.04</v>
      </c>
      <c r="H101" s="3">
        <f t="shared" si="3"/>
        <v>8.6476311328121946E-3</v>
      </c>
    </row>
    <row r="102" spans="1:8" x14ac:dyDescent="0.25">
      <c r="F102" s="3">
        <v>50</v>
      </c>
      <c r="G102" s="3">
        <f t="shared" si="2"/>
        <v>-83</v>
      </c>
      <c r="H102" s="3">
        <f t="shared" si="3"/>
        <v>7.2648338436299281E-3</v>
      </c>
    </row>
  </sheetData>
  <mergeCells count="4">
    <mergeCell ref="B1:C1"/>
    <mergeCell ref="D1:E1"/>
    <mergeCell ref="F1:I1"/>
    <mergeCell ref="C27:D27"/>
  </mergeCells>
  <conditionalFormatting sqref="D29">
    <cfRule type="cellIs" dxfId="7" priority="1" operator="notEqual">
      <formula>$D$28</formula>
    </cfRule>
    <cfRule type="cellIs" dxfId="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68CA-742A-4B1B-B46C-AEEF59ECA229}">
  <dimension ref="A1:L102"/>
  <sheetViews>
    <sheetView zoomScale="120" zoomScaleNormal="120" workbookViewId="0">
      <selection activeCell="B2" sqref="B2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-85</v>
      </c>
      <c r="B1" s="28" t="s">
        <v>34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-85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-85</v>
      </c>
      <c r="B3" s="21" t="s">
        <v>8</v>
      </c>
      <c r="C3" s="12">
        <f>MIN(A1:A100)</f>
        <v>-87</v>
      </c>
      <c r="D3" s="8">
        <v>-88</v>
      </c>
      <c r="E3" s="10">
        <f t="array" ref="E3:E11">FREQUENCY(A1:A100,D3:D11)</f>
        <v>0</v>
      </c>
      <c r="F3" s="3">
        <v>-49</v>
      </c>
      <c r="G3" s="3">
        <f>$D$28+($I$3*F3)</f>
        <v>-86.96</v>
      </c>
      <c r="H3" s="3">
        <f>_xlfn.NORM.DIST(G3,$D$28,$C$6,FALSE)</f>
        <v>1.3959143159188154E-2</v>
      </c>
      <c r="I3" s="7">
        <f>(ABS(C3)-ABS(C4))/C5</f>
        <v>0.04</v>
      </c>
      <c r="L3" s="14"/>
    </row>
    <row r="4" spans="1:12" x14ac:dyDescent="0.25">
      <c r="A4" s="13">
        <v>-85</v>
      </c>
      <c r="B4" s="22" t="s">
        <v>9</v>
      </c>
      <c r="C4" s="7">
        <f>MAX(A1:A100)</f>
        <v>-83</v>
      </c>
      <c r="D4" s="6">
        <v>-87</v>
      </c>
      <c r="E4" s="11">
        <v>3</v>
      </c>
      <c r="F4" s="3">
        <v>-48</v>
      </c>
      <c r="G4" s="3">
        <f t="shared" ref="G4:G67" si="0">$D$28+($I$3*F4)</f>
        <v>-86.92</v>
      </c>
      <c r="H4" s="3">
        <f t="shared" ref="H4:H67" si="1">_xlfn.NORM.DIST(G4,$D$28,$C$6,FALSE)</f>
        <v>1.6194986604491649E-2</v>
      </c>
      <c r="L4" s="14"/>
    </row>
    <row r="5" spans="1:12" x14ac:dyDescent="0.25">
      <c r="A5" s="13">
        <v>-85</v>
      </c>
      <c r="B5" s="21" t="s">
        <v>10</v>
      </c>
      <c r="C5" s="12">
        <f>COUNT(A1:A100)</f>
        <v>100</v>
      </c>
      <c r="D5" s="8">
        <v>-86</v>
      </c>
      <c r="E5" s="10">
        <v>7</v>
      </c>
      <c r="F5" s="3">
        <v>-47</v>
      </c>
      <c r="G5" s="3">
        <f t="shared" si="0"/>
        <v>-86.88</v>
      </c>
      <c r="H5" s="3">
        <f t="shared" si="1"/>
        <v>1.8731479354927867E-2</v>
      </c>
      <c r="L5" s="14"/>
    </row>
    <row r="6" spans="1:12" x14ac:dyDescent="0.25">
      <c r="A6" s="13">
        <v>-85</v>
      </c>
      <c r="B6" s="22" t="s">
        <v>2</v>
      </c>
      <c r="C6" s="7">
        <f>_xlfn.STDEV.S(A1:A100)</f>
        <v>0.72271933163796842</v>
      </c>
      <c r="D6" s="6">
        <v>-85</v>
      </c>
      <c r="E6" s="11">
        <v>55</v>
      </c>
      <c r="F6" s="3">
        <v>-46</v>
      </c>
      <c r="G6" s="3">
        <f t="shared" si="0"/>
        <v>-86.84</v>
      </c>
      <c r="H6" s="3">
        <f t="shared" si="1"/>
        <v>2.1598978680478814E-2</v>
      </c>
      <c r="L6" s="14"/>
    </row>
    <row r="7" spans="1:12" x14ac:dyDescent="0.25">
      <c r="A7" s="13">
        <v>-85</v>
      </c>
      <c r="B7" s="21" t="s">
        <v>6</v>
      </c>
      <c r="C7" s="12">
        <f>C9-(2*C6)</f>
        <v>-86.215438663275933</v>
      </c>
      <c r="D7" s="8">
        <v>-84</v>
      </c>
      <c r="E7" s="10">
        <v>34</v>
      </c>
      <c r="F7" s="3">
        <v>-45</v>
      </c>
      <c r="G7" s="3">
        <f t="shared" si="0"/>
        <v>-86.8</v>
      </c>
      <c r="H7" s="3">
        <f t="shared" si="1"/>
        <v>2.4829273167064972E-2</v>
      </c>
    </row>
    <row r="8" spans="1:12" x14ac:dyDescent="0.25">
      <c r="A8" s="13">
        <v>-86</v>
      </c>
      <c r="B8" s="22" t="s">
        <v>4</v>
      </c>
      <c r="C8" s="7">
        <f>C9-C6</f>
        <v>-85.492719331637971</v>
      </c>
      <c r="D8" s="6">
        <v>-83</v>
      </c>
      <c r="E8" s="11">
        <v>1</v>
      </c>
      <c r="F8" s="3">
        <v>-44</v>
      </c>
      <c r="G8" s="3">
        <f t="shared" si="0"/>
        <v>-86.76</v>
      </c>
      <c r="H8" s="3">
        <f t="shared" si="1"/>
        <v>2.8455383969898232E-2</v>
      </c>
    </row>
    <row r="9" spans="1:12" x14ac:dyDescent="0.25">
      <c r="A9" s="13">
        <v>-85</v>
      </c>
      <c r="B9" s="21" t="s">
        <v>3</v>
      </c>
      <c r="C9" s="12">
        <f>AVERAGE(A1:A100)</f>
        <v>-84.77</v>
      </c>
      <c r="D9" s="8">
        <v>-82</v>
      </c>
      <c r="E9" s="10">
        <v>0</v>
      </c>
      <c r="F9" s="3">
        <v>-43</v>
      </c>
      <c r="G9" s="3">
        <f t="shared" si="0"/>
        <v>-86.72</v>
      </c>
      <c r="H9" s="3">
        <f t="shared" si="1"/>
        <v>3.2511315819260603E-2</v>
      </c>
    </row>
    <row r="10" spans="1:12" x14ac:dyDescent="0.25">
      <c r="A10" s="13">
        <v>-85</v>
      </c>
      <c r="B10" s="22" t="s">
        <v>5</v>
      </c>
      <c r="C10" s="7">
        <f>C9+C6</f>
        <v>-84.047280668362021</v>
      </c>
      <c r="D10" s="6">
        <v>-81</v>
      </c>
      <c r="E10" s="11">
        <v>0</v>
      </c>
      <c r="F10" s="3">
        <v>-42</v>
      </c>
      <c r="G10" s="3">
        <f t="shared" si="0"/>
        <v>-86.68</v>
      </c>
      <c r="H10" s="3">
        <f t="shared" si="1"/>
        <v>3.7031755169928141E-2</v>
      </c>
    </row>
    <row r="11" spans="1:12" x14ac:dyDescent="0.25">
      <c r="A11" s="13">
        <v>-85</v>
      </c>
      <c r="B11" s="21" t="s">
        <v>7</v>
      </c>
      <c r="C11" s="12">
        <f>C9+(2*C6)</f>
        <v>-83.324561336724059</v>
      </c>
      <c r="D11" s="8">
        <v>-80</v>
      </c>
      <c r="E11" s="10">
        <v>0</v>
      </c>
      <c r="F11" s="3">
        <v>-41</v>
      </c>
      <c r="G11" s="3">
        <f t="shared" si="0"/>
        <v>-86.64</v>
      </c>
      <c r="H11" s="3">
        <f t="shared" si="1"/>
        <v>4.205171371112984E-2</v>
      </c>
    </row>
    <row r="12" spans="1:12" x14ac:dyDescent="0.25">
      <c r="A12" s="13">
        <v>-85</v>
      </c>
      <c r="F12" s="3">
        <v>-40</v>
      </c>
      <c r="G12" s="3">
        <f t="shared" si="0"/>
        <v>-86.6</v>
      </c>
      <c r="H12" s="3">
        <f t="shared" si="1"/>
        <v>4.7606116446349572E-2</v>
      </c>
    </row>
    <row r="13" spans="1:12" x14ac:dyDescent="0.25">
      <c r="A13" s="13">
        <v>-85</v>
      </c>
      <c r="F13" s="3">
        <v>-39</v>
      </c>
      <c r="G13" s="3">
        <f t="shared" si="0"/>
        <v>-86.56</v>
      </c>
      <c r="H13" s="3">
        <f t="shared" si="1"/>
        <v>5.3729334706662031E-2</v>
      </c>
    </row>
    <row r="14" spans="1:12" x14ac:dyDescent="0.25">
      <c r="A14" s="13">
        <v>-86</v>
      </c>
      <c r="F14" s="3">
        <v>-38</v>
      </c>
      <c r="G14" s="3">
        <f t="shared" si="0"/>
        <v>-86.52</v>
      </c>
      <c r="H14" s="3">
        <f t="shared" si="1"/>
        <v>6.0454665766213986E-2</v>
      </c>
    </row>
    <row r="15" spans="1:12" x14ac:dyDescent="0.25">
      <c r="A15" s="13">
        <v>-84</v>
      </c>
      <c r="F15" s="3">
        <v>-37</v>
      </c>
      <c r="G15" s="3">
        <f t="shared" si="0"/>
        <v>-86.48</v>
      </c>
      <c r="H15" s="3">
        <f t="shared" si="1"/>
        <v>6.7813762166524419E-2</v>
      </c>
    </row>
    <row r="16" spans="1:12" x14ac:dyDescent="0.25">
      <c r="A16" s="13">
        <v>-84</v>
      </c>
      <c r="F16" s="3">
        <v>-36</v>
      </c>
      <c r="G16" s="3">
        <f t="shared" si="0"/>
        <v>-86.44</v>
      </c>
      <c r="H16" s="3">
        <f t="shared" si="1"/>
        <v>7.5836015403280027E-2</v>
      </c>
    </row>
    <row r="17" spans="1:8" x14ac:dyDescent="0.25">
      <c r="A17" s="13">
        <v>-84</v>
      </c>
      <c r="F17" s="3">
        <v>-35</v>
      </c>
      <c r="G17" s="3">
        <f t="shared" si="0"/>
        <v>-86.4</v>
      </c>
      <c r="H17" s="3">
        <f t="shared" si="1"/>
        <v>8.4547900253934202E-2</v>
      </c>
    </row>
    <row r="18" spans="1:8" x14ac:dyDescent="0.25">
      <c r="A18" s="13">
        <v>-84</v>
      </c>
      <c r="F18" s="3">
        <v>-34</v>
      </c>
      <c r="G18" s="3">
        <f t="shared" si="0"/>
        <v>-86.36</v>
      </c>
      <c r="H18" s="3">
        <f t="shared" si="1"/>
        <v>9.3972287689708806E-2</v>
      </c>
    </row>
    <row r="19" spans="1:8" x14ac:dyDescent="0.25">
      <c r="A19" s="13">
        <v>-84</v>
      </c>
      <c r="F19" s="3">
        <v>-33</v>
      </c>
      <c r="G19" s="3">
        <f t="shared" si="0"/>
        <v>-86.32</v>
      </c>
      <c r="H19" s="3">
        <f t="shared" si="1"/>
        <v>0.10412773597744231</v>
      </c>
    </row>
    <row r="20" spans="1:8" x14ac:dyDescent="0.25">
      <c r="A20" s="13">
        <v>-87</v>
      </c>
      <c r="F20" s="3">
        <v>-32</v>
      </c>
      <c r="G20" s="3">
        <f t="shared" si="0"/>
        <v>-86.28</v>
      </c>
      <c r="H20" s="3">
        <f t="shared" si="1"/>
        <v>0.11502777118714734</v>
      </c>
    </row>
    <row r="21" spans="1:8" x14ac:dyDescent="0.25">
      <c r="A21" s="13">
        <v>-86</v>
      </c>
      <c r="F21" s="3">
        <v>-31</v>
      </c>
      <c r="G21" s="3">
        <f t="shared" si="0"/>
        <v>-86.24</v>
      </c>
      <c r="H21" s="3">
        <f t="shared" si="1"/>
        <v>0.1266801698268232</v>
      </c>
    </row>
    <row r="22" spans="1:8" x14ac:dyDescent="0.25">
      <c r="A22" s="13">
        <v>-85</v>
      </c>
      <c r="F22" s="3">
        <v>-30</v>
      </c>
      <c r="G22" s="3">
        <f t="shared" si="0"/>
        <v>-86.2</v>
      </c>
      <c r="H22" s="3">
        <f t="shared" si="1"/>
        <v>0.13908625767194113</v>
      </c>
    </row>
    <row r="23" spans="1:8" x14ac:dyDescent="0.25">
      <c r="A23" s="13">
        <v>-85</v>
      </c>
      <c r="F23" s="3">
        <v>-29</v>
      </c>
      <c r="G23" s="3">
        <f t="shared" si="0"/>
        <v>-86.16</v>
      </c>
      <c r="H23" s="3">
        <f t="shared" si="1"/>
        <v>0.15224023998676961</v>
      </c>
    </row>
    <row r="24" spans="1:8" x14ac:dyDescent="0.25">
      <c r="A24" s="13">
        <v>-84</v>
      </c>
      <c r="F24" s="3">
        <v>-28</v>
      </c>
      <c r="G24" s="3">
        <f t="shared" si="0"/>
        <v>-86.12</v>
      </c>
      <c r="H24" s="3">
        <f t="shared" si="1"/>
        <v>0.16612857919221133</v>
      </c>
    </row>
    <row r="25" spans="1:8" x14ac:dyDescent="0.25">
      <c r="A25" s="13">
        <v>-85</v>
      </c>
      <c r="F25" s="3">
        <v>-27</v>
      </c>
      <c r="G25" s="3">
        <f t="shared" si="0"/>
        <v>-86.08</v>
      </c>
      <c r="H25" s="3">
        <f t="shared" si="1"/>
        <v>0.18072943656831852</v>
      </c>
    </row>
    <row r="26" spans="1:8" x14ac:dyDescent="0.25">
      <c r="A26" s="13">
        <v>-85</v>
      </c>
      <c r="F26" s="3">
        <v>-26</v>
      </c>
      <c r="G26" s="3">
        <f t="shared" si="0"/>
        <v>-86.04</v>
      </c>
      <c r="H26" s="3">
        <f t="shared" si="1"/>
        <v>0.1960121947404794</v>
      </c>
    </row>
    <row r="27" spans="1:8" x14ac:dyDescent="0.25">
      <c r="A27" s="13">
        <v>-85</v>
      </c>
      <c r="C27" s="29" t="s">
        <v>20</v>
      </c>
      <c r="D27" s="29"/>
      <c r="F27" s="3">
        <v>-25</v>
      </c>
      <c r="G27" s="3">
        <f t="shared" si="0"/>
        <v>-86</v>
      </c>
      <c r="H27" s="3">
        <f t="shared" si="1"/>
        <v>0.21193707744722345</v>
      </c>
    </row>
    <row r="28" spans="1:8" x14ac:dyDescent="0.25">
      <c r="A28" s="13">
        <v>-85</v>
      </c>
      <c r="C28" s="22" t="s">
        <v>22</v>
      </c>
      <c r="D28" s="6">
        <f>_xlfn.MODE.SNGL(A1:A100)</f>
        <v>-85</v>
      </c>
      <c r="F28" s="3">
        <v>-24</v>
      </c>
      <c r="G28" s="3">
        <f t="shared" si="0"/>
        <v>-85.96</v>
      </c>
      <c r="H28" s="3">
        <f t="shared" si="1"/>
        <v>0.22845488239244691</v>
      </c>
    </row>
    <row r="29" spans="1:8" x14ac:dyDescent="0.25">
      <c r="A29" s="13">
        <v>-85</v>
      </c>
      <c r="C29" s="22" t="s">
        <v>21</v>
      </c>
      <c r="D29" s="6">
        <f>_xlfn.MODE.SNGL(A1:A5)</f>
        <v>-85</v>
      </c>
      <c r="F29" s="3">
        <v>-23</v>
      </c>
      <c r="G29" s="3">
        <f t="shared" si="0"/>
        <v>-85.92</v>
      </c>
      <c r="H29" s="3">
        <f t="shared" si="1"/>
        <v>0.24550684182711291</v>
      </c>
    </row>
    <row r="30" spans="1:8" x14ac:dyDescent="0.25">
      <c r="A30" s="13">
        <v>-85</v>
      </c>
      <c r="C30" s="22" t="s">
        <v>29</v>
      </c>
      <c r="D30" s="20">
        <f>ABS(C6/C9)</f>
        <v>8.5256497774916645E-3</v>
      </c>
      <c r="F30" s="3">
        <v>-22</v>
      </c>
      <c r="G30" s="3">
        <f t="shared" si="0"/>
        <v>-85.88</v>
      </c>
      <c r="H30" s="3">
        <f t="shared" si="1"/>
        <v>0.26302462387734582</v>
      </c>
    </row>
    <row r="31" spans="1:8" x14ac:dyDescent="0.25">
      <c r="A31" s="13">
        <v>-85</v>
      </c>
      <c r="F31" s="3">
        <v>-21</v>
      </c>
      <c r="G31" s="3">
        <f t="shared" si="0"/>
        <v>-85.84</v>
      </c>
      <c r="H31" s="3">
        <f t="shared" si="1"/>
        <v>0.28093048554555999</v>
      </c>
    </row>
    <row r="32" spans="1:8" x14ac:dyDescent="0.25">
      <c r="A32" s="13">
        <v>-85</v>
      </c>
      <c r="F32" s="3">
        <v>-20</v>
      </c>
      <c r="G32" s="3">
        <f t="shared" si="0"/>
        <v>-85.8</v>
      </c>
      <c r="H32" s="3">
        <f t="shared" si="1"/>
        <v>0.29913758578180921</v>
      </c>
    </row>
    <row r="33" spans="1:8" x14ac:dyDescent="0.25">
      <c r="A33" s="13">
        <v>-85</v>
      </c>
      <c r="F33" s="3">
        <v>-19</v>
      </c>
      <c r="G33" s="3">
        <f t="shared" si="0"/>
        <v>-85.76</v>
      </c>
      <c r="H33" s="3">
        <f t="shared" si="1"/>
        <v>0.31755046409168058</v>
      </c>
    </row>
    <row r="34" spans="1:8" x14ac:dyDescent="0.25">
      <c r="A34" s="13">
        <v>-84</v>
      </c>
      <c r="F34" s="3">
        <v>-18</v>
      </c>
      <c r="G34" s="3">
        <f t="shared" si="0"/>
        <v>-85.72</v>
      </c>
      <c r="H34" s="3">
        <f t="shared" si="1"/>
        <v>0.3360656868701985</v>
      </c>
    </row>
    <row r="35" spans="1:8" x14ac:dyDescent="0.25">
      <c r="A35" s="13">
        <v>-85</v>
      </c>
      <c r="F35" s="3">
        <v>-17</v>
      </c>
      <c r="G35" s="3">
        <f t="shared" si="0"/>
        <v>-85.68</v>
      </c>
      <c r="H35" s="3">
        <f t="shared" si="1"/>
        <v>0.35457266009569044</v>
      </c>
    </row>
    <row r="36" spans="1:8" x14ac:dyDescent="0.25">
      <c r="A36" s="13">
        <v>-84</v>
      </c>
      <c r="F36" s="3">
        <v>-16</v>
      </c>
      <c r="G36" s="3">
        <f t="shared" si="0"/>
        <v>-85.64</v>
      </c>
      <c r="H36" s="3">
        <f t="shared" si="1"/>
        <v>0.37295460326735735</v>
      </c>
    </row>
    <row r="37" spans="1:8" x14ac:dyDescent="0.25">
      <c r="A37" s="13">
        <v>-85</v>
      </c>
      <c r="F37" s="3">
        <v>-15</v>
      </c>
      <c r="G37" s="3">
        <f t="shared" si="0"/>
        <v>-85.6</v>
      </c>
      <c r="H37" s="3">
        <f t="shared" si="1"/>
        <v>0.39108967561750363</v>
      </c>
    </row>
    <row r="38" spans="1:8" x14ac:dyDescent="0.25">
      <c r="A38" s="13">
        <v>-85</v>
      </c>
      <c r="F38" s="3">
        <v>-14</v>
      </c>
      <c r="G38" s="3">
        <f t="shared" si="0"/>
        <v>-85.56</v>
      </c>
      <c r="H38" s="3">
        <f t="shared" si="1"/>
        <v>0.40885224177838242</v>
      </c>
    </row>
    <row r="39" spans="1:8" x14ac:dyDescent="0.25">
      <c r="A39" s="13">
        <v>-84</v>
      </c>
      <c r="F39" s="3">
        <v>-13</v>
      </c>
      <c r="G39" s="3">
        <f t="shared" si="0"/>
        <v>-85.52</v>
      </c>
      <c r="H39" s="3">
        <f t="shared" si="1"/>
        <v>0.42611426034168753</v>
      </c>
    </row>
    <row r="40" spans="1:8" x14ac:dyDescent="0.25">
      <c r="A40" s="13">
        <v>-85</v>
      </c>
      <c r="F40" s="3">
        <v>-12</v>
      </c>
      <c r="G40" s="3">
        <f t="shared" si="0"/>
        <v>-85.48</v>
      </c>
      <c r="H40" s="3">
        <f t="shared" si="1"/>
        <v>0.44274677522794292</v>
      </c>
    </row>
    <row r="41" spans="1:8" x14ac:dyDescent="0.25">
      <c r="A41" s="13">
        <v>-84</v>
      </c>
      <c r="F41" s="3">
        <v>-11</v>
      </c>
      <c r="G41" s="3">
        <f t="shared" si="0"/>
        <v>-85.44</v>
      </c>
      <c r="H41" s="3">
        <f t="shared" si="1"/>
        <v>0.45862148659343549</v>
      </c>
    </row>
    <row r="42" spans="1:8" x14ac:dyDescent="0.25">
      <c r="A42" s="13">
        <v>-87</v>
      </c>
      <c r="F42" s="3">
        <v>-10</v>
      </c>
      <c r="G42" s="3">
        <f t="shared" si="0"/>
        <v>-85.4</v>
      </c>
      <c r="H42" s="3">
        <f t="shared" si="1"/>
        <v>0.47361237524822225</v>
      </c>
    </row>
    <row r="43" spans="1:8" x14ac:dyDescent="0.25">
      <c r="A43" s="13">
        <v>-84</v>
      </c>
      <c r="F43" s="3">
        <v>-9</v>
      </c>
      <c r="G43" s="3">
        <f t="shared" si="0"/>
        <v>-85.36</v>
      </c>
      <c r="H43" s="3">
        <f t="shared" si="1"/>
        <v>0.48759735233764528</v>
      </c>
    </row>
    <row r="44" spans="1:8" x14ac:dyDescent="0.25">
      <c r="A44" s="13">
        <v>-86</v>
      </c>
      <c r="F44" s="3">
        <v>-8</v>
      </c>
      <c r="G44" s="3">
        <f t="shared" si="0"/>
        <v>-85.32</v>
      </c>
      <c r="H44" s="3">
        <f t="shared" si="1"/>
        <v>0.50045990443400512</v>
      </c>
    </row>
    <row r="45" spans="1:8" x14ac:dyDescent="0.25">
      <c r="A45" s="13">
        <v>-84</v>
      </c>
      <c r="F45" s="3">
        <v>-7</v>
      </c>
      <c r="G45" s="3">
        <f t="shared" si="0"/>
        <v>-85.28</v>
      </c>
      <c r="H45" s="3">
        <f t="shared" si="1"/>
        <v>0.51209070326386152</v>
      </c>
    </row>
    <row r="46" spans="1:8" x14ac:dyDescent="0.25">
      <c r="A46" s="13">
        <v>-85</v>
      </c>
      <c r="F46" s="3">
        <v>-6</v>
      </c>
      <c r="G46" s="3">
        <f t="shared" si="0"/>
        <v>-85.24</v>
      </c>
      <c r="H46" s="3">
        <f t="shared" si="1"/>
        <v>0.52238914910775502</v>
      </c>
    </row>
    <row r="47" spans="1:8" x14ac:dyDescent="0.25">
      <c r="A47" s="13">
        <v>-86</v>
      </c>
      <c r="F47" s="3">
        <v>-5</v>
      </c>
      <c r="G47" s="3">
        <f t="shared" si="0"/>
        <v>-85.2</v>
      </c>
      <c r="H47" s="3">
        <f t="shared" si="1"/>
        <v>0.53126481748172771</v>
      </c>
    </row>
    <row r="48" spans="1:8" x14ac:dyDescent="0.25">
      <c r="A48" s="13">
        <v>-87</v>
      </c>
      <c r="F48" s="3">
        <v>-4</v>
      </c>
      <c r="G48" s="3">
        <f t="shared" si="0"/>
        <v>-85.16</v>
      </c>
      <c r="H48" s="3">
        <f t="shared" si="1"/>
        <v>0.53863878004900778</v>
      </c>
    </row>
    <row r="49" spans="1:8" x14ac:dyDescent="0.25">
      <c r="A49" s="13">
        <v>-86</v>
      </c>
      <c r="F49" s="3">
        <v>-3</v>
      </c>
      <c r="G49" s="3">
        <f t="shared" si="0"/>
        <v>-85.12</v>
      </c>
      <c r="H49" s="3">
        <f t="shared" si="1"/>
        <v>0.54444477279699244</v>
      </c>
    </row>
    <row r="50" spans="1:8" x14ac:dyDescent="0.25">
      <c r="A50" s="13">
        <v>-85</v>
      </c>
      <c r="F50" s="3">
        <v>-2</v>
      </c>
      <c r="G50" s="3">
        <f t="shared" si="0"/>
        <v>-85.08</v>
      </c>
      <c r="H50" s="3">
        <f t="shared" si="1"/>
        <v>0.54863018730823176</v>
      </c>
    </row>
    <row r="51" spans="1:8" x14ac:dyDescent="0.25">
      <c r="A51" s="13">
        <v>-85</v>
      </c>
      <c r="F51" s="3">
        <v>-1</v>
      </c>
      <c r="G51" s="3">
        <f t="shared" si="0"/>
        <v>-85.04</v>
      </c>
      <c r="H51" s="3">
        <f t="shared" si="1"/>
        <v>0.55115686438944134</v>
      </c>
    </row>
    <row r="52" spans="1:8" x14ac:dyDescent="0.25">
      <c r="A52" s="13">
        <v>-85</v>
      </c>
      <c r="F52" s="3">
        <v>0</v>
      </c>
      <c r="G52" s="3">
        <f t="shared" si="0"/>
        <v>-85</v>
      </c>
      <c r="H52" s="3">
        <f t="shared" si="1"/>
        <v>0.55200167331524319</v>
      </c>
    </row>
    <row r="53" spans="1:8" x14ac:dyDescent="0.25">
      <c r="A53" s="13">
        <v>-84</v>
      </c>
      <c r="F53" s="3">
        <v>1</v>
      </c>
      <c r="G53" s="3">
        <f t="shared" si="0"/>
        <v>-84.96</v>
      </c>
      <c r="H53" s="3">
        <f t="shared" si="1"/>
        <v>0.55115686438944134</v>
      </c>
    </row>
    <row r="54" spans="1:8" x14ac:dyDescent="0.25">
      <c r="A54" s="13">
        <v>-83</v>
      </c>
      <c r="F54" s="3">
        <v>2</v>
      </c>
      <c r="G54" s="3">
        <f t="shared" si="0"/>
        <v>-84.92</v>
      </c>
      <c r="H54" s="3">
        <f t="shared" si="1"/>
        <v>0.54863018730823176</v>
      </c>
    </row>
    <row r="55" spans="1:8" x14ac:dyDescent="0.25">
      <c r="A55" s="13">
        <v>-85</v>
      </c>
      <c r="F55" s="3">
        <v>3</v>
      </c>
      <c r="G55" s="3">
        <f t="shared" si="0"/>
        <v>-84.88</v>
      </c>
      <c r="H55" s="3">
        <f t="shared" si="1"/>
        <v>0.54444477279699244</v>
      </c>
    </row>
    <row r="56" spans="1:8" x14ac:dyDescent="0.25">
      <c r="A56" s="13">
        <v>-85</v>
      </c>
      <c r="F56" s="3">
        <v>4</v>
      </c>
      <c r="G56" s="3">
        <f t="shared" si="0"/>
        <v>-84.84</v>
      </c>
      <c r="H56" s="3">
        <f t="shared" si="1"/>
        <v>0.53863878004900778</v>
      </c>
    </row>
    <row r="57" spans="1:8" x14ac:dyDescent="0.25">
      <c r="A57" s="13">
        <v>-85</v>
      </c>
      <c r="F57" s="3">
        <v>5</v>
      </c>
      <c r="G57" s="3">
        <f t="shared" si="0"/>
        <v>-84.8</v>
      </c>
      <c r="H57" s="3">
        <f t="shared" si="1"/>
        <v>0.53126481748172771</v>
      </c>
    </row>
    <row r="58" spans="1:8" x14ac:dyDescent="0.25">
      <c r="A58" s="13">
        <v>-85</v>
      </c>
      <c r="F58" s="3">
        <v>6</v>
      </c>
      <c r="G58" s="3">
        <f t="shared" si="0"/>
        <v>-84.76</v>
      </c>
      <c r="H58" s="3">
        <f t="shared" si="1"/>
        <v>0.52238914910775502</v>
      </c>
    </row>
    <row r="59" spans="1:8" x14ac:dyDescent="0.25">
      <c r="A59" s="13">
        <v>-85</v>
      </c>
      <c r="F59" s="3">
        <v>7</v>
      </c>
      <c r="G59" s="3">
        <f t="shared" si="0"/>
        <v>-84.72</v>
      </c>
      <c r="H59" s="3">
        <f t="shared" si="1"/>
        <v>0.51209070326386152</v>
      </c>
    </row>
    <row r="60" spans="1:8" x14ac:dyDescent="0.25">
      <c r="A60" s="13">
        <v>-85</v>
      </c>
      <c r="F60" s="3">
        <v>8</v>
      </c>
      <c r="G60" s="3">
        <f t="shared" si="0"/>
        <v>-84.68</v>
      </c>
      <c r="H60" s="3">
        <f t="shared" si="1"/>
        <v>0.50045990443400512</v>
      </c>
    </row>
    <row r="61" spans="1:8" x14ac:dyDescent="0.25">
      <c r="A61" s="13">
        <v>-84</v>
      </c>
      <c r="F61" s="3">
        <v>9</v>
      </c>
      <c r="G61" s="3">
        <f t="shared" si="0"/>
        <v>-84.64</v>
      </c>
      <c r="H61" s="3">
        <f t="shared" si="1"/>
        <v>0.48759735233764528</v>
      </c>
    </row>
    <row r="62" spans="1:8" x14ac:dyDescent="0.25">
      <c r="A62" s="13">
        <v>-85</v>
      </c>
      <c r="F62" s="3">
        <v>10</v>
      </c>
      <c r="G62" s="3">
        <f t="shared" si="0"/>
        <v>-84.6</v>
      </c>
      <c r="H62" s="3">
        <f t="shared" si="1"/>
        <v>0.47361237524822225</v>
      </c>
    </row>
    <row r="63" spans="1:8" x14ac:dyDescent="0.25">
      <c r="A63" s="13">
        <v>-85</v>
      </c>
      <c r="F63" s="3">
        <v>11</v>
      </c>
      <c r="G63" s="3">
        <f t="shared" si="0"/>
        <v>-84.56</v>
      </c>
      <c r="H63" s="3">
        <f t="shared" si="1"/>
        <v>0.45862148659343549</v>
      </c>
    </row>
    <row r="64" spans="1:8" x14ac:dyDescent="0.25">
      <c r="A64" s="13">
        <v>-84</v>
      </c>
      <c r="F64" s="3">
        <v>12</v>
      </c>
      <c r="G64" s="3">
        <f t="shared" si="0"/>
        <v>-84.52</v>
      </c>
      <c r="H64" s="3">
        <f t="shared" si="1"/>
        <v>0.44274677522794292</v>
      </c>
    </row>
    <row r="65" spans="1:8" x14ac:dyDescent="0.25">
      <c r="A65" s="13">
        <v>-84</v>
      </c>
      <c r="F65" s="3">
        <v>13</v>
      </c>
      <c r="G65" s="3">
        <f t="shared" si="0"/>
        <v>-84.48</v>
      </c>
      <c r="H65" s="3">
        <f t="shared" si="1"/>
        <v>0.42611426034168753</v>
      </c>
    </row>
    <row r="66" spans="1:8" x14ac:dyDescent="0.25">
      <c r="A66" s="13">
        <v>-85</v>
      </c>
      <c r="F66" s="3">
        <v>14</v>
      </c>
      <c r="G66" s="3">
        <f t="shared" si="0"/>
        <v>-84.44</v>
      </c>
      <c r="H66" s="3">
        <f t="shared" si="1"/>
        <v>0.40885224177838242</v>
      </c>
    </row>
    <row r="67" spans="1:8" x14ac:dyDescent="0.25">
      <c r="A67" s="13">
        <v>-85</v>
      </c>
      <c r="F67" s="3">
        <v>15</v>
      </c>
      <c r="G67" s="3">
        <f t="shared" si="0"/>
        <v>-84.4</v>
      </c>
      <c r="H67" s="3">
        <f t="shared" si="1"/>
        <v>0.39108967561750363</v>
      </c>
    </row>
    <row r="68" spans="1:8" x14ac:dyDescent="0.25">
      <c r="A68" s="13">
        <v>-85</v>
      </c>
      <c r="F68" s="3">
        <v>16</v>
      </c>
      <c r="G68" s="3">
        <f t="shared" ref="G68:G102" si="2">$D$28+($I$3*F68)</f>
        <v>-84.36</v>
      </c>
      <c r="H68" s="3">
        <f t="shared" ref="H68:H102" si="3">_xlfn.NORM.DIST(G68,$D$28,$C$6,FALSE)</f>
        <v>0.37295460326735735</v>
      </c>
    </row>
    <row r="69" spans="1:8" x14ac:dyDescent="0.25">
      <c r="A69" s="13">
        <v>-85</v>
      </c>
      <c r="F69" s="3">
        <v>17</v>
      </c>
      <c r="G69" s="3">
        <f t="shared" si="2"/>
        <v>-84.32</v>
      </c>
      <c r="H69" s="3">
        <f t="shared" si="3"/>
        <v>0.35457266009569044</v>
      </c>
    </row>
    <row r="70" spans="1:8" x14ac:dyDescent="0.25">
      <c r="A70" s="13">
        <v>-84</v>
      </c>
      <c r="F70" s="3">
        <v>18</v>
      </c>
      <c r="G70" s="3">
        <f t="shared" si="2"/>
        <v>-84.28</v>
      </c>
      <c r="H70" s="3">
        <f t="shared" si="3"/>
        <v>0.3360656868701985</v>
      </c>
    </row>
    <row r="71" spans="1:8" x14ac:dyDescent="0.25">
      <c r="A71" s="13">
        <v>-84</v>
      </c>
      <c r="F71" s="3">
        <v>19</v>
      </c>
      <c r="G71" s="3">
        <f t="shared" si="2"/>
        <v>-84.24</v>
      </c>
      <c r="H71" s="3">
        <f t="shared" si="3"/>
        <v>0.31755046409168058</v>
      </c>
    </row>
    <row r="72" spans="1:8" x14ac:dyDescent="0.25">
      <c r="A72" s="13">
        <v>-85</v>
      </c>
      <c r="F72" s="3">
        <v>20</v>
      </c>
      <c r="G72" s="3">
        <f t="shared" si="2"/>
        <v>-84.2</v>
      </c>
      <c r="H72" s="3">
        <f t="shared" si="3"/>
        <v>0.29913758578180921</v>
      </c>
    </row>
    <row r="73" spans="1:8" x14ac:dyDescent="0.25">
      <c r="A73" s="13">
        <v>-84</v>
      </c>
      <c r="F73" s="3">
        <v>21</v>
      </c>
      <c r="G73" s="3">
        <f t="shared" si="2"/>
        <v>-84.16</v>
      </c>
      <c r="H73" s="3">
        <f t="shared" si="3"/>
        <v>0.28093048554555999</v>
      </c>
    </row>
    <row r="74" spans="1:8" x14ac:dyDescent="0.25">
      <c r="A74" s="13">
        <v>-85</v>
      </c>
      <c r="F74" s="3">
        <v>22</v>
      </c>
      <c r="G74" s="3">
        <f t="shared" si="2"/>
        <v>-84.12</v>
      </c>
      <c r="H74" s="3">
        <f t="shared" si="3"/>
        <v>0.26302462387734582</v>
      </c>
    </row>
    <row r="75" spans="1:8" x14ac:dyDescent="0.25">
      <c r="A75" s="13">
        <v>-84</v>
      </c>
      <c r="F75" s="3">
        <v>23</v>
      </c>
      <c r="G75" s="3">
        <f t="shared" si="2"/>
        <v>-84.08</v>
      </c>
      <c r="H75" s="3">
        <f t="shared" si="3"/>
        <v>0.24550684182711291</v>
      </c>
    </row>
    <row r="76" spans="1:8" x14ac:dyDescent="0.25">
      <c r="A76" s="13">
        <v>-84</v>
      </c>
      <c r="F76" s="3">
        <v>24</v>
      </c>
      <c r="G76" s="3">
        <f t="shared" si="2"/>
        <v>-84.04</v>
      </c>
      <c r="H76" s="3">
        <f t="shared" si="3"/>
        <v>0.22845488239244691</v>
      </c>
    </row>
    <row r="77" spans="1:8" x14ac:dyDescent="0.25">
      <c r="A77" s="13">
        <v>-85</v>
      </c>
      <c r="F77" s="3">
        <v>25</v>
      </c>
      <c r="G77" s="3">
        <f t="shared" si="2"/>
        <v>-84</v>
      </c>
      <c r="H77" s="3">
        <f t="shared" si="3"/>
        <v>0.21193707744722345</v>
      </c>
    </row>
    <row r="78" spans="1:8" x14ac:dyDescent="0.25">
      <c r="A78" s="13">
        <v>-84</v>
      </c>
      <c r="F78" s="3">
        <v>26</v>
      </c>
      <c r="G78" s="3">
        <f t="shared" si="2"/>
        <v>-83.96</v>
      </c>
      <c r="H78" s="3">
        <f t="shared" si="3"/>
        <v>0.1960121947404794</v>
      </c>
    </row>
    <row r="79" spans="1:8" x14ac:dyDescent="0.25">
      <c r="A79" s="13">
        <v>-84</v>
      </c>
      <c r="F79" s="3">
        <v>27</v>
      </c>
      <c r="G79" s="3">
        <f t="shared" si="2"/>
        <v>-83.92</v>
      </c>
      <c r="H79" s="3">
        <f t="shared" si="3"/>
        <v>0.18072943656831852</v>
      </c>
    </row>
    <row r="80" spans="1:8" x14ac:dyDescent="0.25">
      <c r="A80" s="13">
        <v>-85</v>
      </c>
      <c r="F80" s="3">
        <v>28</v>
      </c>
      <c r="G80" s="3">
        <f t="shared" si="2"/>
        <v>-83.88</v>
      </c>
      <c r="H80" s="3">
        <f t="shared" si="3"/>
        <v>0.16612857919221133</v>
      </c>
    </row>
    <row r="81" spans="1:8" x14ac:dyDescent="0.25">
      <c r="A81" s="13">
        <v>-84</v>
      </c>
      <c r="F81" s="3">
        <v>29</v>
      </c>
      <c r="G81" s="3">
        <f t="shared" si="2"/>
        <v>-83.84</v>
      </c>
      <c r="H81" s="3">
        <f t="shared" si="3"/>
        <v>0.15224023998676961</v>
      </c>
    </row>
    <row r="82" spans="1:8" x14ac:dyDescent="0.25">
      <c r="A82" s="13">
        <v>-84</v>
      </c>
      <c r="F82" s="3">
        <v>30</v>
      </c>
      <c r="G82" s="3">
        <f t="shared" si="2"/>
        <v>-83.8</v>
      </c>
      <c r="H82" s="3">
        <f t="shared" si="3"/>
        <v>0.13908625767194113</v>
      </c>
    </row>
    <row r="83" spans="1:8" x14ac:dyDescent="0.25">
      <c r="A83" s="13">
        <v>-84</v>
      </c>
      <c r="F83" s="3">
        <v>31</v>
      </c>
      <c r="G83" s="3">
        <f t="shared" si="2"/>
        <v>-83.76</v>
      </c>
      <c r="H83" s="3">
        <f t="shared" si="3"/>
        <v>0.1266801698268232</v>
      </c>
    </row>
    <row r="84" spans="1:8" x14ac:dyDescent="0.25">
      <c r="A84" s="13">
        <v>-84</v>
      </c>
      <c r="F84" s="3">
        <v>32</v>
      </c>
      <c r="G84" s="3">
        <f t="shared" si="2"/>
        <v>-83.72</v>
      </c>
      <c r="H84" s="3">
        <f t="shared" si="3"/>
        <v>0.11502777118714734</v>
      </c>
    </row>
    <row r="85" spans="1:8" x14ac:dyDescent="0.25">
      <c r="A85" s="13">
        <v>-85</v>
      </c>
      <c r="F85" s="3">
        <v>33</v>
      </c>
      <c r="G85" s="3">
        <f t="shared" si="2"/>
        <v>-83.68</v>
      </c>
      <c r="H85" s="3">
        <f t="shared" si="3"/>
        <v>0.10412773597744231</v>
      </c>
    </row>
    <row r="86" spans="1:8" x14ac:dyDescent="0.25">
      <c r="A86" s="13">
        <v>-84</v>
      </c>
      <c r="F86" s="3">
        <v>34</v>
      </c>
      <c r="G86" s="3">
        <f t="shared" si="2"/>
        <v>-83.64</v>
      </c>
      <c r="H86" s="3">
        <f t="shared" si="3"/>
        <v>9.3972287689708806E-2</v>
      </c>
    </row>
    <row r="87" spans="1:8" x14ac:dyDescent="0.25">
      <c r="A87" s="13">
        <v>-85</v>
      </c>
      <c r="F87" s="3">
        <v>35</v>
      </c>
      <c r="G87" s="3">
        <f t="shared" si="2"/>
        <v>-83.6</v>
      </c>
      <c r="H87" s="3">
        <f t="shared" si="3"/>
        <v>8.4547900253934202E-2</v>
      </c>
    </row>
    <row r="88" spans="1:8" x14ac:dyDescent="0.25">
      <c r="A88" s="13">
        <v>-85</v>
      </c>
      <c r="F88" s="3">
        <v>36</v>
      </c>
      <c r="G88" s="3">
        <f t="shared" si="2"/>
        <v>-83.56</v>
      </c>
      <c r="H88" s="3">
        <f t="shared" si="3"/>
        <v>7.5836015403280027E-2</v>
      </c>
    </row>
    <row r="89" spans="1:8" x14ac:dyDescent="0.25">
      <c r="A89" s="13">
        <v>-84</v>
      </c>
      <c r="F89" s="3">
        <v>37</v>
      </c>
      <c r="G89" s="3">
        <f t="shared" si="2"/>
        <v>-83.52</v>
      </c>
      <c r="H89" s="3">
        <f t="shared" si="3"/>
        <v>6.7813762166524419E-2</v>
      </c>
    </row>
    <row r="90" spans="1:8" x14ac:dyDescent="0.25">
      <c r="A90" s="13">
        <v>-86</v>
      </c>
      <c r="F90" s="3">
        <v>38</v>
      </c>
      <c r="G90" s="3">
        <f t="shared" si="2"/>
        <v>-83.48</v>
      </c>
      <c r="H90" s="3">
        <f t="shared" si="3"/>
        <v>6.0454665766213986E-2</v>
      </c>
    </row>
    <row r="91" spans="1:8" x14ac:dyDescent="0.25">
      <c r="A91" s="13">
        <v>-85</v>
      </c>
      <c r="F91" s="3">
        <v>39</v>
      </c>
      <c r="G91" s="3">
        <f t="shared" si="2"/>
        <v>-83.44</v>
      </c>
      <c r="H91" s="3">
        <f t="shared" si="3"/>
        <v>5.3729334706662031E-2</v>
      </c>
    </row>
    <row r="92" spans="1:8" x14ac:dyDescent="0.25">
      <c r="A92" s="13">
        <v>-85</v>
      </c>
      <c r="F92" s="3">
        <v>40</v>
      </c>
      <c r="G92" s="3">
        <f t="shared" si="2"/>
        <v>-83.4</v>
      </c>
      <c r="H92" s="3">
        <f t="shared" si="3"/>
        <v>4.7606116446349572E-2</v>
      </c>
    </row>
    <row r="93" spans="1:8" x14ac:dyDescent="0.25">
      <c r="A93" s="13">
        <v>-85</v>
      </c>
      <c r="F93" s="3">
        <v>41</v>
      </c>
      <c r="G93" s="3">
        <f t="shared" si="2"/>
        <v>-83.36</v>
      </c>
      <c r="H93" s="3">
        <f t="shared" si="3"/>
        <v>4.205171371112984E-2</v>
      </c>
    </row>
    <row r="94" spans="1:8" x14ac:dyDescent="0.25">
      <c r="A94" s="13">
        <v>-84</v>
      </c>
      <c r="F94" s="3">
        <v>42</v>
      </c>
      <c r="G94" s="3">
        <f t="shared" si="2"/>
        <v>-83.32</v>
      </c>
      <c r="H94" s="3">
        <f t="shared" si="3"/>
        <v>3.7031755169928141E-2</v>
      </c>
    </row>
    <row r="95" spans="1:8" x14ac:dyDescent="0.25">
      <c r="A95" s="13">
        <v>-84</v>
      </c>
      <c r="F95" s="3">
        <v>43</v>
      </c>
      <c r="G95" s="3">
        <f t="shared" si="2"/>
        <v>-83.28</v>
      </c>
      <c r="H95" s="3">
        <f t="shared" si="3"/>
        <v>3.2511315819260603E-2</v>
      </c>
    </row>
    <row r="96" spans="1:8" x14ac:dyDescent="0.25">
      <c r="A96" s="13">
        <v>-85</v>
      </c>
      <c r="F96" s="3">
        <v>44</v>
      </c>
      <c r="G96" s="3">
        <f t="shared" si="2"/>
        <v>-83.24</v>
      </c>
      <c r="H96" s="3">
        <f t="shared" si="3"/>
        <v>2.8455383969898232E-2</v>
      </c>
    </row>
    <row r="97" spans="1:8" x14ac:dyDescent="0.25">
      <c r="A97" s="13">
        <v>-84</v>
      </c>
      <c r="F97" s="3">
        <v>45</v>
      </c>
      <c r="G97" s="3">
        <f t="shared" si="2"/>
        <v>-83.2</v>
      </c>
      <c r="H97" s="3">
        <f t="shared" si="3"/>
        <v>2.4829273167064972E-2</v>
      </c>
    </row>
    <row r="98" spans="1:8" x14ac:dyDescent="0.25">
      <c r="A98" s="13">
        <v>-84</v>
      </c>
      <c r="F98" s="3">
        <v>46</v>
      </c>
      <c r="G98" s="3">
        <f t="shared" si="2"/>
        <v>-83.16</v>
      </c>
      <c r="H98" s="3">
        <f t="shared" si="3"/>
        <v>2.1598978680478814E-2</v>
      </c>
    </row>
    <row r="99" spans="1:8" x14ac:dyDescent="0.25">
      <c r="A99" s="13">
        <v>-84</v>
      </c>
      <c r="F99" s="3">
        <v>47</v>
      </c>
      <c r="G99" s="3">
        <f t="shared" si="2"/>
        <v>-83.12</v>
      </c>
      <c r="H99" s="3">
        <f t="shared" si="3"/>
        <v>1.8731479354927867E-2</v>
      </c>
    </row>
    <row r="100" spans="1:8" x14ac:dyDescent="0.25">
      <c r="A100" s="13">
        <v>-85</v>
      </c>
      <c r="F100" s="3">
        <v>48</v>
      </c>
      <c r="G100" s="3">
        <f t="shared" si="2"/>
        <v>-83.08</v>
      </c>
      <c r="H100" s="3">
        <f t="shared" si="3"/>
        <v>1.6194986604491649E-2</v>
      </c>
    </row>
    <row r="101" spans="1:8" x14ac:dyDescent="0.25">
      <c r="F101" s="3">
        <v>49</v>
      </c>
      <c r="G101" s="3">
        <f t="shared" si="2"/>
        <v>-83.04</v>
      </c>
      <c r="H101" s="3">
        <f t="shared" si="3"/>
        <v>1.3959143159188154E-2</v>
      </c>
    </row>
    <row r="102" spans="1:8" x14ac:dyDescent="0.25">
      <c r="F102" s="3">
        <v>50</v>
      </c>
      <c r="G102" s="3">
        <f t="shared" si="2"/>
        <v>-83</v>
      </c>
      <c r="H102" s="3">
        <f t="shared" si="3"/>
        <v>1.1995174831718195E-2</v>
      </c>
    </row>
  </sheetData>
  <mergeCells count="4">
    <mergeCell ref="B1:C1"/>
    <mergeCell ref="D1:E1"/>
    <mergeCell ref="F1:I1"/>
    <mergeCell ref="C27:D27"/>
  </mergeCells>
  <conditionalFormatting sqref="D29">
    <cfRule type="cellIs" dxfId="5" priority="1" operator="notEqual">
      <formula>$D$28</formula>
    </cfRule>
    <cfRule type="cellIs" dxfId="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402-3D99-491E-B206-2CF2217E7C30}">
  <dimension ref="A1:L102"/>
  <sheetViews>
    <sheetView zoomScale="120" zoomScaleNormal="120" workbookViewId="0">
      <selection activeCell="B2" sqref="B2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-85</v>
      </c>
      <c r="B1" s="28" t="s">
        <v>35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2" x14ac:dyDescent="0.25">
      <c r="A2" s="13">
        <v>-84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-84</v>
      </c>
      <c r="B3" s="21" t="s">
        <v>8</v>
      </c>
      <c r="C3" s="12">
        <f>MIN(A1:A100)</f>
        <v>-88</v>
      </c>
      <c r="D3" s="8">
        <v>-89</v>
      </c>
      <c r="E3" s="10">
        <f t="array" ref="E3:E11">FREQUENCY(A1:A100,D3:D11)</f>
        <v>0</v>
      </c>
      <c r="F3" s="3">
        <v>-49</v>
      </c>
      <c r="G3" s="3">
        <f>$D$28+($I$3*F3)</f>
        <v>-86.45</v>
      </c>
      <c r="H3" s="3">
        <f>_xlfn.NORM.DIST(G3,$D$28,$C$6,FALSE)</f>
        <v>1.4404145125973254E-3</v>
      </c>
      <c r="I3" s="7">
        <f>(ABS(C3)-ABS(C4))/C5</f>
        <v>0.05</v>
      </c>
      <c r="L3" s="14"/>
    </row>
    <row r="4" spans="1:12" x14ac:dyDescent="0.25">
      <c r="A4" s="13">
        <v>-85</v>
      </c>
      <c r="B4" s="22" t="s">
        <v>9</v>
      </c>
      <c r="C4" s="7">
        <f>MAX(A1:A100)</f>
        <v>-83</v>
      </c>
      <c r="D4" s="6">
        <v>-88</v>
      </c>
      <c r="E4" s="11">
        <v>1</v>
      </c>
      <c r="F4" s="3">
        <v>-48</v>
      </c>
      <c r="G4" s="3">
        <f t="shared" ref="G4:G67" si="0">$D$28+($I$3*F4)</f>
        <v>-86.4</v>
      </c>
      <c r="H4" s="3">
        <f t="shared" ref="H4:H67" si="1">_xlfn.NORM.DIST(G4,$D$28,$C$6,FALSE)</f>
        <v>1.8331182819222769E-3</v>
      </c>
      <c r="L4" s="14"/>
    </row>
    <row r="5" spans="1:12" x14ac:dyDescent="0.25">
      <c r="A5" s="13">
        <v>-84</v>
      </c>
      <c r="B5" s="21" t="s">
        <v>10</v>
      </c>
      <c r="C5" s="12">
        <f>COUNT(A1:A100)</f>
        <v>100</v>
      </c>
      <c r="D5" s="8">
        <v>-87</v>
      </c>
      <c r="E5" s="10">
        <v>0</v>
      </c>
      <c r="F5" s="3">
        <v>-47</v>
      </c>
      <c r="G5" s="3">
        <f t="shared" si="0"/>
        <v>-86.35</v>
      </c>
      <c r="H5" s="3">
        <f t="shared" si="1"/>
        <v>2.3213181351054032E-3</v>
      </c>
      <c r="L5" s="14"/>
    </row>
    <row r="6" spans="1:12" x14ac:dyDescent="0.25">
      <c r="A6" s="13">
        <v>-84</v>
      </c>
      <c r="B6" s="22" t="s">
        <v>2</v>
      </c>
      <c r="C6" s="7">
        <f>_xlfn.STDEV.S(A1:A100)</f>
        <v>0.70917507917953004</v>
      </c>
      <c r="D6" s="6">
        <v>-86</v>
      </c>
      <c r="E6" s="11">
        <v>2</v>
      </c>
      <c r="F6" s="3">
        <v>-46</v>
      </c>
      <c r="G6" s="3">
        <f t="shared" si="0"/>
        <v>-86.3</v>
      </c>
      <c r="H6" s="3">
        <f t="shared" si="1"/>
        <v>2.9249605646762267E-3</v>
      </c>
      <c r="L6" s="14"/>
    </row>
    <row r="7" spans="1:12" x14ac:dyDescent="0.25">
      <c r="A7" s="13">
        <v>-84</v>
      </c>
      <c r="B7" s="21" t="s">
        <v>6</v>
      </c>
      <c r="C7" s="12">
        <f>C9-(2*C6)</f>
        <v>-85.808350158359062</v>
      </c>
      <c r="D7" s="8">
        <v>-85</v>
      </c>
      <c r="E7" s="10">
        <v>36</v>
      </c>
      <c r="F7" s="3">
        <v>-45</v>
      </c>
      <c r="G7" s="3">
        <f t="shared" si="0"/>
        <v>-86.25</v>
      </c>
      <c r="H7" s="3">
        <f t="shared" si="1"/>
        <v>3.6673008679379599E-3</v>
      </c>
    </row>
    <row r="8" spans="1:12" x14ac:dyDescent="0.25">
      <c r="A8" s="13">
        <v>-84</v>
      </c>
      <c r="B8" s="22" t="s">
        <v>4</v>
      </c>
      <c r="C8" s="7">
        <f>C9-C6</f>
        <v>-85.099175079179531</v>
      </c>
      <c r="D8" s="6">
        <v>-84</v>
      </c>
      <c r="E8" s="11">
        <v>56</v>
      </c>
      <c r="F8" s="3">
        <v>-44</v>
      </c>
      <c r="G8" s="3">
        <f t="shared" si="0"/>
        <v>-86.2</v>
      </c>
      <c r="H8" s="3">
        <f t="shared" si="1"/>
        <v>4.5752438149666277E-3</v>
      </c>
    </row>
    <row r="9" spans="1:12" x14ac:dyDescent="0.25">
      <c r="A9" s="13">
        <v>-85</v>
      </c>
      <c r="B9" s="21" t="s">
        <v>3</v>
      </c>
      <c r="C9" s="12">
        <f>AVERAGE(A1:A100)</f>
        <v>-84.39</v>
      </c>
      <c r="D9" s="8">
        <v>-83</v>
      </c>
      <c r="E9" s="10">
        <v>5</v>
      </c>
      <c r="F9" s="3">
        <v>-43</v>
      </c>
      <c r="G9" s="3">
        <f t="shared" si="0"/>
        <v>-86.15</v>
      </c>
      <c r="H9" s="3">
        <f t="shared" si="1"/>
        <v>5.6796702106924691E-3</v>
      </c>
    </row>
    <row r="10" spans="1:12" x14ac:dyDescent="0.25">
      <c r="A10" s="13">
        <v>-85</v>
      </c>
      <c r="B10" s="22" t="s">
        <v>5</v>
      </c>
      <c r="C10" s="7">
        <f>C9+C6</f>
        <v>-83.68082492082047</v>
      </c>
      <c r="D10" s="6">
        <v>-82</v>
      </c>
      <c r="E10" s="11">
        <v>0</v>
      </c>
      <c r="F10" s="3">
        <v>-42</v>
      </c>
      <c r="G10" s="3">
        <f t="shared" si="0"/>
        <v>-86.1</v>
      </c>
      <c r="H10" s="3">
        <f t="shared" si="1"/>
        <v>7.0157349134939064E-3</v>
      </c>
    </row>
    <row r="11" spans="1:12" x14ac:dyDescent="0.25">
      <c r="A11" s="13">
        <v>-84</v>
      </c>
      <c r="B11" s="21" t="s">
        <v>7</v>
      </c>
      <c r="C11" s="12">
        <f>C9+(2*C6)</f>
        <v>-82.971649841640939</v>
      </c>
      <c r="D11" s="8">
        <v>-81</v>
      </c>
      <c r="E11" s="10">
        <v>0</v>
      </c>
      <c r="F11" s="3">
        <v>-41</v>
      </c>
      <c r="G11" s="3">
        <f t="shared" si="0"/>
        <v>-86.05</v>
      </c>
      <c r="H11" s="3">
        <f t="shared" si="1"/>
        <v>8.6231193709743106E-3</v>
      </c>
    </row>
    <row r="12" spans="1:12" x14ac:dyDescent="0.25">
      <c r="A12" s="13">
        <v>-85</v>
      </c>
      <c r="F12" s="3">
        <v>-40</v>
      </c>
      <c r="G12" s="3">
        <f t="shared" si="0"/>
        <v>-86</v>
      </c>
      <c r="H12" s="3">
        <f t="shared" si="1"/>
        <v>1.0546219363126066E-2</v>
      </c>
    </row>
    <row r="13" spans="1:12" x14ac:dyDescent="0.25">
      <c r="A13" s="13">
        <v>-85</v>
      </c>
      <c r="F13" s="3">
        <v>-39</v>
      </c>
      <c r="G13" s="3">
        <f t="shared" si="0"/>
        <v>-85.95</v>
      </c>
      <c r="H13" s="3">
        <f t="shared" si="1"/>
        <v>1.2834246553411239E-2</v>
      </c>
    </row>
    <row r="14" spans="1:12" x14ac:dyDescent="0.25">
      <c r="A14" s="13">
        <v>-84</v>
      </c>
      <c r="F14" s="3">
        <v>-38</v>
      </c>
      <c r="G14" s="3">
        <f t="shared" si="0"/>
        <v>-85.9</v>
      </c>
      <c r="H14" s="3">
        <f t="shared" si="1"/>
        <v>1.5541220809469417E-2</v>
      </c>
    </row>
    <row r="15" spans="1:12" x14ac:dyDescent="0.25">
      <c r="A15" s="13">
        <v>-85</v>
      </c>
      <c r="F15" s="3">
        <v>-37</v>
      </c>
      <c r="G15" s="3">
        <f t="shared" si="0"/>
        <v>-85.85</v>
      </c>
      <c r="H15" s="3">
        <f t="shared" si="1"/>
        <v>1.8725829252255619E-2</v>
      </c>
    </row>
    <row r="16" spans="1:12" x14ac:dyDescent="0.25">
      <c r="A16" s="13">
        <v>-85</v>
      </c>
      <c r="F16" s="3">
        <v>-36</v>
      </c>
      <c r="G16" s="3">
        <f t="shared" si="0"/>
        <v>-85.8</v>
      </c>
      <c r="H16" s="3">
        <f t="shared" si="1"/>
        <v>2.2451127817962806E-2</v>
      </c>
    </row>
    <row r="17" spans="1:8" x14ac:dyDescent="0.25">
      <c r="A17" s="13">
        <v>-84</v>
      </c>
      <c r="F17" s="3">
        <v>-35</v>
      </c>
      <c r="G17" s="3">
        <f t="shared" si="0"/>
        <v>-85.75</v>
      </c>
      <c r="H17" s="3">
        <f t="shared" si="1"/>
        <v>2.678406196117785E-2</v>
      </c>
    </row>
    <row r="18" spans="1:8" x14ac:dyDescent="0.25">
      <c r="A18" s="13">
        <v>-85</v>
      </c>
      <c r="F18" s="3">
        <v>-34</v>
      </c>
      <c r="G18" s="3">
        <f t="shared" si="0"/>
        <v>-85.7</v>
      </c>
      <c r="H18" s="3">
        <f t="shared" si="1"/>
        <v>3.1794785165952348E-2</v>
      </c>
    </row>
    <row r="19" spans="1:8" x14ac:dyDescent="0.25">
      <c r="A19" s="13">
        <v>-84</v>
      </c>
      <c r="F19" s="3">
        <v>-33</v>
      </c>
      <c r="G19" s="3">
        <f t="shared" si="0"/>
        <v>-85.65</v>
      </c>
      <c r="H19" s="3">
        <f t="shared" si="1"/>
        <v>3.7555757311682599E-2</v>
      </c>
    </row>
    <row r="20" spans="1:8" x14ac:dyDescent="0.25">
      <c r="A20" s="13">
        <v>-84</v>
      </c>
      <c r="F20" s="3">
        <v>-32</v>
      </c>
      <c r="G20" s="3">
        <f t="shared" si="0"/>
        <v>-85.6</v>
      </c>
      <c r="H20" s="3">
        <f t="shared" si="1"/>
        <v>4.4140609767968117E-2</v>
      </c>
    </row>
    <row r="21" spans="1:8" x14ac:dyDescent="0.25">
      <c r="A21" s="13">
        <v>-85</v>
      </c>
      <c r="F21" s="3">
        <v>-31</v>
      </c>
      <c r="G21" s="3">
        <f t="shared" si="0"/>
        <v>-85.55</v>
      </c>
      <c r="H21" s="3">
        <f t="shared" si="1"/>
        <v>5.1622770414878054E-2</v>
      </c>
    </row>
    <row r="22" spans="1:8" x14ac:dyDescent="0.25">
      <c r="A22" s="13">
        <v>-84</v>
      </c>
      <c r="F22" s="3">
        <v>-30</v>
      </c>
      <c r="G22" s="3">
        <f t="shared" si="0"/>
        <v>-85.5</v>
      </c>
      <c r="H22" s="3">
        <f t="shared" si="1"/>
        <v>6.007384957885676E-2</v>
      </c>
    </row>
    <row r="23" spans="1:8" x14ac:dyDescent="0.25">
      <c r="A23" s="13">
        <v>-85</v>
      </c>
      <c r="F23" s="3">
        <v>-29</v>
      </c>
      <c r="G23" s="3">
        <f t="shared" si="0"/>
        <v>-85.45</v>
      </c>
      <c r="H23" s="3">
        <f t="shared" si="1"/>
        <v>6.9561797032765688E-2</v>
      </c>
    </row>
    <row r="24" spans="1:8" x14ac:dyDescent="0.25">
      <c r="A24" s="13">
        <v>-84</v>
      </c>
      <c r="F24" s="3">
        <v>-28</v>
      </c>
      <c r="G24" s="3">
        <f t="shared" si="0"/>
        <v>-85.4</v>
      </c>
      <c r="H24" s="3">
        <f t="shared" si="1"/>
        <v>8.014885053216371E-2</v>
      </c>
    </row>
    <row r="25" spans="1:8" x14ac:dyDescent="0.25">
      <c r="A25" s="13">
        <v>-84</v>
      </c>
      <c r="F25" s="3">
        <v>-27</v>
      </c>
      <c r="G25" s="3">
        <f t="shared" si="0"/>
        <v>-85.35</v>
      </c>
      <c r="H25" s="3">
        <f t="shared" si="1"/>
        <v>9.188930755219045E-2</v>
      </c>
    </row>
    <row r="26" spans="1:8" x14ac:dyDescent="0.25">
      <c r="A26" s="13">
        <v>-83</v>
      </c>
      <c r="F26" s="3">
        <v>-26</v>
      </c>
      <c r="G26" s="3">
        <f t="shared" si="0"/>
        <v>-85.3</v>
      </c>
      <c r="H26" s="3">
        <f t="shared" si="1"/>
        <v>0.10482716355764723</v>
      </c>
    </row>
    <row r="27" spans="1:8" x14ac:dyDescent="0.25">
      <c r="A27" s="13">
        <v>-84</v>
      </c>
      <c r="C27" s="29" t="s">
        <v>20</v>
      </c>
      <c r="D27" s="29"/>
      <c r="F27" s="3">
        <v>-25</v>
      </c>
      <c r="G27" s="3">
        <f t="shared" si="0"/>
        <v>-85.25</v>
      </c>
      <c r="H27" s="3">
        <f t="shared" si="1"/>
        <v>0.11899367180097656</v>
      </c>
    </row>
    <row r="28" spans="1:8" x14ac:dyDescent="0.25">
      <c r="A28" s="13">
        <v>-84</v>
      </c>
      <c r="C28" s="22" t="s">
        <v>22</v>
      </c>
      <c r="D28" s="6">
        <f>_xlfn.MODE.SNGL(A1:A100)</f>
        <v>-84</v>
      </c>
      <c r="F28" s="3">
        <v>-24</v>
      </c>
      <c r="G28" s="3">
        <f t="shared" si="0"/>
        <v>-85.2</v>
      </c>
      <c r="H28" s="3">
        <f t="shared" si="1"/>
        <v>0.13440489074092546</v>
      </c>
    </row>
    <row r="29" spans="1:8" x14ac:dyDescent="0.25">
      <c r="A29" s="13">
        <v>-83</v>
      </c>
      <c r="C29" s="22" t="s">
        <v>21</v>
      </c>
      <c r="D29" s="6">
        <f>_xlfn.MODE.SNGL(A1:A5)</f>
        <v>-84</v>
      </c>
      <c r="F29" s="3">
        <v>-23</v>
      </c>
      <c r="G29" s="3">
        <f t="shared" si="0"/>
        <v>-85.15</v>
      </c>
      <c r="H29" s="3">
        <f t="shared" si="1"/>
        <v>0.15105929509687815</v>
      </c>
    </row>
    <row r="30" spans="1:8" x14ac:dyDescent="0.25">
      <c r="A30" s="13">
        <v>-84</v>
      </c>
      <c r="C30" s="22" t="s">
        <v>29</v>
      </c>
      <c r="D30" s="20">
        <f>ABS(C6/C9)</f>
        <v>8.4035440120811718E-3</v>
      </c>
      <c r="F30" s="3">
        <v>-22</v>
      </c>
      <c r="G30" s="3">
        <f t="shared" si="0"/>
        <v>-85.1</v>
      </c>
      <c r="H30" s="3">
        <f t="shared" si="1"/>
        <v>0.16893553466025396</v>
      </c>
    </row>
    <row r="31" spans="1:8" x14ac:dyDescent="0.25">
      <c r="A31" s="13">
        <v>-84</v>
      </c>
      <c r="F31" s="3">
        <v>-21</v>
      </c>
      <c r="G31" s="3">
        <f t="shared" si="0"/>
        <v>-85.05</v>
      </c>
      <c r="H31" s="3">
        <f t="shared" si="1"/>
        <v>0.18799043064170326</v>
      </c>
    </row>
    <row r="32" spans="1:8" x14ac:dyDescent="0.25">
      <c r="A32" s="13">
        <v>-85</v>
      </c>
      <c r="F32" s="3">
        <v>-20</v>
      </c>
      <c r="G32" s="3">
        <f t="shared" si="0"/>
        <v>-85</v>
      </c>
      <c r="H32" s="3">
        <f t="shared" si="1"/>
        <v>0.20815730195102949</v>
      </c>
    </row>
    <row r="33" spans="1:8" x14ac:dyDescent="0.25">
      <c r="A33" s="13">
        <v>-85</v>
      </c>
      <c r="F33" s="3">
        <v>-19</v>
      </c>
      <c r="G33" s="3">
        <f t="shared" si="0"/>
        <v>-84.95</v>
      </c>
      <c r="H33" s="3">
        <f t="shared" si="1"/>
        <v>0.22934471287845457</v>
      </c>
    </row>
    <row r="34" spans="1:8" x14ac:dyDescent="0.25">
      <c r="A34" s="13">
        <v>-84</v>
      </c>
      <c r="F34" s="3">
        <v>-18</v>
      </c>
      <c r="G34" s="3">
        <f t="shared" si="0"/>
        <v>-84.9</v>
      </c>
      <c r="H34" s="3">
        <f t="shared" si="1"/>
        <v>0.25143572878744408</v>
      </c>
    </row>
    <row r="35" spans="1:8" x14ac:dyDescent="0.25">
      <c r="A35" s="13">
        <v>-85</v>
      </c>
      <c r="F35" s="3">
        <v>-17</v>
      </c>
      <c r="G35" s="3">
        <f t="shared" si="0"/>
        <v>-84.85</v>
      </c>
      <c r="H35" s="3">
        <f t="shared" si="1"/>
        <v>0.274287757415629</v>
      </c>
    </row>
    <row r="36" spans="1:8" x14ac:dyDescent="0.25">
      <c r="A36" s="13">
        <v>-84</v>
      </c>
      <c r="F36" s="3">
        <v>-16</v>
      </c>
      <c r="G36" s="3">
        <f t="shared" si="0"/>
        <v>-84.8</v>
      </c>
      <c r="H36" s="3">
        <f t="shared" si="1"/>
        <v>0.29773304017799673</v>
      </c>
    </row>
    <row r="37" spans="1:8" x14ac:dyDescent="0.25">
      <c r="A37" s="13">
        <v>-84</v>
      </c>
      <c r="F37" s="3">
        <v>-15</v>
      </c>
      <c r="G37" s="3">
        <f t="shared" si="0"/>
        <v>-84.75</v>
      </c>
      <c r="H37" s="3">
        <f t="shared" si="1"/>
        <v>0.32157984065543854</v>
      </c>
    </row>
    <row r="38" spans="1:8" x14ac:dyDescent="0.25">
      <c r="A38" s="13">
        <v>-85</v>
      </c>
      <c r="F38" s="3">
        <v>-14</v>
      </c>
      <c r="G38" s="3">
        <f t="shared" si="0"/>
        <v>-84.7</v>
      </c>
      <c r="H38" s="3">
        <f t="shared" si="1"/>
        <v>0.34561435663697365</v>
      </c>
    </row>
    <row r="39" spans="1:8" x14ac:dyDescent="0.25">
      <c r="A39" s="13">
        <v>-85</v>
      </c>
      <c r="F39" s="3">
        <v>-13</v>
      </c>
      <c r="G39" s="3">
        <f t="shared" si="0"/>
        <v>-84.65</v>
      </c>
      <c r="H39" s="3">
        <f t="shared" si="1"/>
        <v>0.36960335829670027</v>
      </c>
    </row>
    <row r="40" spans="1:8" x14ac:dyDescent="0.25">
      <c r="A40" s="13">
        <v>-84</v>
      </c>
      <c r="F40" s="3">
        <v>-12</v>
      </c>
      <c r="G40" s="3">
        <f t="shared" si="0"/>
        <v>-84.6</v>
      </c>
      <c r="H40" s="3">
        <f t="shared" si="1"/>
        <v>0.39329752916643818</v>
      </c>
    </row>
    <row r="41" spans="1:8" x14ac:dyDescent="0.25">
      <c r="A41" s="13">
        <v>-84</v>
      </c>
      <c r="F41" s="3">
        <v>-11</v>
      </c>
      <c r="G41" s="3">
        <f t="shared" si="0"/>
        <v>-84.55</v>
      </c>
      <c r="H41" s="3">
        <f t="shared" si="1"/>
        <v>0.41643545953407418</v>
      </c>
    </row>
    <row r="42" spans="1:8" x14ac:dyDescent="0.25">
      <c r="A42" s="13">
        <v>-85</v>
      </c>
      <c r="F42" s="3">
        <v>-10</v>
      </c>
      <c r="G42" s="3">
        <f t="shared" si="0"/>
        <v>-84.5</v>
      </c>
      <c r="H42" s="3">
        <f t="shared" si="1"/>
        <v>0.43874821491570026</v>
      </c>
    </row>
    <row r="43" spans="1:8" x14ac:dyDescent="0.25">
      <c r="A43" s="13">
        <v>-85</v>
      </c>
      <c r="F43" s="3">
        <v>-9</v>
      </c>
      <c r="G43" s="3">
        <f t="shared" si="0"/>
        <v>-84.45</v>
      </c>
      <c r="H43" s="3">
        <f t="shared" si="1"/>
        <v>0.45996437655991268</v>
      </c>
    </row>
    <row r="44" spans="1:8" x14ac:dyDescent="0.25">
      <c r="A44" s="13">
        <v>-84</v>
      </c>
      <c r="F44" s="3">
        <v>-8</v>
      </c>
      <c r="G44" s="3">
        <f t="shared" si="0"/>
        <v>-84.4</v>
      </c>
      <c r="H44" s="3">
        <f t="shared" si="1"/>
        <v>0.47981542780972031</v>
      </c>
    </row>
    <row r="45" spans="1:8" x14ac:dyDescent="0.25">
      <c r="A45" s="13">
        <v>-85</v>
      </c>
      <c r="F45" s="3">
        <v>-7</v>
      </c>
      <c r="G45" s="3">
        <f t="shared" si="0"/>
        <v>-84.35</v>
      </c>
      <c r="H45" s="3">
        <f t="shared" si="1"/>
        <v>0.4980413407850442</v>
      </c>
    </row>
    <row r="46" spans="1:8" x14ac:dyDescent="0.25">
      <c r="A46" s="13">
        <v>-85</v>
      </c>
      <c r="F46" s="3">
        <v>-6</v>
      </c>
      <c r="G46" s="3">
        <f t="shared" si="0"/>
        <v>-84.3</v>
      </c>
      <c r="H46" s="3">
        <f t="shared" si="1"/>
        <v>0.51439620335169622</v>
      </c>
    </row>
    <row r="47" spans="1:8" x14ac:dyDescent="0.25">
      <c r="A47" s="13">
        <v>-84</v>
      </c>
      <c r="F47" s="3">
        <v>-5</v>
      </c>
      <c r="G47" s="3">
        <f t="shared" si="0"/>
        <v>-84.25</v>
      </c>
      <c r="H47" s="3">
        <f t="shared" si="1"/>
        <v>0.52865371761766344</v>
      </c>
    </row>
    <row r="48" spans="1:8" x14ac:dyDescent="0.25">
      <c r="A48" s="13">
        <v>-85</v>
      </c>
      <c r="F48" s="3">
        <v>-4</v>
      </c>
      <c r="G48" s="3">
        <f t="shared" si="0"/>
        <v>-84.2</v>
      </c>
      <c r="H48" s="3">
        <f t="shared" si="1"/>
        <v>0.54061239890325352</v>
      </c>
    </row>
    <row r="49" spans="1:8" x14ac:dyDescent="0.25">
      <c r="A49" s="13">
        <v>-85</v>
      </c>
      <c r="F49" s="3">
        <v>-3</v>
      </c>
      <c r="G49" s="3">
        <f t="shared" si="0"/>
        <v>-84.15</v>
      </c>
      <c r="H49" s="3">
        <f t="shared" si="1"/>
        <v>0.55010030863260739</v>
      </c>
    </row>
    <row r="50" spans="1:8" x14ac:dyDescent="0.25">
      <c r="A50" s="13">
        <v>-84</v>
      </c>
      <c r="F50" s="3">
        <v>-2</v>
      </c>
      <c r="G50" s="3">
        <f t="shared" si="0"/>
        <v>-84.1</v>
      </c>
      <c r="H50" s="3">
        <f t="shared" si="1"/>
        <v>0.55697916592600094</v>
      </c>
    </row>
    <row r="51" spans="1:8" x14ac:dyDescent="0.25">
      <c r="A51" s="13">
        <v>-84</v>
      </c>
      <c r="F51" s="3">
        <v>-1</v>
      </c>
      <c r="G51" s="3">
        <f t="shared" si="0"/>
        <v>-84.05</v>
      </c>
      <c r="H51" s="3">
        <f t="shared" si="1"/>
        <v>0.56114770053114815</v>
      </c>
    </row>
    <row r="52" spans="1:8" x14ac:dyDescent="0.25">
      <c r="A52" s="13">
        <v>-85</v>
      </c>
      <c r="F52" s="3">
        <v>0</v>
      </c>
      <c r="G52" s="3">
        <f t="shared" si="0"/>
        <v>-84</v>
      </c>
      <c r="H52" s="3">
        <f t="shared" si="1"/>
        <v>0.56254413347827059</v>
      </c>
    </row>
    <row r="53" spans="1:8" x14ac:dyDescent="0.25">
      <c r="A53" s="13">
        <v>-84</v>
      </c>
      <c r="F53" s="3">
        <v>1</v>
      </c>
      <c r="G53" s="3">
        <f t="shared" si="0"/>
        <v>-83.95</v>
      </c>
      <c r="H53" s="3">
        <f t="shared" si="1"/>
        <v>0.56114770053114815</v>
      </c>
    </row>
    <row r="54" spans="1:8" x14ac:dyDescent="0.25">
      <c r="A54" s="13">
        <v>-84</v>
      </c>
      <c r="F54" s="3">
        <v>2</v>
      </c>
      <c r="G54" s="3">
        <f t="shared" si="0"/>
        <v>-83.9</v>
      </c>
      <c r="H54" s="3">
        <f t="shared" si="1"/>
        <v>0.55697916592600094</v>
      </c>
    </row>
    <row r="55" spans="1:8" x14ac:dyDescent="0.25">
      <c r="A55" s="13">
        <v>-83</v>
      </c>
      <c r="F55" s="3">
        <v>3</v>
      </c>
      <c r="G55" s="3">
        <f t="shared" si="0"/>
        <v>-83.85</v>
      </c>
      <c r="H55" s="3">
        <f t="shared" si="1"/>
        <v>0.55010030863260739</v>
      </c>
    </row>
    <row r="56" spans="1:8" x14ac:dyDescent="0.25">
      <c r="A56" s="13">
        <v>-85</v>
      </c>
      <c r="F56" s="3">
        <v>4</v>
      </c>
      <c r="G56" s="3">
        <f t="shared" si="0"/>
        <v>-83.8</v>
      </c>
      <c r="H56" s="3">
        <f t="shared" si="1"/>
        <v>0.54061239890325352</v>
      </c>
    </row>
    <row r="57" spans="1:8" x14ac:dyDescent="0.25">
      <c r="A57" s="13">
        <v>-84</v>
      </c>
      <c r="F57" s="3">
        <v>5</v>
      </c>
      <c r="G57" s="3">
        <f t="shared" si="0"/>
        <v>-83.75</v>
      </c>
      <c r="H57" s="3">
        <f t="shared" si="1"/>
        <v>0.52865371761766344</v>
      </c>
    </row>
    <row r="58" spans="1:8" x14ac:dyDescent="0.25">
      <c r="A58" s="13">
        <v>-84</v>
      </c>
      <c r="F58" s="3">
        <v>6</v>
      </c>
      <c r="G58" s="3">
        <f t="shared" si="0"/>
        <v>-83.7</v>
      </c>
      <c r="H58" s="3">
        <f t="shared" si="1"/>
        <v>0.51439620335169622</v>
      </c>
    </row>
    <row r="59" spans="1:8" x14ac:dyDescent="0.25">
      <c r="A59" s="13">
        <v>-85</v>
      </c>
      <c r="F59" s="3">
        <v>7</v>
      </c>
      <c r="G59" s="3">
        <f t="shared" si="0"/>
        <v>-83.65</v>
      </c>
      <c r="H59" s="3">
        <f t="shared" si="1"/>
        <v>0.4980413407850442</v>
      </c>
    </row>
    <row r="60" spans="1:8" x14ac:dyDescent="0.25">
      <c r="A60" s="13">
        <v>-85</v>
      </c>
      <c r="F60" s="3">
        <v>8</v>
      </c>
      <c r="G60" s="3">
        <f t="shared" si="0"/>
        <v>-83.6</v>
      </c>
      <c r="H60" s="3">
        <f t="shared" si="1"/>
        <v>0.47981542780972031</v>
      </c>
    </row>
    <row r="61" spans="1:8" x14ac:dyDescent="0.25">
      <c r="A61" s="13">
        <v>-84</v>
      </c>
      <c r="F61" s="3">
        <v>9</v>
      </c>
      <c r="G61" s="3">
        <f t="shared" si="0"/>
        <v>-83.55</v>
      </c>
      <c r="H61" s="3">
        <f t="shared" si="1"/>
        <v>0.45996437655991268</v>
      </c>
    </row>
    <row r="62" spans="1:8" x14ac:dyDescent="0.25">
      <c r="A62" s="13">
        <v>-84</v>
      </c>
      <c r="F62" s="3">
        <v>10</v>
      </c>
      <c r="G62" s="3">
        <f t="shared" si="0"/>
        <v>-83.5</v>
      </c>
      <c r="H62" s="3">
        <f t="shared" si="1"/>
        <v>0.43874821491570026</v>
      </c>
    </row>
    <row r="63" spans="1:8" x14ac:dyDescent="0.25">
      <c r="A63" s="13">
        <v>-84</v>
      </c>
      <c r="F63" s="3">
        <v>11</v>
      </c>
      <c r="G63" s="3">
        <f t="shared" si="0"/>
        <v>-83.45</v>
      </c>
      <c r="H63" s="3">
        <f t="shared" si="1"/>
        <v>0.41643545953407418</v>
      </c>
    </row>
    <row r="64" spans="1:8" x14ac:dyDescent="0.25">
      <c r="A64" s="13">
        <v>-84</v>
      </c>
      <c r="F64" s="3">
        <v>12</v>
      </c>
      <c r="G64" s="3">
        <f t="shared" si="0"/>
        <v>-83.4</v>
      </c>
      <c r="H64" s="3">
        <f t="shared" si="1"/>
        <v>0.39329752916643818</v>
      </c>
    </row>
    <row r="65" spans="1:8" x14ac:dyDescent="0.25">
      <c r="A65" s="13">
        <v>-85</v>
      </c>
      <c r="F65" s="3">
        <v>13</v>
      </c>
      <c r="G65" s="3">
        <f t="shared" si="0"/>
        <v>-83.35</v>
      </c>
      <c r="H65" s="3">
        <f t="shared" si="1"/>
        <v>0.36960335829670027</v>
      </c>
    </row>
    <row r="66" spans="1:8" x14ac:dyDescent="0.25">
      <c r="A66" s="13">
        <v>-86</v>
      </c>
      <c r="F66" s="3">
        <v>14</v>
      </c>
      <c r="G66" s="3">
        <f t="shared" si="0"/>
        <v>-83.3</v>
      </c>
      <c r="H66" s="3">
        <f t="shared" si="1"/>
        <v>0.34561435663697365</v>
      </c>
    </row>
    <row r="67" spans="1:8" x14ac:dyDescent="0.25">
      <c r="A67" s="13">
        <v>-85</v>
      </c>
      <c r="F67" s="3">
        <v>15</v>
      </c>
      <c r="G67" s="3">
        <f t="shared" si="0"/>
        <v>-83.25</v>
      </c>
      <c r="H67" s="3">
        <f t="shared" si="1"/>
        <v>0.32157984065543854</v>
      </c>
    </row>
    <row r="68" spans="1:8" x14ac:dyDescent="0.25">
      <c r="A68" s="13">
        <v>-84</v>
      </c>
      <c r="F68" s="3">
        <v>16</v>
      </c>
      <c r="G68" s="3">
        <f t="shared" ref="G68:G102" si="2">$D$28+($I$3*F68)</f>
        <v>-83.2</v>
      </c>
      <c r="H68" s="3">
        <f t="shared" ref="H68:H102" si="3">_xlfn.NORM.DIST(G68,$D$28,$C$6,FALSE)</f>
        <v>0.29773304017799673</v>
      </c>
    </row>
    <row r="69" spans="1:8" x14ac:dyDescent="0.25">
      <c r="A69" s="13">
        <v>-84</v>
      </c>
      <c r="F69" s="3">
        <v>17</v>
      </c>
      <c r="G69" s="3">
        <f t="shared" si="2"/>
        <v>-83.15</v>
      </c>
      <c r="H69" s="3">
        <f t="shared" si="3"/>
        <v>0.274287757415629</v>
      </c>
    </row>
    <row r="70" spans="1:8" x14ac:dyDescent="0.25">
      <c r="A70" s="13">
        <v>-85</v>
      </c>
      <c r="F70" s="3">
        <v>18</v>
      </c>
      <c r="G70" s="3">
        <f t="shared" si="2"/>
        <v>-83.1</v>
      </c>
      <c r="H70" s="3">
        <f t="shared" si="3"/>
        <v>0.25143572878744408</v>
      </c>
    </row>
    <row r="71" spans="1:8" x14ac:dyDescent="0.25">
      <c r="A71" s="13">
        <v>-85</v>
      </c>
      <c r="F71" s="3">
        <v>19</v>
      </c>
      <c r="G71" s="3">
        <f t="shared" si="2"/>
        <v>-83.05</v>
      </c>
      <c r="H71" s="3">
        <f t="shared" si="3"/>
        <v>0.22934471287845457</v>
      </c>
    </row>
    <row r="72" spans="1:8" x14ac:dyDescent="0.25">
      <c r="A72" s="13">
        <v>-84</v>
      </c>
      <c r="F72" s="3">
        <v>20</v>
      </c>
      <c r="G72" s="3">
        <f t="shared" si="2"/>
        <v>-83</v>
      </c>
      <c r="H72" s="3">
        <f t="shared" si="3"/>
        <v>0.20815730195102949</v>
      </c>
    </row>
    <row r="73" spans="1:8" x14ac:dyDescent="0.25">
      <c r="A73" s="13">
        <v>-85</v>
      </c>
      <c r="F73" s="3">
        <v>21</v>
      </c>
      <c r="G73" s="3">
        <f t="shared" si="2"/>
        <v>-82.95</v>
      </c>
      <c r="H73" s="3">
        <f t="shared" si="3"/>
        <v>0.18799043064170326</v>
      </c>
    </row>
    <row r="74" spans="1:8" x14ac:dyDescent="0.25">
      <c r="A74" s="13">
        <v>-84</v>
      </c>
      <c r="F74" s="3">
        <v>22</v>
      </c>
      <c r="G74" s="3">
        <f t="shared" si="2"/>
        <v>-82.9</v>
      </c>
      <c r="H74" s="3">
        <f t="shared" si="3"/>
        <v>0.16893553466025396</v>
      </c>
    </row>
    <row r="75" spans="1:8" x14ac:dyDescent="0.25">
      <c r="A75" s="13">
        <v>-84</v>
      </c>
      <c r="F75" s="3">
        <v>23</v>
      </c>
      <c r="G75" s="3">
        <f t="shared" si="2"/>
        <v>-82.85</v>
      </c>
      <c r="H75" s="3">
        <f t="shared" si="3"/>
        <v>0.15105929509687815</v>
      </c>
    </row>
    <row r="76" spans="1:8" x14ac:dyDescent="0.25">
      <c r="A76" s="13">
        <v>-85</v>
      </c>
      <c r="F76" s="3">
        <v>24</v>
      </c>
      <c r="G76" s="3">
        <f t="shared" si="2"/>
        <v>-82.8</v>
      </c>
      <c r="H76" s="3">
        <f t="shared" si="3"/>
        <v>0.13440489074092546</v>
      </c>
    </row>
    <row r="77" spans="1:8" x14ac:dyDescent="0.25">
      <c r="A77" s="13">
        <v>-84</v>
      </c>
      <c r="F77" s="3">
        <v>25</v>
      </c>
      <c r="G77" s="3">
        <f t="shared" si="2"/>
        <v>-82.75</v>
      </c>
      <c r="H77" s="3">
        <f t="shared" si="3"/>
        <v>0.11899367180097656</v>
      </c>
    </row>
    <row r="78" spans="1:8" x14ac:dyDescent="0.25">
      <c r="A78" s="13">
        <v>-84</v>
      </c>
      <c r="F78" s="3">
        <v>26</v>
      </c>
      <c r="G78" s="3">
        <f t="shared" si="2"/>
        <v>-82.7</v>
      </c>
      <c r="H78" s="3">
        <f t="shared" si="3"/>
        <v>0.10482716355764723</v>
      </c>
    </row>
    <row r="79" spans="1:8" x14ac:dyDescent="0.25">
      <c r="A79" s="13">
        <v>-84</v>
      </c>
      <c r="F79" s="3">
        <v>27</v>
      </c>
      <c r="G79" s="3">
        <f t="shared" si="2"/>
        <v>-82.65</v>
      </c>
      <c r="H79" s="3">
        <f t="shared" si="3"/>
        <v>9.188930755219045E-2</v>
      </c>
    </row>
    <row r="80" spans="1:8" x14ac:dyDescent="0.25">
      <c r="A80" s="13">
        <v>-84</v>
      </c>
      <c r="F80" s="3">
        <v>28</v>
      </c>
      <c r="G80" s="3">
        <f t="shared" si="2"/>
        <v>-82.6</v>
      </c>
      <c r="H80" s="3">
        <f t="shared" si="3"/>
        <v>8.014885053216371E-2</v>
      </c>
    </row>
    <row r="81" spans="1:8" x14ac:dyDescent="0.25">
      <c r="A81" s="13">
        <v>-85</v>
      </c>
      <c r="F81" s="3">
        <v>29</v>
      </c>
      <c r="G81" s="3">
        <f t="shared" si="2"/>
        <v>-82.55</v>
      </c>
      <c r="H81" s="3">
        <f t="shared" si="3"/>
        <v>6.9561797032765688E-2</v>
      </c>
    </row>
    <row r="82" spans="1:8" x14ac:dyDescent="0.25">
      <c r="A82" s="13">
        <v>-85</v>
      </c>
      <c r="F82" s="3">
        <v>30</v>
      </c>
      <c r="G82" s="3">
        <f t="shared" si="2"/>
        <v>-82.5</v>
      </c>
      <c r="H82" s="3">
        <f t="shared" si="3"/>
        <v>6.007384957885676E-2</v>
      </c>
    </row>
    <row r="83" spans="1:8" x14ac:dyDescent="0.25">
      <c r="A83" s="13">
        <v>-88</v>
      </c>
      <c r="F83" s="3">
        <v>31</v>
      </c>
      <c r="G83" s="3">
        <f t="shared" si="2"/>
        <v>-82.45</v>
      </c>
      <c r="H83" s="3">
        <f t="shared" si="3"/>
        <v>5.1622770414878054E-2</v>
      </c>
    </row>
    <row r="84" spans="1:8" x14ac:dyDescent="0.25">
      <c r="A84" s="13">
        <v>-84</v>
      </c>
      <c r="F84" s="3">
        <v>32</v>
      </c>
      <c r="G84" s="3">
        <f t="shared" si="2"/>
        <v>-82.4</v>
      </c>
      <c r="H84" s="3">
        <f t="shared" si="3"/>
        <v>4.4140609767968117E-2</v>
      </c>
    </row>
    <row r="85" spans="1:8" x14ac:dyDescent="0.25">
      <c r="A85" s="13">
        <v>-84</v>
      </c>
      <c r="F85" s="3">
        <v>33</v>
      </c>
      <c r="G85" s="3">
        <f t="shared" si="2"/>
        <v>-82.35</v>
      </c>
      <c r="H85" s="3">
        <f t="shared" si="3"/>
        <v>3.7555757311682599E-2</v>
      </c>
    </row>
    <row r="86" spans="1:8" x14ac:dyDescent="0.25">
      <c r="A86" s="13">
        <v>-84</v>
      </c>
      <c r="F86" s="3">
        <v>34</v>
      </c>
      <c r="G86" s="3">
        <f t="shared" si="2"/>
        <v>-82.3</v>
      </c>
      <c r="H86" s="3">
        <f t="shared" si="3"/>
        <v>3.1794785165952348E-2</v>
      </c>
    </row>
    <row r="87" spans="1:8" x14ac:dyDescent="0.25">
      <c r="A87" s="13">
        <v>-84</v>
      </c>
      <c r="F87" s="3">
        <v>35</v>
      </c>
      <c r="G87" s="3">
        <f t="shared" si="2"/>
        <v>-82.25</v>
      </c>
      <c r="H87" s="3">
        <f t="shared" si="3"/>
        <v>2.678406196117785E-2</v>
      </c>
    </row>
    <row r="88" spans="1:8" x14ac:dyDescent="0.25">
      <c r="A88" s="13">
        <v>-83</v>
      </c>
      <c r="F88" s="3">
        <v>36</v>
      </c>
      <c r="G88" s="3">
        <f t="shared" si="2"/>
        <v>-82.2</v>
      </c>
      <c r="H88" s="3">
        <f t="shared" si="3"/>
        <v>2.2451127817962806E-2</v>
      </c>
    </row>
    <row r="89" spans="1:8" x14ac:dyDescent="0.25">
      <c r="A89" s="13">
        <v>-84</v>
      </c>
      <c r="F89" s="3">
        <v>37</v>
      </c>
      <c r="G89" s="3">
        <f t="shared" si="2"/>
        <v>-82.15</v>
      </c>
      <c r="H89" s="3">
        <f t="shared" si="3"/>
        <v>1.8725829252255619E-2</v>
      </c>
    </row>
    <row r="90" spans="1:8" x14ac:dyDescent="0.25">
      <c r="A90" s="13">
        <v>-84</v>
      </c>
      <c r="F90" s="3">
        <v>38</v>
      </c>
      <c r="G90" s="3">
        <f t="shared" si="2"/>
        <v>-82.1</v>
      </c>
      <c r="H90" s="3">
        <f t="shared" si="3"/>
        <v>1.5541220809469417E-2</v>
      </c>
    </row>
    <row r="91" spans="1:8" x14ac:dyDescent="0.25">
      <c r="A91" s="13">
        <v>-84</v>
      </c>
      <c r="F91" s="3">
        <v>39</v>
      </c>
      <c r="G91" s="3">
        <f t="shared" si="2"/>
        <v>-82.05</v>
      </c>
      <c r="H91" s="3">
        <f t="shared" si="3"/>
        <v>1.2834246553411239E-2</v>
      </c>
    </row>
    <row r="92" spans="1:8" x14ac:dyDescent="0.25">
      <c r="A92" s="13">
        <v>-83</v>
      </c>
      <c r="F92" s="3">
        <v>40</v>
      </c>
      <c r="G92" s="3">
        <f t="shared" si="2"/>
        <v>-82</v>
      </c>
      <c r="H92" s="3">
        <f t="shared" si="3"/>
        <v>1.0546219363126066E-2</v>
      </c>
    </row>
    <row r="93" spans="1:8" x14ac:dyDescent="0.25">
      <c r="A93" s="13">
        <v>-84</v>
      </c>
      <c r="F93" s="3">
        <v>41</v>
      </c>
      <c r="G93" s="3">
        <f t="shared" si="2"/>
        <v>-81.95</v>
      </c>
      <c r="H93" s="3">
        <f t="shared" si="3"/>
        <v>8.6231193709743106E-3</v>
      </c>
    </row>
    <row r="94" spans="1:8" x14ac:dyDescent="0.25">
      <c r="A94" s="13">
        <v>-84</v>
      </c>
      <c r="F94" s="3">
        <v>42</v>
      </c>
      <c r="G94" s="3">
        <f t="shared" si="2"/>
        <v>-81.900000000000006</v>
      </c>
      <c r="H94" s="3">
        <f t="shared" si="3"/>
        <v>7.0157349134939064E-3</v>
      </c>
    </row>
    <row r="95" spans="1:8" x14ac:dyDescent="0.25">
      <c r="A95" s="13">
        <v>-84</v>
      </c>
      <c r="F95" s="3">
        <v>43</v>
      </c>
      <c r="G95" s="3">
        <f t="shared" si="2"/>
        <v>-81.849999999999994</v>
      </c>
      <c r="H95" s="3">
        <f t="shared" si="3"/>
        <v>5.6796702106924691E-3</v>
      </c>
    </row>
    <row r="96" spans="1:8" x14ac:dyDescent="0.25">
      <c r="A96" s="13">
        <v>-84</v>
      </c>
      <c r="F96" s="3">
        <v>44</v>
      </c>
      <c r="G96" s="3">
        <f t="shared" si="2"/>
        <v>-81.8</v>
      </c>
      <c r="H96" s="3">
        <f t="shared" si="3"/>
        <v>4.5752438149666277E-3</v>
      </c>
    </row>
    <row r="97" spans="1:8" x14ac:dyDescent="0.25">
      <c r="A97" s="13">
        <v>-85</v>
      </c>
      <c r="F97" s="3">
        <v>45</v>
      </c>
      <c r="G97" s="3">
        <f t="shared" si="2"/>
        <v>-81.75</v>
      </c>
      <c r="H97" s="3">
        <f t="shared" si="3"/>
        <v>3.6673008679379599E-3</v>
      </c>
    </row>
    <row r="98" spans="1:8" x14ac:dyDescent="0.25">
      <c r="A98" s="13">
        <v>-86</v>
      </c>
      <c r="F98" s="3">
        <v>46</v>
      </c>
      <c r="G98" s="3">
        <f t="shared" si="2"/>
        <v>-81.7</v>
      </c>
      <c r="H98" s="3">
        <f t="shared" si="3"/>
        <v>2.9249605646762267E-3</v>
      </c>
    </row>
    <row r="99" spans="1:8" x14ac:dyDescent="0.25">
      <c r="A99" s="13">
        <v>-84</v>
      </c>
      <c r="F99" s="3">
        <v>47</v>
      </c>
      <c r="G99" s="3">
        <f t="shared" si="2"/>
        <v>-81.650000000000006</v>
      </c>
      <c r="H99" s="3">
        <f t="shared" si="3"/>
        <v>2.3213181351054032E-3</v>
      </c>
    </row>
    <row r="100" spans="1:8" x14ac:dyDescent="0.25">
      <c r="A100" s="13">
        <v>-85</v>
      </c>
      <c r="F100" s="3">
        <v>48</v>
      </c>
      <c r="G100" s="3">
        <f t="shared" si="2"/>
        <v>-81.599999999999994</v>
      </c>
      <c r="H100" s="3">
        <f t="shared" si="3"/>
        <v>1.8331182819222769E-3</v>
      </c>
    </row>
    <row r="101" spans="1:8" x14ac:dyDescent="0.25">
      <c r="F101" s="3">
        <v>49</v>
      </c>
      <c r="G101" s="3">
        <f t="shared" si="2"/>
        <v>-81.55</v>
      </c>
      <c r="H101" s="3">
        <f t="shared" si="3"/>
        <v>1.4404145125973254E-3</v>
      </c>
    </row>
    <row r="102" spans="1:8" x14ac:dyDescent="0.25">
      <c r="F102" s="3">
        <v>50</v>
      </c>
      <c r="G102" s="3">
        <f t="shared" si="2"/>
        <v>-81.5</v>
      </c>
      <c r="H102" s="3">
        <f t="shared" si="3"/>
        <v>1.1262262957552188E-3</v>
      </c>
    </row>
  </sheetData>
  <mergeCells count="4">
    <mergeCell ref="B1:C1"/>
    <mergeCell ref="D1:E1"/>
    <mergeCell ref="F1:I1"/>
    <mergeCell ref="C27:D27"/>
  </mergeCells>
  <conditionalFormatting sqref="D29">
    <cfRule type="cellIs" dxfId="3" priority="1" operator="notEqual">
      <formula>$D$28</formula>
    </cfRule>
    <cfRule type="cellIs" dxfId="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4978-DFE4-46DB-8C37-DC885E511A41}">
  <dimension ref="A1:P102"/>
  <sheetViews>
    <sheetView tabSelected="1" zoomScale="120" zoomScaleNormal="120" workbookViewId="0">
      <selection activeCell="P4" sqref="P4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6" s="2" customFormat="1" x14ac:dyDescent="0.25">
      <c r="A1" s="13">
        <v>-86</v>
      </c>
      <c r="B1" s="28" t="s">
        <v>36</v>
      </c>
      <c r="C1" s="28"/>
      <c r="D1" s="25" t="s">
        <v>17</v>
      </c>
      <c r="E1" s="26"/>
      <c r="F1" s="27" t="s">
        <v>18</v>
      </c>
      <c r="G1" s="27"/>
      <c r="H1" s="27"/>
      <c r="I1" s="27"/>
      <c r="L1" s="14"/>
    </row>
    <row r="2" spans="1:16" x14ac:dyDescent="0.25">
      <c r="A2" s="13">
        <v>-86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6" x14ac:dyDescent="0.25">
      <c r="A3" s="13">
        <v>-86</v>
      </c>
      <c r="B3" s="21" t="s">
        <v>8</v>
      </c>
      <c r="C3" s="12">
        <f>MIN(A1:A100)</f>
        <v>-86</v>
      </c>
      <c r="D3" s="8">
        <v>-87</v>
      </c>
      <c r="E3" s="10">
        <f t="array" ref="E3:E11">FREQUENCY(A1:A100,D3:D11)</f>
        <v>0</v>
      </c>
      <c r="F3" s="3">
        <v>-49</v>
      </c>
      <c r="G3" s="3">
        <f>$D$28+($I$3*F3)</f>
        <v>-85.98</v>
      </c>
      <c r="H3" s="3">
        <f>_xlfn.NORM.DIST(G3,$D$28,$C$6,FALSE)</f>
        <v>0.17663177557305185</v>
      </c>
      <c r="I3" s="7">
        <f>(ABS(C3)-ABS(C4))/C5</f>
        <v>0.02</v>
      </c>
      <c r="L3" s="14" t="s">
        <v>37</v>
      </c>
      <c r="N3" t="s">
        <v>37</v>
      </c>
      <c r="P3" t="s">
        <v>38</v>
      </c>
    </row>
    <row r="4" spans="1:16" x14ac:dyDescent="0.25">
      <c r="A4" s="13">
        <v>-86</v>
      </c>
      <c r="B4" s="22" t="s">
        <v>9</v>
      </c>
      <c r="C4" s="7">
        <f>MAX(A1:A100)</f>
        <v>-84</v>
      </c>
      <c r="D4" s="6">
        <v>-86</v>
      </c>
      <c r="E4" s="11">
        <v>10</v>
      </c>
      <c r="F4" s="3">
        <v>-48</v>
      </c>
      <c r="G4" s="3">
        <f t="shared" ref="G4:G67" si="0">$D$28+($I$3*F4)</f>
        <v>-85.96</v>
      </c>
      <c r="H4" s="3">
        <f t="shared" ref="H4:H67" si="1">_xlfn.NORM.DIST(G4,$D$28,$C$6,FALSE)</f>
        <v>0.18631097786633694</v>
      </c>
      <c r="L4" s="14" t="s">
        <v>30</v>
      </c>
      <c r="N4" t="s">
        <v>32</v>
      </c>
      <c r="P4" t="s">
        <v>33</v>
      </c>
    </row>
    <row r="5" spans="1:16" x14ac:dyDescent="0.25">
      <c r="A5" s="13">
        <v>-85</v>
      </c>
      <c r="B5" s="21" t="s">
        <v>10</v>
      </c>
      <c r="C5" s="12">
        <f>COUNT(A1:A100)</f>
        <v>100</v>
      </c>
      <c r="D5" s="8">
        <v>-85</v>
      </c>
      <c r="E5" s="10">
        <v>60</v>
      </c>
      <c r="F5" s="3">
        <v>-47</v>
      </c>
      <c r="G5" s="3">
        <f t="shared" si="0"/>
        <v>-85.94</v>
      </c>
      <c r="H5" s="3">
        <f t="shared" si="1"/>
        <v>0.19630453464799807</v>
      </c>
      <c r="L5" s="23">
        <v>8.8000000000000005E-3</v>
      </c>
      <c r="N5" s="24">
        <v>1.47E-2</v>
      </c>
      <c r="P5" s="24">
        <v>9.5999999999999992E-3</v>
      </c>
    </row>
    <row r="6" spans="1:16" x14ac:dyDescent="0.25">
      <c r="A6" s="13">
        <v>-85</v>
      </c>
      <c r="B6" s="22" t="s">
        <v>2</v>
      </c>
      <c r="C6" s="7">
        <f>_xlfn.STDEV.S(A1:A100)</f>
        <v>0.60302268915552781</v>
      </c>
      <c r="D6" s="6">
        <v>-84</v>
      </c>
      <c r="E6" s="11">
        <v>30</v>
      </c>
      <c r="F6" s="3">
        <v>-46</v>
      </c>
      <c r="G6" s="3">
        <f t="shared" si="0"/>
        <v>-85.92</v>
      </c>
      <c r="H6" s="3">
        <f t="shared" si="1"/>
        <v>0.20660674455286546</v>
      </c>
      <c r="L6" s="23">
        <v>7.4000000000000003E-3</v>
      </c>
      <c r="N6" s="24">
        <v>1.2999999999999999E-2</v>
      </c>
      <c r="P6" s="24">
        <v>1.8599999999999998E-2</v>
      </c>
    </row>
    <row r="7" spans="1:16" x14ac:dyDescent="0.25">
      <c r="A7" s="13">
        <v>-85</v>
      </c>
      <c r="B7" s="21" t="s">
        <v>6</v>
      </c>
      <c r="C7" s="12">
        <f>C9-(2*C6)</f>
        <v>-86.006045378311057</v>
      </c>
      <c r="D7" s="8">
        <v>-83</v>
      </c>
      <c r="E7" s="10">
        <v>0</v>
      </c>
      <c r="F7" s="3">
        <v>-45</v>
      </c>
      <c r="G7" s="3">
        <f t="shared" si="0"/>
        <v>-85.9</v>
      </c>
      <c r="H7" s="3">
        <f t="shared" si="1"/>
        <v>0.2172105591212172</v>
      </c>
      <c r="L7" s="24">
        <v>6.4000000000000003E-3</v>
      </c>
      <c r="N7" s="24">
        <v>1.26E-2</v>
      </c>
      <c r="P7" s="24">
        <v>7.1999999999999998E-3</v>
      </c>
    </row>
    <row r="8" spans="1:16" x14ac:dyDescent="0.25">
      <c r="A8" s="13">
        <v>-85</v>
      </c>
      <c r="B8" s="22" t="s">
        <v>4</v>
      </c>
      <c r="C8" s="7">
        <f>C9-C6</f>
        <v>-85.40302268915552</v>
      </c>
      <c r="D8" s="6">
        <v>-82</v>
      </c>
      <c r="E8" s="11">
        <v>0</v>
      </c>
      <c r="F8" s="3">
        <v>-44</v>
      </c>
      <c r="G8" s="3">
        <f t="shared" si="0"/>
        <v>-85.88</v>
      </c>
      <c r="H8" s="3">
        <f t="shared" si="1"/>
        <v>0.2281075439223928</v>
      </c>
      <c r="L8" s="24">
        <v>6.1000000000000004E-3</v>
      </c>
      <c r="N8" s="24">
        <v>1.4800000000000001E-2</v>
      </c>
      <c r="P8" s="24">
        <v>6.3E-3</v>
      </c>
    </row>
    <row r="9" spans="1:16" x14ac:dyDescent="0.25">
      <c r="A9" s="13">
        <v>-85</v>
      </c>
      <c r="B9" s="21" t="s">
        <v>3</v>
      </c>
      <c r="C9" s="12">
        <f>AVERAGE(A1:A100)</f>
        <v>-84.8</v>
      </c>
      <c r="D9" s="8">
        <v>-81</v>
      </c>
      <c r="E9" s="10">
        <v>0</v>
      </c>
      <c r="F9" s="3">
        <v>-43</v>
      </c>
      <c r="G9" s="3">
        <f t="shared" si="0"/>
        <v>-85.86</v>
      </c>
      <c r="H9" s="3">
        <f t="shared" si="1"/>
        <v>0.23928784547256618</v>
      </c>
      <c r="L9" s="24">
        <v>6.1000000000000004E-3</v>
      </c>
      <c r="N9" s="24">
        <v>1.1299999999999999E-2</v>
      </c>
      <c r="P9" s="24">
        <v>8.5000000000000006E-3</v>
      </c>
    </row>
    <row r="10" spans="1:16" x14ac:dyDescent="0.25">
      <c r="A10" s="13">
        <v>-85</v>
      </c>
      <c r="B10" s="22" t="s">
        <v>5</v>
      </c>
      <c r="C10" s="7">
        <f>C9+C6</f>
        <v>-84.196977310844474</v>
      </c>
      <c r="D10" s="6">
        <v>-80</v>
      </c>
      <c r="E10" s="11">
        <v>0</v>
      </c>
      <c r="F10" s="3">
        <v>-42</v>
      </c>
      <c r="G10" s="3">
        <f t="shared" si="0"/>
        <v>-85.84</v>
      </c>
      <c r="H10" s="3">
        <f t="shared" si="1"/>
        <v>0.25074016446764585</v>
      </c>
      <c r="L10" s="24">
        <v>6.1999999999999998E-3</v>
      </c>
      <c r="N10" s="24">
        <v>1.29E-2</v>
      </c>
      <c r="P10" s="24">
        <v>7.7999999999999996E-3</v>
      </c>
    </row>
    <row r="11" spans="1:16" x14ac:dyDescent="0.25">
      <c r="A11" s="13">
        <v>-85</v>
      </c>
      <c r="B11" s="21" t="s">
        <v>7</v>
      </c>
      <c r="C11" s="12">
        <f>C9+(2*C6)</f>
        <v>-83.593954621688937</v>
      </c>
      <c r="D11" s="8">
        <v>-79</v>
      </c>
      <c r="E11" s="10">
        <v>0</v>
      </c>
      <c r="F11" s="3">
        <v>-41</v>
      </c>
      <c r="G11" s="3">
        <f t="shared" si="0"/>
        <v>-85.82</v>
      </c>
      <c r="H11" s="3">
        <f t="shared" si="1"/>
        <v>0.26245173582862746</v>
      </c>
      <c r="L11" s="24">
        <v>6.8999999999999999E-3</v>
      </c>
      <c r="N11" s="24">
        <v>1.44E-2</v>
      </c>
      <c r="P11" s="24">
        <v>7.9000000000000008E-3</v>
      </c>
    </row>
    <row r="12" spans="1:16" x14ac:dyDescent="0.25">
      <c r="A12" s="13">
        <v>-84</v>
      </c>
      <c r="F12" s="3">
        <v>-40</v>
      </c>
      <c r="G12" s="3">
        <f t="shared" si="0"/>
        <v>-85.8</v>
      </c>
      <c r="H12" s="3">
        <f t="shared" si="1"/>
        <v>0.27440831602792198</v>
      </c>
      <c r="L12" s="24">
        <v>7.4999999999999997E-3</v>
      </c>
      <c r="N12" s="24">
        <v>1.55E-2</v>
      </c>
      <c r="P12" s="24">
        <v>8.5000000000000006E-3</v>
      </c>
    </row>
    <row r="13" spans="1:16" x14ac:dyDescent="0.25">
      <c r="A13" s="13">
        <v>-85</v>
      </c>
      <c r="F13" s="3">
        <v>-39</v>
      </c>
      <c r="G13" s="3">
        <f t="shared" si="0"/>
        <v>-85.78</v>
      </c>
      <c r="H13" s="3">
        <f t="shared" si="1"/>
        <v>0.28659417813053834</v>
      </c>
      <c r="L13" s="24">
        <v>5.4000000000000003E-3</v>
      </c>
      <c r="N13" s="24">
        <v>9.7000000000000003E-3</v>
      </c>
      <c r="P13" s="24">
        <v>8.3999999999999995E-3</v>
      </c>
    </row>
    <row r="14" spans="1:16" x14ac:dyDescent="0.25">
      <c r="A14" s="13">
        <v>-86</v>
      </c>
      <c r="F14" s="3">
        <v>-38</v>
      </c>
      <c r="G14" s="3">
        <f t="shared" si="0"/>
        <v>-85.76</v>
      </c>
      <c r="H14" s="3">
        <f t="shared" si="1"/>
        <v>0.29899211494354822</v>
      </c>
      <c r="L14" s="24">
        <v>6.4000000000000003E-3</v>
      </c>
      <c r="N14" s="24">
        <v>1.0200000000000001E-2</v>
      </c>
      <c r="P14" s="24">
        <v>7.1000000000000004E-3</v>
      </c>
    </row>
    <row r="15" spans="1:16" x14ac:dyDescent="0.25">
      <c r="A15" s="13">
        <v>-85</v>
      </c>
      <c r="F15" s="3">
        <v>-37</v>
      </c>
      <c r="G15" s="3">
        <f t="shared" si="0"/>
        <v>-85.74</v>
      </c>
      <c r="H15" s="3">
        <f t="shared" si="1"/>
        <v>0.31158345062192239</v>
      </c>
    </row>
    <row r="16" spans="1:16" x14ac:dyDescent="0.25">
      <c r="A16" s="13">
        <v>-86</v>
      </c>
      <c r="F16" s="3">
        <v>-36</v>
      </c>
      <c r="G16" s="3">
        <f t="shared" si="0"/>
        <v>-85.72</v>
      </c>
      <c r="H16" s="3">
        <f t="shared" si="1"/>
        <v>0.32434806102775698</v>
      </c>
      <c r="K16" t="s">
        <v>31</v>
      </c>
      <c r="L16" s="24">
        <f>AVERAGE(L5:L14)</f>
        <v>6.7199999999999994E-3</v>
      </c>
      <c r="M16" s="24"/>
      <c r="N16" s="24">
        <f t="shared" ref="N16" si="2">AVERAGE(N5:N14)</f>
        <v>1.291E-2</v>
      </c>
      <c r="O16" s="24"/>
      <c r="P16" s="24">
        <f>AVERAGE(P5:P14)</f>
        <v>8.9899999999999997E-3</v>
      </c>
    </row>
    <row r="17" spans="1:8" x14ac:dyDescent="0.25">
      <c r="A17" s="13">
        <v>-85</v>
      </c>
      <c r="F17" s="3">
        <v>-35</v>
      </c>
      <c r="G17" s="3">
        <f t="shared" si="0"/>
        <v>-85.7</v>
      </c>
      <c r="H17" s="3">
        <f t="shared" si="1"/>
        <v>0.33726440308439992</v>
      </c>
    </row>
    <row r="18" spans="1:8" x14ac:dyDescent="0.25">
      <c r="A18" s="13">
        <v>-86</v>
      </c>
      <c r="F18" s="3">
        <v>-34</v>
      </c>
      <c r="G18" s="3">
        <f t="shared" si="0"/>
        <v>-85.68</v>
      </c>
      <c r="H18" s="3">
        <f t="shared" si="1"/>
        <v>0.35030955330632718</v>
      </c>
    </row>
    <row r="19" spans="1:8" x14ac:dyDescent="0.25">
      <c r="A19" s="13">
        <v>-85</v>
      </c>
      <c r="F19" s="3">
        <v>-33</v>
      </c>
      <c r="G19" s="3">
        <f t="shared" si="0"/>
        <v>-85.66</v>
      </c>
      <c r="H19" s="3">
        <f t="shared" si="1"/>
        <v>0.36345925562145065</v>
      </c>
    </row>
    <row r="20" spans="1:8" x14ac:dyDescent="0.25">
      <c r="A20" s="13">
        <v>-84</v>
      </c>
      <c r="F20" s="3">
        <v>-32</v>
      </c>
      <c r="G20" s="3">
        <f t="shared" si="0"/>
        <v>-85.64</v>
      </c>
      <c r="H20" s="3">
        <f t="shared" si="1"/>
        <v>0.3766879785340993</v>
      </c>
    </row>
    <row r="21" spans="1:8" x14ac:dyDescent="0.25">
      <c r="A21" s="13">
        <v>-85</v>
      </c>
      <c r="F21" s="3">
        <v>-31</v>
      </c>
      <c r="G21" s="3">
        <f t="shared" si="0"/>
        <v>-85.62</v>
      </c>
      <c r="H21" s="3">
        <f t="shared" si="1"/>
        <v>0.38996898160585103</v>
      </c>
    </row>
    <row r="22" spans="1:8" x14ac:dyDescent="0.25">
      <c r="A22" s="13">
        <v>-85</v>
      </c>
      <c r="F22" s="3">
        <v>-30</v>
      </c>
      <c r="G22" s="3">
        <f t="shared" si="0"/>
        <v>-85.6</v>
      </c>
      <c r="H22" s="3">
        <f t="shared" si="1"/>
        <v>0.40327439115718267</v>
      </c>
    </row>
    <row r="23" spans="1:8" x14ac:dyDescent="0.25">
      <c r="A23" s="13">
        <v>-84</v>
      </c>
      <c r="F23" s="3">
        <v>-29</v>
      </c>
      <c r="G23" s="3">
        <f t="shared" si="0"/>
        <v>-85.58</v>
      </c>
      <c r="H23" s="3">
        <f t="shared" si="1"/>
        <v>0.41657528501738811</v>
      </c>
    </row>
    <row r="24" spans="1:8" x14ac:dyDescent="0.25">
      <c r="A24" s="13">
        <v>-84</v>
      </c>
      <c r="F24" s="3">
        <v>-28</v>
      </c>
      <c r="G24" s="3">
        <f t="shared" si="0"/>
        <v>-85.56</v>
      </c>
      <c r="H24" s="3">
        <f t="shared" si="1"/>
        <v>0.42984178607321727</v>
      </c>
    </row>
    <row r="25" spans="1:8" x14ac:dyDescent="0.25">
      <c r="A25" s="13">
        <v>-85</v>
      </c>
      <c r="F25" s="3">
        <v>-27</v>
      </c>
      <c r="G25" s="3">
        <f t="shared" si="0"/>
        <v>-85.54</v>
      </c>
      <c r="H25" s="3">
        <f t="shared" si="1"/>
        <v>0.44304316428894885</v>
      </c>
    </row>
    <row r="26" spans="1:8" x14ac:dyDescent="0.25">
      <c r="A26" s="13">
        <v>-84</v>
      </c>
      <c r="F26" s="3">
        <v>-26</v>
      </c>
      <c r="G26" s="3">
        <f t="shared" si="0"/>
        <v>-85.52</v>
      </c>
      <c r="H26" s="3">
        <f t="shared" si="1"/>
        <v>0.45614794679374798</v>
      </c>
    </row>
    <row r="27" spans="1:8" x14ac:dyDescent="0.25">
      <c r="A27" s="13">
        <v>-84</v>
      </c>
      <c r="C27" s="29" t="s">
        <v>20</v>
      </c>
      <c r="D27" s="29"/>
      <c r="F27" s="3">
        <v>-25</v>
      </c>
      <c r="G27" s="3">
        <f t="shared" si="0"/>
        <v>-85.5</v>
      </c>
      <c r="H27" s="3">
        <f t="shared" si="1"/>
        <v>0.46912403555576404</v>
      </c>
    </row>
    <row r="28" spans="1:8" x14ac:dyDescent="0.25">
      <c r="A28" s="13">
        <v>-85</v>
      </c>
      <c r="C28" s="22" t="s">
        <v>22</v>
      </c>
      <c r="D28" s="6">
        <f>_xlfn.MODE.SNGL(A1:A100)</f>
        <v>-85</v>
      </c>
      <c r="F28" s="3">
        <v>-24</v>
      </c>
      <c r="G28" s="3">
        <f t="shared" si="0"/>
        <v>-85.48</v>
      </c>
      <c r="H28" s="3">
        <f t="shared" si="1"/>
        <v>0.48193883208842586</v>
      </c>
    </row>
    <row r="29" spans="1:8" x14ac:dyDescent="0.25">
      <c r="A29" s="13">
        <v>-85</v>
      </c>
      <c r="C29" s="22" t="s">
        <v>21</v>
      </c>
      <c r="D29" s="6">
        <f>_xlfn.MODE.SNGL(A1:A5)</f>
        <v>-86</v>
      </c>
      <c r="F29" s="3">
        <v>-23</v>
      </c>
      <c r="G29" s="3">
        <f t="shared" si="0"/>
        <v>-85.46</v>
      </c>
      <c r="H29" s="3">
        <f t="shared" si="1"/>
        <v>0.49455936856246896</v>
      </c>
    </row>
    <row r="30" spans="1:8" x14ac:dyDescent="0.25">
      <c r="A30" s="13">
        <v>-85</v>
      </c>
      <c r="C30" s="22" t="s">
        <v>29</v>
      </c>
      <c r="D30" s="20">
        <f>ABS(C6/C9)</f>
        <v>7.1111166174000926E-3</v>
      </c>
      <c r="F30" s="3">
        <v>-22</v>
      </c>
      <c r="G30" s="3">
        <f t="shared" si="0"/>
        <v>-85.44</v>
      </c>
      <c r="H30" s="3">
        <f t="shared" si="1"/>
        <v>0.50695244462936906</v>
      </c>
    </row>
    <row r="31" spans="1:8" x14ac:dyDescent="0.25">
      <c r="A31" s="13">
        <v>-84</v>
      </c>
      <c r="F31" s="3">
        <v>-21</v>
      </c>
      <c r="G31" s="3">
        <f t="shared" si="0"/>
        <v>-85.42</v>
      </c>
      <c r="H31" s="3">
        <f t="shared" si="1"/>
        <v>0.51908476919797075</v>
      </c>
    </row>
    <row r="32" spans="1:8" x14ac:dyDescent="0.25">
      <c r="A32" s="13">
        <v>-85</v>
      </c>
      <c r="F32" s="3">
        <v>-20</v>
      </c>
      <c r="G32" s="3">
        <f t="shared" si="0"/>
        <v>-85.4</v>
      </c>
      <c r="H32" s="3">
        <f t="shared" si="1"/>
        <v>0.53092310634698625</v>
      </c>
    </row>
    <row r="33" spans="1:8" x14ac:dyDescent="0.25">
      <c r="A33" s="13">
        <v>-86</v>
      </c>
      <c r="F33" s="3">
        <v>-19</v>
      </c>
      <c r="G33" s="3">
        <f t="shared" si="0"/>
        <v>-85.38</v>
      </c>
      <c r="H33" s="3">
        <f t="shared" si="1"/>
        <v>0.54243442450322332</v>
      </c>
    </row>
    <row r="34" spans="1:8" x14ac:dyDescent="0.25">
      <c r="A34" s="13">
        <v>-84</v>
      </c>
      <c r="F34" s="3">
        <v>-18</v>
      </c>
      <c r="G34" s="3">
        <f t="shared" si="0"/>
        <v>-85.36</v>
      </c>
      <c r="H34" s="3">
        <f t="shared" si="1"/>
        <v>0.55358604796842725</v>
      </c>
    </row>
    <row r="35" spans="1:8" x14ac:dyDescent="0.25">
      <c r="A35" s="13">
        <v>-85</v>
      </c>
      <c r="F35" s="3">
        <v>-17</v>
      </c>
      <c r="G35" s="3">
        <f t="shared" si="0"/>
        <v>-85.34</v>
      </c>
      <c r="H35" s="3">
        <f t="shared" si="1"/>
        <v>0.56434580983817761</v>
      </c>
    </row>
    <row r="36" spans="1:8" x14ac:dyDescent="0.25">
      <c r="A36" s="13">
        <v>-84</v>
      </c>
      <c r="F36" s="3">
        <v>-16</v>
      </c>
      <c r="G36" s="3">
        <f t="shared" si="0"/>
        <v>-85.32</v>
      </c>
      <c r="H36" s="3">
        <f t="shared" si="1"/>
        <v>0.57468220532389969</v>
      </c>
    </row>
    <row r="37" spans="1:8" x14ac:dyDescent="0.25">
      <c r="A37" s="13">
        <v>-85</v>
      </c>
      <c r="F37" s="3">
        <v>-15</v>
      </c>
      <c r="G37" s="3">
        <f t="shared" si="0"/>
        <v>-85.3</v>
      </c>
      <c r="H37" s="3">
        <f t="shared" si="1"/>
        <v>0.58456454446528572</v>
      </c>
    </row>
    <row r="38" spans="1:8" x14ac:dyDescent="0.25">
      <c r="A38" s="13">
        <v>-85</v>
      </c>
      <c r="F38" s="3">
        <v>-14</v>
      </c>
      <c r="G38" s="3">
        <f t="shared" si="0"/>
        <v>-85.28</v>
      </c>
      <c r="H38" s="3">
        <f t="shared" si="1"/>
        <v>0.59396310320489509</v>
      </c>
    </row>
    <row r="39" spans="1:8" x14ac:dyDescent="0.25">
      <c r="A39" s="13">
        <v>-85</v>
      </c>
      <c r="F39" s="3">
        <v>-13</v>
      </c>
      <c r="G39" s="3">
        <f t="shared" si="0"/>
        <v>-85.26</v>
      </c>
      <c r="H39" s="3">
        <f t="shared" si="1"/>
        <v>0.60284927178982006</v>
      </c>
    </row>
    <row r="40" spans="1:8" x14ac:dyDescent="0.25">
      <c r="A40" s="13">
        <v>-85</v>
      </c>
      <c r="F40" s="3">
        <v>-12</v>
      </c>
      <c r="G40" s="3">
        <f t="shared" si="0"/>
        <v>-85.24</v>
      </c>
      <c r="H40" s="3">
        <f t="shared" si="1"/>
        <v>0.61119569946792873</v>
      </c>
    </row>
    <row r="41" spans="1:8" x14ac:dyDescent="0.25">
      <c r="A41" s="13">
        <v>-85</v>
      </c>
      <c r="F41" s="3">
        <v>-11</v>
      </c>
      <c r="G41" s="3">
        <f t="shared" si="0"/>
        <v>-85.22</v>
      </c>
      <c r="H41" s="3">
        <f t="shared" si="1"/>
        <v>0.61897643445756045</v>
      </c>
    </row>
    <row r="42" spans="1:8" x14ac:dyDescent="0.25">
      <c r="A42" s="13">
        <v>-85</v>
      </c>
      <c r="F42" s="3">
        <v>-10</v>
      </c>
      <c r="G42" s="3">
        <f t="shared" si="0"/>
        <v>-85.2</v>
      </c>
      <c r="H42" s="3">
        <f t="shared" si="1"/>
        <v>0.62616705819051421</v>
      </c>
    </row>
    <row r="43" spans="1:8" x14ac:dyDescent="0.25">
      <c r="A43" s="13">
        <v>-84</v>
      </c>
      <c r="F43" s="3">
        <v>-9</v>
      </c>
      <c r="G43" s="3">
        <f t="shared" si="0"/>
        <v>-85.18</v>
      </c>
      <c r="H43" s="3">
        <f t="shared" si="1"/>
        <v>0.63274481285791218</v>
      </c>
    </row>
    <row r="44" spans="1:8" x14ac:dyDescent="0.25">
      <c r="A44" s="13">
        <v>-85</v>
      </c>
      <c r="F44" s="3">
        <v>-8</v>
      </c>
      <c r="G44" s="3">
        <f t="shared" si="0"/>
        <v>-85.16</v>
      </c>
      <c r="H44" s="3">
        <f t="shared" si="1"/>
        <v>0.63868872132768451</v>
      </c>
    </row>
    <row r="45" spans="1:8" x14ac:dyDescent="0.25">
      <c r="A45" s="13">
        <v>-85</v>
      </c>
      <c r="F45" s="3">
        <v>-7</v>
      </c>
      <c r="G45" s="3">
        <f t="shared" si="0"/>
        <v>-85.14</v>
      </c>
      <c r="H45" s="3">
        <f t="shared" si="1"/>
        <v>0.64397969854995118</v>
      </c>
    </row>
    <row r="46" spans="1:8" x14ac:dyDescent="0.25">
      <c r="A46" s="13">
        <v>-85</v>
      </c>
      <c r="F46" s="3">
        <v>-6</v>
      </c>
      <c r="G46" s="3">
        <f t="shared" si="0"/>
        <v>-85.12</v>
      </c>
      <c r="H46" s="3">
        <f t="shared" si="1"/>
        <v>0.64860065362275321</v>
      </c>
    </row>
    <row r="47" spans="1:8" x14ac:dyDescent="0.25">
      <c r="A47" s="13">
        <v>-84</v>
      </c>
      <c r="F47" s="3">
        <v>-5</v>
      </c>
      <c r="G47" s="3">
        <f t="shared" si="0"/>
        <v>-85.1</v>
      </c>
      <c r="H47" s="3">
        <f t="shared" si="1"/>
        <v>0.65253658175437768</v>
      </c>
    </row>
    <row r="48" spans="1:8" x14ac:dyDescent="0.25">
      <c r="A48" s="13">
        <v>-85</v>
      </c>
      <c r="F48" s="3">
        <v>-4</v>
      </c>
      <c r="G48" s="3">
        <f t="shared" si="0"/>
        <v>-85.08</v>
      </c>
      <c r="H48" s="3">
        <f t="shared" si="1"/>
        <v>0.65577464542993957</v>
      </c>
    </row>
    <row r="49" spans="1:8" x14ac:dyDescent="0.25">
      <c r="A49" s="13">
        <v>-85</v>
      </c>
      <c r="F49" s="3">
        <v>-3</v>
      </c>
      <c r="G49" s="3">
        <f t="shared" si="0"/>
        <v>-85.06</v>
      </c>
      <c r="H49" s="3">
        <f t="shared" si="1"/>
        <v>0.65830424416783395</v>
      </c>
    </row>
    <row r="50" spans="1:8" x14ac:dyDescent="0.25">
      <c r="A50" s="13">
        <v>-85</v>
      </c>
      <c r="F50" s="3">
        <v>-2</v>
      </c>
      <c r="G50" s="3">
        <f t="shared" si="0"/>
        <v>-85.04</v>
      </c>
      <c r="H50" s="3">
        <f t="shared" si="1"/>
        <v>0.66011707233556671</v>
      </c>
    </row>
    <row r="51" spans="1:8" x14ac:dyDescent="0.25">
      <c r="A51" s="13">
        <v>-85</v>
      </c>
      <c r="F51" s="3">
        <v>-1</v>
      </c>
      <c r="G51" s="3">
        <f t="shared" si="0"/>
        <v>-85.02</v>
      </c>
      <c r="H51" s="3">
        <f t="shared" si="1"/>
        <v>0.66120716458371109</v>
      </c>
    </row>
    <row r="52" spans="1:8" x14ac:dyDescent="0.25">
      <c r="A52" s="13">
        <v>-85</v>
      </c>
      <c r="F52" s="3">
        <v>0</v>
      </c>
      <c r="G52" s="3">
        <f t="shared" si="0"/>
        <v>-85</v>
      </c>
      <c r="H52" s="3">
        <f t="shared" si="1"/>
        <v>0.66157092855015276</v>
      </c>
    </row>
    <row r="53" spans="1:8" x14ac:dyDescent="0.25">
      <c r="A53" s="13">
        <v>-85</v>
      </c>
      <c r="F53" s="3">
        <v>1</v>
      </c>
      <c r="G53" s="3">
        <f t="shared" si="0"/>
        <v>-84.98</v>
      </c>
      <c r="H53" s="3">
        <f t="shared" si="1"/>
        <v>0.66120716458371109</v>
      </c>
    </row>
    <row r="54" spans="1:8" x14ac:dyDescent="0.25">
      <c r="A54" s="13">
        <v>-85</v>
      </c>
      <c r="F54" s="3">
        <v>2</v>
      </c>
      <c r="G54" s="3">
        <f t="shared" si="0"/>
        <v>-84.96</v>
      </c>
      <c r="H54" s="3">
        <f t="shared" si="1"/>
        <v>0.66011707233556671</v>
      </c>
    </row>
    <row r="55" spans="1:8" x14ac:dyDescent="0.25">
      <c r="A55" s="13">
        <v>-85</v>
      </c>
      <c r="F55" s="3">
        <v>3</v>
      </c>
      <c r="G55" s="3">
        <f t="shared" si="0"/>
        <v>-84.94</v>
      </c>
      <c r="H55" s="3">
        <f t="shared" si="1"/>
        <v>0.65830424416783395</v>
      </c>
    </row>
    <row r="56" spans="1:8" x14ac:dyDescent="0.25">
      <c r="A56" s="13">
        <v>-84</v>
      </c>
      <c r="F56" s="3">
        <v>4</v>
      </c>
      <c r="G56" s="3">
        <f t="shared" si="0"/>
        <v>-84.92</v>
      </c>
      <c r="H56" s="3">
        <f t="shared" si="1"/>
        <v>0.65577464542993957</v>
      </c>
    </row>
    <row r="57" spans="1:8" x14ac:dyDescent="0.25">
      <c r="A57" s="13">
        <v>-85</v>
      </c>
      <c r="F57" s="3">
        <v>5</v>
      </c>
      <c r="G57" s="3">
        <f t="shared" si="0"/>
        <v>-84.9</v>
      </c>
      <c r="H57" s="3">
        <f t="shared" si="1"/>
        <v>0.65253658175437768</v>
      </c>
    </row>
    <row r="58" spans="1:8" x14ac:dyDescent="0.25">
      <c r="A58" s="13">
        <v>-86</v>
      </c>
      <c r="F58" s="3">
        <v>6</v>
      </c>
      <c r="G58" s="3">
        <f t="shared" si="0"/>
        <v>-84.88</v>
      </c>
      <c r="H58" s="3">
        <f t="shared" si="1"/>
        <v>0.64860065362275321</v>
      </c>
    </row>
    <row r="59" spans="1:8" x14ac:dyDescent="0.25">
      <c r="A59" s="13">
        <v>-85</v>
      </c>
      <c r="F59" s="3">
        <v>7</v>
      </c>
      <c r="G59" s="3">
        <f t="shared" si="0"/>
        <v>-84.86</v>
      </c>
      <c r="H59" s="3">
        <f t="shared" si="1"/>
        <v>0.64397969854995118</v>
      </c>
    </row>
    <row r="60" spans="1:8" x14ac:dyDescent="0.25">
      <c r="A60" s="13">
        <v>-84</v>
      </c>
      <c r="F60" s="3">
        <v>8</v>
      </c>
      <c r="G60" s="3">
        <f t="shared" si="0"/>
        <v>-84.84</v>
      </c>
      <c r="H60" s="3">
        <f t="shared" si="1"/>
        <v>0.63868872132768451</v>
      </c>
    </row>
    <row r="61" spans="1:8" x14ac:dyDescent="0.25">
      <c r="A61" s="13">
        <v>-85</v>
      </c>
      <c r="F61" s="3">
        <v>9</v>
      </c>
      <c r="G61" s="3">
        <f t="shared" si="0"/>
        <v>-84.82</v>
      </c>
      <c r="H61" s="3">
        <f t="shared" si="1"/>
        <v>0.63274481285791218</v>
      </c>
    </row>
    <row r="62" spans="1:8" x14ac:dyDescent="0.25">
      <c r="A62" s="13">
        <v>-85</v>
      </c>
      <c r="F62" s="3">
        <v>10</v>
      </c>
      <c r="G62" s="3">
        <f t="shared" si="0"/>
        <v>-84.8</v>
      </c>
      <c r="H62" s="3">
        <f t="shared" si="1"/>
        <v>0.62616705819051421</v>
      </c>
    </row>
    <row r="63" spans="1:8" x14ac:dyDescent="0.25">
      <c r="A63" s="13">
        <v>-84</v>
      </c>
      <c r="F63" s="3">
        <v>11</v>
      </c>
      <c r="G63" s="3">
        <f t="shared" si="0"/>
        <v>-84.78</v>
      </c>
      <c r="H63" s="3">
        <f t="shared" si="1"/>
        <v>0.61897643445756045</v>
      </c>
    </row>
    <row r="64" spans="1:8" x14ac:dyDescent="0.25">
      <c r="A64" s="13">
        <v>-85</v>
      </c>
      <c r="F64" s="3">
        <v>12</v>
      </c>
      <c r="G64" s="3">
        <f t="shared" si="0"/>
        <v>-84.76</v>
      </c>
      <c r="H64" s="3">
        <f t="shared" si="1"/>
        <v>0.61119569946792873</v>
      </c>
    </row>
    <row r="65" spans="1:8" x14ac:dyDescent="0.25">
      <c r="A65" s="13">
        <v>-85</v>
      </c>
      <c r="F65" s="3">
        <v>13</v>
      </c>
      <c r="G65" s="3">
        <f t="shared" si="0"/>
        <v>-84.74</v>
      </c>
      <c r="H65" s="3">
        <f t="shared" si="1"/>
        <v>0.60284927178982006</v>
      </c>
    </row>
    <row r="66" spans="1:8" x14ac:dyDescent="0.25">
      <c r="A66" s="13">
        <v>-85</v>
      </c>
      <c r="F66" s="3">
        <v>14</v>
      </c>
      <c r="G66" s="3">
        <f t="shared" si="0"/>
        <v>-84.72</v>
      </c>
      <c r="H66" s="3">
        <f t="shared" si="1"/>
        <v>0.59396310320489509</v>
      </c>
    </row>
    <row r="67" spans="1:8" x14ac:dyDescent="0.25">
      <c r="A67" s="13">
        <v>-85</v>
      </c>
      <c r="F67" s="3">
        <v>15</v>
      </c>
      <c r="G67" s="3">
        <f t="shared" si="0"/>
        <v>-84.7</v>
      </c>
      <c r="H67" s="3">
        <f t="shared" si="1"/>
        <v>0.58456454446528572</v>
      </c>
    </row>
    <row r="68" spans="1:8" x14ac:dyDescent="0.25">
      <c r="A68" s="13">
        <v>-85</v>
      </c>
      <c r="F68" s="3">
        <v>16</v>
      </c>
      <c r="G68" s="3">
        <f t="shared" ref="G68:G102" si="3">$D$28+($I$3*F68)</f>
        <v>-84.68</v>
      </c>
      <c r="H68" s="3">
        <f t="shared" ref="H68:H102" si="4">_xlfn.NORM.DIST(G68,$D$28,$C$6,FALSE)</f>
        <v>0.57468220532389969</v>
      </c>
    </row>
    <row r="69" spans="1:8" x14ac:dyDescent="0.25">
      <c r="A69" s="13">
        <v>-85</v>
      </c>
      <c r="F69" s="3">
        <v>17</v>
      </c>
      <c r="G69" s="3">
        <f t="shared" si="3"/>
        <v>-84.66</v>
      </c>
      <c r="H69" s="3">
        <f t="shared" si="4"/>
        <v>0.56434580983817761</v>
      </c>
    </row>
    <row r="70" spans="1:8" x14ac:dyDescent="0.25">
      <c r="A70" s="13">
        <v>-84</v>
      </c>
      <c r="F70" s="3">
        <v>18</v>
      </c>
      <c r="G70" s="3">
        <f t="shared" si="3"/>
        <v>-84.64</v>
      </c>
      <c r="H70" s="3">
        <f t="shared" si="4"/>
        <v>0.55358604796842725</v>
      </c>
    </row>
    <row r="71" spans="1:8" x14ac:dyDescent="0.25">
      <c r="A71" s="13">
        <v>-85</v>
      </c>
      <c r="F71" s="3">
        <v>19</v>
      </c>
      <c r="G71" s="3">
        <f t="shared" si="3"/>
        <v>-84.62</v>
      </c>
      <c r="H71" s="3">
        <f t="shared" si="4"/>
        <v>0.54243442450322332</v>
      </c>
    </row>
    <row r="72" spans="1:8" x14ac:dyDescent="0.25">
      <c r="A72" s="13">
        <v>-85</v>
      </c>
      <c r="F72" s="3">
        <v>20</v>
      </c>
      <c r="G72" s="3">
        <f t="shared" si="3"/>
        <v>-84.6</v>
      </c>
      <c r="H72" s="3">
        <f t="shared" si="4"/>
        <v>0.53092310634698625</v>
      </c>
    </row>
    <row r="73" spans="1:8" x14ac:dyDescent="0.25">
      <c r="A73" s="13">
        <v>-85</v>
      </c>
      <c r="F73" s="3">
        <v>21</v>
      </c>
      <c r="G73" s="3">
        <f t="shared" si="3"/>
        <v>-84.58</v>
      </c>
      <c r="H73" s="3">
        <f t="shared" si="4"/>
        <v>0.51908476919797075</v>
      </c>
    </row>
    <row r="74" spans="1:8" x14ac:dyDescent="0.25">
      <c r="A74" s="13">
        <v>-85</v>
      </c>
      <c r="F74" s="3">
        <v>22</v>
      </c>
      <c r="G74" s="3">
        <f t="shared" si="3"/>
        <v>-84.56</v>
      </c>
      <c r="H74" s="3">
        <f t="shared" si="4"/>
        <v>0.50695244462936906</v>
      </c>
    </row>
    <row r="75" spans="1:8" x14ac:dyDescent="0.25">
      <c r="A75" s="13">
        <v>-84</v>
      </c>
      <c r="F75" s="3">
        <v>23</v>
      </c>
      <c r="G75" s="3">
        <f t="shared" si="3"/>
        <v>-84.54</v>
      </c>
      <c r="H75" s="3">
        <f t="shared" si="4"/>
        <v>0.49455936856246896</v>
      </c>
    </row>
    <row r="76" spans="1:8" x14ac:dyDescent="0.25">
      <c r="A76" s="13">
        <v>-85</v>
      </c>
      <c r="F76" s="3">
        <v>24</v>
      </c>
      <c r="G76" s="3">
        <f t="shared" si="3"/>
        <v>-84.52</v>
      </c>
      <c r="H76" s="3">
        <f t="shared" si="4"/>
        <v>0.48193883208842586</v>
      </c>
    </row>
    <row r="77" spans="1:8" x14ac:dyDescent="0.25">
      <c r="A77" s="13">
        <v>-85</v>
      </c>
      <c r="F77" s="3">
        <v>25</v>
      </c>
      <c r="G77" s="3">
        <f t="shared" si="3"/>
        <v>-84.5</v>
      </c>
      <c r="H77" s="3">
        <f t="shared" si="4"/>
        <v>0.46912403555576404</v>
      </c>
    </row>
    <row r="78" spans="1:8" x14ac:dyDescent="0.25">
      <c r="A78" s="13">
        <v>-84</v>
      </c>
      <c r="F78" s="3">
        <v>26</v>
      </c>
      <c r="G78" s="3">
        <f t="shared" si="3"/>
        <v>-84.48</v>
      </c>
      <c r="H78" s="3">
        <f t="shared" si="4"/>
        <v>0.45614794679374798</v>
      </c>
    </row>
    <row r="79" spans="1:8" x14ac:dyDescent="0.25">
      <c r="A79" s="13">
        <v>-84</v>
      </c>
      <c r="F79" s="3">
        <v>27</v>
      </c>
      <c r="G79" s="3">
        <f t="shared" si="3"/>
        <v>-84.46</v>
      </c>
      <c r="H79" s="3">
        <f t="shared" si="4"/>
        <v>0.44304316428894885</v>
      </c>
    </row>
    <row r="80" spans="1:8" x14ac:dyDescent="0.25">
      <c r="A80" s="13">
        <v>-84</v>
      </c>
      <c r="F80" s="3">
        <v>28</v>
      </c>
      <c r="G80" s="3">
        <f t="shared" si="3"/>
        <v>-84.44</v>
      </c>
      <c r="H80" s="3">
        <f t="shared" si="4"/>
        <v>0.42984178607321727</v>
      </c>
    </row>
    <row r="81" spans="1:8" x14ac:dyDescent="0.25">
      <c r="A81" s="13">
        <v>-85</v>
      </c>
      <c r="F81" s="3">
        <v>29</v>
      </c>
      <c r="G81" s="3">
        <f t="shared" si="3"/>
        <v>-84.42</v>
      </c>
      <c r="H81" s="3">
        <f t="shared" si="4"/>
        <v>0.41657528501738811</v>
      </c>
    </row>
    <row r="82" spans="1:8" x14ac:dyDescent="0.25">
      <c r="A82" s="13">
        <v>-84</v>
      </c>
      <c r="F82" s="3">
        <v>30</v>
      </c>
      <c r="G82" s="3">
        <f t="shared" si="3"/>
        <v>-84.4</v>
      </c>
      <c r="H82" s="3">
        <f t="shared" si="4"/>
        <v>0.40327439115718267</v>
      </c>
    </row>
    <row r="83" spans="1:8" x14ac:dyDescent="0.25">
      <c r="A83" s="13">
        <v>-84</v>
      </c>
      <c r="F83" s="3">
        <v>31</v>
      </c>
      <c r="G83" s="3">
        <f t="shared" si="3"/>
        <v>-84.38</v>
      </c>
      <c r="H83" s="3">
        <f t="shared" si="4"/>
        <v>0.38996898160585103</v>
      </c>
    </row>
    <row r="84" spans="1:8" x14ac:dyDescent="0.25">
      <c r="A84" s="13">
        <v>-84</v>
      </c>
      <c r="F84" s="3">
        <v>32</v>
      </c>
      <c r="G84" s="3">
        <f t="shared" si="3"/>
        <v>-84.36</v>
      </c>
      <c r="H84" s="3">
        <f t="shared" si="4"/>
        <v>0.3766879785340993</v>
      </c>
    </row>
    <row r="85" spans="1:8" x14ac:dyDescent="0.25">
      <c r="A85" s="13">
        <v>-84</v>
      </c>
      <c r="F85" s="3">
        <v>33</v>
      </c>
      <c r="G85" s="3">
        <f t="shared" si="3"/>
        <v>-84.34</v>
      </c>
      <c r="H85" s="3">
        <f t="shared" si="4"/>
        <v>0.36345925562145065</v>
      </c>
    </row>
    <row r="86" spans="1:8" x14ac:dyDescent="0.25">
      <c r="A86" s="13">
        <v>-85</v>
      </c>
      <c r="F86" s="3">
        <v>34</v>
      </c>
      <c r="G86" s="3">
        <f t="shared" si="3"/>
        <v>-84.32</v>
      </c>
      <c r="H86" s="3">
        <f t="shared" si="4"/>
        <v>0.35030955330632718</v>
      </c>
    </row>
    <row r="87" spans="1:8" x14ac:dyDescent="0.25">
      <c r="A87" s="13">
        <v>-84</v>
      </c>
      <c r="F87" s="3">
        <v>35</v>
      </c>
      <c r="G87" s="3">
        <f t="shared" si="3"/>
        <v>-84.3</v>
      </c>
      <c r="H87" s="3">
        <f t="shared" si="4"/>
        <v>0.33726440308439992</v>
      </c>
    </row>
    <row r="88" spans="1:8" x14ac:dyDescent="0.25">
      <c r="A88" s="13">
        <v>-85</v>
      </c>
      <c r="F88" s="3">
        <v>36</v>
      </c>
      <c r="G88" s="3">
        <f t="shared" si="3"/>
        <v>-84.28</v>
      </c>
      <c r="H88" s="3">
        <f t="shared" si="4"/>
        <v>0.32434806102775698</v>
      </c>
    </row>
    <row r="89" spans="1:8" x14ac:dyDescent="0.25">
      <c r="A89" s="13">
        <v>-84</v>
      </c>
      <c r="F89" s="3">
        <v>37</v>
      </c>
      <c r="G89" s="3">
        <f t="shared" si="3"/>
        <v>-84.26</v>
      </c>
      <c r="H89" s="3">
        <f t="shared" si="4"/>
        <v>0.31158345062192239</v>
      </c>
    </row>
    <row r="90" spans="1:8" x14ac:dyDescent="0.25">
      <c r="A90" s="13">
        <v>-84</v>
      </c>
      <c r="F90" s="3">
        <v>38</v>
      </c>
      <c r="G90" s="3">
        <f t="shared" si="3"/>
        <v>-84.24</v>
      </c>
      <c r="H90" s="3">
        <f t="shared" si="4"/>
        <v>0.29899211494354822</v>
      </c>
    </row>
    <row r="91" spans="1:8" x14ac:dyDescent="0.25">
      <c r="A91" s="13">
        <v>-85</v>
      </c>
      <c r="F91" s="3">
        <v>39</v>
      </c>
      <c r="G91" s="3">
        <f t="shared" si="3"/>
        <v>-84.22</v>
      </c>
      <c r="H91" s="3">
        <f t="shared" si="4"/>
        <v>0.28659417813053834</v>
      </c>
    </row>
    <row r="92" spans="1:8" x14ac:dyDescent="0.25">
      <c r="A92" s="13">
        <v>-84</v>
      </c>
      <c r="F92" s="3">
        <v>40</v>
      </c>
      <c r="G92" s="3">
        <f t="shared" si="3"/>
        <v>-84.2</v>
      </c>
      <c r="H92" s="3">
        <f t="shared" si="4"/>
        <v>0.27440831602792198</v>
      </c>
    </row>
    <row r="93" spans="1:8" x14ac:dyDescent="0.25">
      <c r="A93" s="13">
        <v>-86</v>
      </c>
      <c r="F93" s="3">
        <v>41</v>
      </c>
      <c r="G93" s="3">
        <f t="shared" si="3"/>
        <v>-84.18</v>
      </c>
      <c r="H93" s="3">
        <f t="shared" si="4"/>
        <v>0.26245173582862746</v>
      </c>
    </row>
    <row r="94" spans="1:8" x14ac:dyDescent="0.25">
      <c r="A94" s="13">
        <v>-84</v>
      </c>
      <c r="F94" s="3">
        <v>42</v>
      </c>
      <c r="G94" s="3">
        <f t="shared" si="3"/>
        <v>-84.16</v>
      </c>
      <c r="H94" s="3">
        <f t="shared" si="4"/>
        <v>0.25074016446764585</v>
      </c>
    </row>
    <row r="95" spans="1:8" x14ac:dyDescent="0.25">
      <c r="A95" s="13">
        <v>-85</v>
      </c>
      <c r="F95" s="3">
        <v>43</v>
      </c>
      <c r="G95" s="3">
        <f t="shared" si="3"/>
        <v>-84.14</v>
      </c>
      <c r="H95" s="3">
        <f t="shared" si="4"/>
        <v>0.23928784547256618</v>
      </c>
    </row>
    <row r="96" spans="1:8" x14ac:dyDescent="0.25">
      <c r="A96" s="13">
        <v>-84</v>
      </c>
      <c r="F96" s="3">
        <v>44</v>
      </c>
      <c r="G96" s="3">
        <f t="shared" si="3"/>
        <v>-84.12</v>
      </c>
      <c r="H96" s="3">
        <f t="shared" si="4"/>
        <v>0.2281075439223928</v>
      </c>
    </row>
    <row r="97" spans="1:8" x14ac:dyDescent="0.25">
      <c r="A97" s="13">
        <v>-85</v>
      </c>
      <c r="F97" s="3">
        <v>45</v>
      </c>
      <c r="G97" s="3">
        <f t="shared" si="3"/>
        <v>-84.1</v>
      </c>
      <c r="H97" s="3">
        <f t="shared" si="4"/>
        <v>0.2172105591212172</v>
      </c>
    </row>
    <row r="98" spans="1:8" x14ac:dyDescent="0.25">
      <c r="A98" s="13">
        <v>-85</v>
      </c>
      <c r="F98" s="3">
        <v>46</v>
      </c>
      <c r="G98" s="3">
        <f t="shared" si="3"/>
        <v>-84.08</v>
      </c>
      <c r="H98" s="3">
        <f t="shared" si="4"/>
        <v>0.20660674455286546</v>
      </c>
    </row>
    <row r="99" spans="1:8" x14ac:dyDescent="0.25">
      <c r="A99" s="13">
        <v>-85</v>
      </c>
      <c r="F99" s="3">
        <v>47</v>
      </c>
      <c r="G99" s="3">
        <f t="shared" si="3"/>
        <v>-84.06</v>
      </c>
      <c r="H99" s="3">
        <f t="shared" si="4"/>
        <v>0.19630453464799807</v>
      </c>
    </row>
    <row r="100" spans="1:8" x14ac:dyDescent="0.25">
      <c r="A100" s="13">
        <v>-84</v>
      </c>
      <c r="F100" s="3">
        <v>48</v>
      </c>
      <c r="G100" s="3">
        <f t="shared" si="3"/>
        <v>-84.04</v>
      </c>
      <c r="H100" s="3">
        <f t="shared" si="4"/>
        <v>0.18631097786633694</v>
      </c>
    </row>
    <row r="101" spans="1:8" x14ac:dyDescent="0.25">
      <c r="F101" s="3">
        <v>49</v>
      </c>
      <c r="G101" s="3">
        <f t="shared" si="3"/>
        <v>-84.02</v>
      </c>
      <c r="H101" s="3">
        <f t="shared" si="4"/>
        <v>0.17663177557305185</v>
      </c>
    </row>
    <row r="102" spans="1:8" x14ac:dyDescent="0.25">
      <c r="F102" s="3">
        <v>50</v>
      </c>
      <c r="G102" s="3">
        <f t="shared" si="3"/>
        <v>-84</v>
      </c>
      <c r="H102" s="3">
        <f t="shared" si="4"/>
        <v>0.16727132617079188</v>
      </c>
    </row>
  </sheetData>
  <mergeCells count="4">
    <mergeCell ref="B1:C1"/>
    <mergeCell ref="D1:E1"/>
    <mergeCell ref="F1:I1"/>
    <mergeCell ref="C27:D27"/>
  </mergeCells>
  <conditionalFormatting sqref="D29">
    <cfRule type="cellIs" dxfId="1" priority="1" operator="notEqual">
      <formula>$D$28</formula>
    </cfRule>
    <cfRule type="cellIs" dxfId="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1.1.1</vt:lpstr>
      <vt:lpstr>1.1.2</vt:lpstr>
      <vt:lpstr>1.1.3</vt:lpstr>
      <vt:lpstr>1.1.4</vt:lpstr>
      <vt:lpstr>1.1.5</vt:lpstr>
      <vt:lpstr>1.1.6</vt:lpstr>
      <vt:lpstr>1.1.7</vt:lpstr>
      <vt:lpstr>1.1.8</vt:lpstr>
      <vt:lpstr>1.1.9</vt:lpstr>
      <vt:lpstr>1.1.10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2022-04-22T11:06:33Z</dcterms:created>
  <dcterms:modified xsi:type="dcterms:W3CDTF">2022-10-22T17:40:53Z</dcterms:modified>
</cp:coreProperties>
</file>