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ps-studies\projeto1-rssi\4. BEACON1 - 2.4METRO\"/>
    </mc:Choice>
  </mc:AlternateContent>
  <xr:revisionPtr revIDLastSave="0" documentId="13_ncr:1_{7E490FCB-BEC6-48E1-B543-C7740764B412}" xr6:coauthVersionLast="46" xr6:coauthVersionMax="46" xr10:uidLastSave="{00000000-0000-0000-0000-000000000000}"/>
  <bookViews>
    <workbookView xWindow="-120" yWindow="-120" windowWidth="29040" windowHeight="15840" activeTab="9" xr2:uid="{D0A6EDCA-CDA8-4015-A2BA-CCBF1B8A1B3C}"/>
  </bookViews>
  <sheets>
    <sheet name="1.1.1" sheetId="1" r:id="rId1"/>
    <sheet name="1.1.2" sheetId="2" r:id="rId2"/>
    <sheet name="1.1.3" sheetId="3" r:id="rId3"/>
    <sheet name="1.1.4" sheetId="4" r:id="rId4"/>
    <sheet name="1.1.5" sheetId="5" r:id="rId5"/>
    <sheet name="1.1.6" sheetId="6" r:id="rId6"/>
    <sheet name="1.1.7" sheetId="7" r:id="rId7"/>
    <sheet name="1.1.8" sheetId="8" r:id="rId8"/>
    <sheet name="1.1.9" sheetId="9" r:id="rId9"/>
    <sheet name="1.1.10" sheetId="10" r:id="rId10"/>
  </sheets>
  <definedNames>
    <definedName name="_xlnm._FilterDatabase" localSheetId="0" hidden="1">'1.1.1'!$A$1:$A$100</definedName>
    <definedName name="_xlnm._FilterDatabase" localSheetId="9" hidden="1">'1.1.10'!$A$1:$A$100</definedName>
    <definedName name="_xlnm._FilterDatabase" localSheetId="1" hidden="1">'1.1.2'!$A$1:$A$50</definedName>
    <definedName name="_xlnm._FilterDatabase" localSheetId="2" hidden="1">'1.1.3'!$A$1:$A$50</definedName>
    <definedName name="_xlnm._FilterDatabase" localSheetId="3" hidden="1">'1.1.4'!$A$1:$A$100</definedName>
    <definedName name="_xlnm._FilterDatabase" localSheetId="4" hidden="1">'1.1.5'!$A$1:$A$100</definedName>
    <definedName name="_xlnm._FilterDatabase" localSheetId="5" hidden="1">'1.1.6'!$A$1:$A$100</definedName>
    <definedName name="_xlnm._FilterDatabase" localSheetId="6" hidden="1">'1.1.7'!$A$1:$A$100</definedName>
    <definedName name="_xlnm._FilterDatabase" localSheetId="7" hidden="1">'1.1.8'!$A$1:$A$100</definedName>
    <definedName name="_xlnm._FilterDatabase" localSheetId="8" hidden="1">'1.1.9'!$A$1:$A$100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6" i="10" l="1"/>
  <c r="O16" i="10"/>
  <c r="M16" i="10"/>
  <c r="K16" i="10"/>
  <c r="C9" i="9" l="1"/>
  <c r="C9" i="10"/>
  <c r="C6" i="10"/>
  <c r="C5" i="10"/>
  <c r="C4" i="10"/>
  <c r="C3" i="10"/>
  <c r="D29" i="10"/>
  <c r="D28" i="10"/>
  <c r="D29" i="9"/>
  <c r="D28" i="9"/>
  <c r="D29" i="8"/>
  <c r="D28" i="8"/>
  <c r="D29" i="7"/>
  <c r="D28" i="7"/>
  <c r="D29" i="6"/>
  <c r="D28" i="6"/>
  <c r="D29" i="5"/>
  <c r="D28" i="5"/>
  <c r="D29" i="4"/>
  <c r="D28" i="4"/>
  <c r="D29" i="3"/>
  <c r="D28" i="3"/>
  <c r="D29" i="2"/>
  <c r="D28" i="2"/>
  <c r="D28" i="1"/>
  <c r="E3" i="10" a="1"/>
  <c r="E11" i="10" s="1"/>
  <c r="C6" i="9"/>
  <c r="D30" i="9" s="1"/>
  <c r="C5" i="9"/>
  <c r="C4" i="9"/>
  <c r="E3" i="9" a="1"/>
  <c r="E11" i="9" s="1"/>
  <c r="C3" i="9"/>
  <c r="E3" i="3" a="1"/>
  <c r="E3" i="3" s="1"/>
  <c r="D29" i="1"/>
  <c r="C9" i="3"/>
  <c r="C6" i="3"/>
  <c r="C5" i="3"/>
  <c r="C4" i="3"/>
  <c r="C3" i="3"/>
  <c r="E3" i="2" a="1"/>
  <c r="E3" i="2" s="1"/>
  <c r="C9" i="2"/>
  <c r="C6" i="2"/>
  <c r="C4" i="2"/>
  <c r="C3" i="2"/>
  <c r="C5" i="2"/>
  <c r="I3" i="2" s="1"/>
  <c r="C9" i="8"/>
  <c r="C6" i="8"/>
  <c r="C5" i="8"/>
  <c r="C4" i="8"/>
  <c r="E3" i="8" a="1"/>
  <c r="E5" i="8" s="1"/>
  <c r="C3" i="8"/>
  <c r="C9" i="7"/>
  <c r="C6" i="7"/>
  <c r="C5" i="7"/>
  <c r="C4" i="7"/>
  <c r="E3" i="7" a="1"/>
  <c r="E8" i="7" s="1"/>
  <c r="C3" i="7"/>
  <c r="C9" i="6"/>
  <c r="C6" i="6"/>
  <c r="C11" i="6" s="1"/>
  <c r="C5" i="6"/>
  <c r="C4" i="6"/>
  <c r="E3" i="6" a="1"/>
  <c r="E8" i="6" s="1"/>
  <c r="C3" i="6"/>
  <c r="C9" i="5"/>
  <c r="C6" i="5"/>
  <c r="C5" i="5"/>
  <c r="C4" i="5"/>
  <c r="E3" i="5" a="1"/>
  <c r="E8" i="5" s="1"/>
  <c r="C3" i="5"/>
  <c r="C9" i="4"/>
  <c r="C6" i="4"/>
  <c r="C10" i="4" s="1"/>
  <c r="C5" i="4"/>
  <c r="C4" i="4"/>
  <c r="E3" i="4" a="1"/>
  <c r="E8" i="4" s="1"/>
  <c r="C3" i="4"/>
  <c r="E3" i="1" a="1"/>
  <c r="E4" i="1" s="1"/>
  <c r="C6" i="1"/>
  <c r="C5" i="1"/>
  <c r="C4" i="1"/>
  <c r="C3" i="1"/>
  <c r="C9" i="1"/>
  <c r="I3" i="9" l="1"/>
  <c r="G9" i="9" s="1"/>
  <c r="H9" i="9" s="1"/>
  <c r="I3" i="4"/>
  <c r="G11" i="4" s="1"/>
  <c r="H11" i="4" s="1"/>
  <c r="D30" i="3"/>
  <c r="G5" i="9"/>
  <c r="H5" i="9" s="1"/>
  <c r="G4" i="9"/>
  <c r="H4" i="9" s="1"/>
  <c r="G13" i="9"/>
  <c r="H13" i="9" s="1"/>
  <c r="G21" i="9"/>
  <c r="H21" i="9" s="1"/>
  <c r="G25" i="9"/>
  <c r="H25" i="9" s="1"/>
  <c r="G29" i="9"/>
  <c r="H29" i="9" s="1"/>
  <c r="G33" i="9"/>
  <c r="H33" i="9" s="1"/>
  <c r="G93" i="9"/>
  <c r="H93" i="9" s="1"/>
  <c r="G77" i="9"/>
  <c r="H77" i="9" s="1"/>
  <c r="G61" i="9"/>
  <c r="H61" i="9" s="1"/>
  <c r="G45" i="9"/>
  <c r="H45" i="9" s="1"/>
  <c r="G3" i="9"/>
  <c r="H3" i="9" s="1"/>
  <c r="G89" i="9"/>
  <c r="H89" i="9" s="1"/>
  <c r="G73" i="9"/>
  <c r="H73" i="9" s="1"/>
  <c r="G57" i="9"/>
  <c r="H57" i="9" s="1"/>
  <c r="G41" i="9"/>
  <c r="H41" i="9" s="1"/>
  <c r="G101" i="9"/>
  <c r="H101" i="9" s="1"/>
  <c r="G85" i="9"/>
  <c r="H85" i="9" s="1"/>
  <c r="G69" i="9"/>
  <c r="H69" i="9" s="1"/>
  <c r="G53" i="9"/>
  <c r="H53" i="9" s="1"/>
  <c r="G37" i="9"/>
  <c r="H37" i="9" s="1"/>
  <c r="G97" i="9"/>
  <c r="H97" i="9" s="1"/>
  <c r="G81" i="9"/>
  <c r="H81" i="9" s="1"/>
  <c r="G65" i="9"/>
  <c r="H65" i="9" s="1"/>
  <c r="G49" i="9"/>
  <c r="H49" i="9" s="1"/>
  <c r="G100" i="9"/>
  <c r="H100" i="9" s="1"/>
  <c r="G96" i="9"/>
  <c r="H96" i="9" s="1"/>
  <c r="G92" i="9"/>
  <c r="H92" i="9" s="1"/>
  <c r="G88" i="9"/>
  <c r="H88" i="9" s="1"/>
  <c r="G84" i="9"/>
  <c r="H84" i="9" s="1"/>
  <c r="G80" i="9"/>
  <c r="H80" i="9" s="1"/>
  <c r="G76" i="9"/>
  <c r="H76" i="9" s="1"/>
  <c r="G72" i="9"/>
  <c r="H72" i="9" s="1"/>
  <c r="G68" i="9"/>
  <c r="H68" i="9" s="1"/>
  <c r="G64" i="9"/>
  <c r="H64" i="9" s="1"/>
  <c r="G60" i="9"/>
  <c r="H60" i="9" s="1"/>
  <c r="G56" i="9"/>
  <c r="H56" i="9" s="1"/>
  <c r="G52" i="9"/>
  <c r="H52" i="9" s="1"/>
  <c r="G48" i="9"/>
  <c r="H48" i="9" s="1"/>
  <c r="G44" i="9"/>
  <c r="H44" i="9" s="1"/>
  <c r="G40" i="9"/>
  <c r="H40" i="9" s="1"/>
  <c r="G36" i="9"/>
  <c r="H36" i="9" s="1"/>
  <c r="G32" i="9"/>
  <c r="H32" i="9" s="1"/>
  <c r="G28" i="9"/>
  <c r="H28" i="9" s="1"/>
  <c r="G24" i="9"/>
  <c r="H24" i="9" s="1"/>
  <c r="G20" i="9"/>
  <c r="H20" i="9" s="1"/>
  <c r="G16" i="9"/>
  <c r="H16" i="9" s="1"/>
  <c r="G12" i="9"/>
  <c r="H12" i="9" s="1"/>
  <c r="G8" i="9"/>
  <c r="H8" i="9" s="1"/>
  <c r="G99" i="9"/>
  <c r="H99" i="9" s="1"/>
  <c r="G95" i="9"/>
  <c r="H95" i="9" s="1"/>
  <c r="G91" i="9"/>
  <c r="H91" i="9" s="1"/>
  <c r="G87" i="9"/>
  <c r="H87" i="9" s="1"/>
  <c r="G83" i="9"/>
  <c r="H83" i="9" s="1"/>
  <c r="G79" i="9"/>
  <c r="H79" i="9" s="1"/>
  <c r="G75" i="9"/>
  <c r="H75" i="9" s="1"/>
  <c r="G71" i="9"/>
  <c r="H71" i="9" s="1"/>
  <c r="G67" i="9"/>
  <c r="H67" i="9" s="1"/>
  <c r="G63" i="9"/>
  <c r="H63" i="9" s="1"/>
  <c r="G59" i="9"/>
  <c r="H59" i="9" s="1"/>
  <c r="G55" i="9"/>
  <c r="H55" i="9" s="1"/>
  <c r="G51" i="9"/>
  <c r="H51" i="9" s="1"/>
  <c r="G47" i="9"/>
  <c r="H47" i="9" s="1"/>
  <c r="G43" i="9"/>
  <c r="H43" i="9" s="1"/>
  <c r="G39" i="9"/>
  <c r="H39" i="9" s="1"/>
  <c r="G35" i="9"/>
  <c r="H35" i="9" s="1"/>
  <c r="G31" i="9"/>
  <c r="H31" i="9" s="1"/>
  <c r="G27" i="9"/>
  <c r="H27" i="9" s="1"/>
  <c r="G23" i="9"/>
  <c r="H23" i="9" s="1"/>
  <c r="G19" i="9"/>
  <c r="H19" i="9" s="1"/>
  <c r="G15" i="9"/>
  <c r="H15" i="9" s="1"/>
  <c r="G11" i="9"/>
  <c r="H11" i="9" s="1"/>
  <c r="G7" i="9"/>
  <c r="H7" i="9" s="1"/>
  <c r="G102" i="9"/>
  <c r="H102" i="9" s="1"/>
  <c r="G98" i="9"/>
  <c r="H98" i="9" s="1"/>
  <c r="G94" i="9"/>
  <c r="H94" i="9" s="1"/>
  <c r="G90" i="9"/>
  <c r="H90" i="9" s="1"/>
  <c r="G86" i="9"/>
  <c r="H86" i="9" s="1"/>
  <c r="G82" i="9"/>
  <c r="H82" i="9" s="1"/>
  <c r="G78" i="9"/>
  <c r="H78" i="9" s="1"/>
  <c r="G74" i="9"/>
  <c r="H74" i="9" s="1"/>
  <c r="G70" i="9"/>
  <c r="H70" i="9" s="1"/>
  <c r="G66" i="9"/>
  <c r="H66" i="9" s="1"/>
  <c r="G62" i="9"/>
  <c r="H62" i="9" s="1"/>
  <c r="G58" i="9"/>
  <c r="H58" i="9" s="1"/>
  <c r="G54" i="9"/>
  <c r="H54" i="9" s="1"/>
  <c r="G50" i="9"/>
  <c r="H50" i="9" s="1"/>
  <c r="G46" i="9"/>
  <c r="H46" i="9" s="1"/>
  <c r="G42" i="9"/>
  <c r="H42" i="9" s="1"/>
  <c r="G38" i="9"/>
  <c r="H38" i="9" s="1"/>
  <c r="G34" i="9"/>
  <c r="H34" i="9" s="1"/>
  <c r="G30" i="9"/>
  <c r="H30" i="9" s="1"/>
  <c r="G26" i="9"/>
  <c r="H26" i="9" s="1"/>
  <c r="G22" i="9"/>
  <c r="H22" i="9" s="1"/>
  <c r="G18" i="9"/>
  <c r="H18" i="9" s="1"/>
  <c r="G14" i="9"/>
  <c r="H14" i="9" s="1"/>
  <c r="G10" i="9"/>
  <c r="H10" i="9" s="1"/>
  <c r="G6" i="9"/>
  <c r="H6" i="9" s="1"/>
  <c r="I3" i="8"/>
  <c r="G4" i="8" s="1"/>
  <c r="H4" i="8" s="1"/>
  <c r="D30" i="8"/>
  <c r="G67" i="7"/>
  <c r="H67" i="7" s="1"/>
  <c r="G8" i="7"/>
  <c r="H8" i="7" s="1"/>
  <c r="I3" i="7"/>
  <c r="G85" i="7" s="1"/>
  <c r="H85" i="7" s="1"/>
  <c r="D30" i="7"/>
  <c r="I3" i="6"/>
  <c r="G100" i="6" s="1"/>
  <c r="H100" i="6" s="1"/>
  <c r="I3" i="5"/>
  <c r="G7" i="5" s="1"/>
  <c r="H7" i="5" s="1"/>
  <c r="G101" i="5"/>
  <c r="H101" i="5" s="1"/>
  <c r="D30" i="5"/>
  <c r="G39" i="4"/>
  <c r="H39" i="4" s="1"/>
  <c r="G67" i="4"/>
  <c r="H67" i="4" s="1"/>
  <c r="G4" i="4"/>
  <c r="H4" i="4" s="1"/>
  <c r="G47" i="4"/>
  <c r="H47" i="4" s="1"/>
  <c r="G71" i="4"/>
  <c r="H71" i="4" s="1"/>
  <c r="G59" i="4"/>
  <c r="H59" i="4" s="1"/>
  <c r="I3" i="3"/>
  <c r="G61" i="3" s="1"/>
  <c r="H61" i="3" s="1"/>
  <c r="G8" i="3"/>
  <c r="H8" i="3" s="1"/>
  <c r="G4" i="2"/>
  <c r="H4" i="2" s="1"/>
  <c r="G8" i="2"/>
  <c r="H8" i="2" s="1"/>
  <c r="G12" i="2"/>
  <c r="H12" i="2" s="1"/>
  <c r="G16" i="2"/>
  <c r="H16" i="2" s="1"/>
  <c r="G20" i="2"/>
  <c r="H20" i="2" s="1"/>
  <c r="G24" i="2"/>
  <c r="H24" i="2" s="1"/>
  <c r="G28" i="2"/>
  <c r="H28" i="2" s="1"/>
  <c r="G32" i="2"/>
  <c r="H32" i="2" s="1"/>
  <c r="G36" i="2"/>
  <c r="H36" i="2" s="1"/>
  <c r="G40" i="2"/>
  <c r="H40" i="2" s="1"/>
  <c r="G44" i="2"/>
  <c r="H44" i="2" s="1"/>
  <c r="G48" i="2"/>
  <c r="H48" i="2" s="1"/>
  <c r="G52" i="2"/>
  <c r="H52" i="2" s="1"/>
  <c r="G56" i="2"/>
  <c r="H56" i="2" s="1"/>
  <c r="G60" i="2"/>
  <c r="H60" i="2" s="1"/>
  <c r="G64" i="2"/>
  <c r="H64" i="2" s="1"/>
  <c r="G68" i="2"/>
  <c r="H68" i="2" s="1"/>
  <c r="G72" i="2"/>
  <c r="H72" i="2" s="1"/>
  <c r="G76" i="2"/>
  <c r="H76" i="2" s="1"/>
  <c r="G80" i="2"/>
  <c r="H80" i="2" s="1"/>
  <c r="G84" i="2"/>
  <c r="H84" i="2" s="1"/>
  <c r="G88" i="2"/>
  <c r="H88" i="2" s="1"/>
  <c r="G92" i="2"/>
  <c r="H92" i="2" s="1"/>
  <c r="G96" i="2"/>
  <c r="H96" i="2" s="1"/>
  <c r="G100" i="2"/>
  <c r="H100" i="2" s="1"/>
  <c r="G5" i="2"/>
  <c r="H5" i="2" s="1"/>
  <c r="G9" i="2"/>
  <c r="H9" i="2" s="1"/>
  <c r="G13" i="2"/>
  <c r="H13" i="2" s="1"/>
  <c r="G17" i="2"/>
  <c r="H17" i="2" s="1"/>
  <c r="G21" i="2"/>
  <c r="H21" i="2" s="1"/>
  <c r="G25" i="2"/>
  <c r="H25" i="2" s="1"/>
  <c r="G29" i="2"/>
  <c r="H29" i="2" s="1"/>
  <c r="G33" i="2"/>
  <c r="H33" i="2" s="1"/>
  <c r="G37" i="2"/>
  <c r="H37" i="2" s="1"/>
  <c r="G3" i="2"/>
  <c r="H3" i="2" s="1"/>
  <c r="G98" i="2"/>
  <c r="H98" i="2" s="1"/>
  <c r="G87" i="2"/>
  <c r="H87" i="2" s="1"/>
  <c r="G77" i="2"/>
  <c r="H77" i="2" s="1"/>
  <c r="G66" i="2"/>
  <c r="H66" i="2" s="1"/>
  <c r="G55" i="2"/>
  <c r="H55" i="2" s="1"/>
  <c r="G45" i="2"/>
  <c r="H45" i="2" s="1"/>
  <c r="G31" i="2"/>
  <c r="H31" i="2" s="1"/>
  <c r="G15" i="2"/>
  <c r="H15" i="2" s="1"/>
  <c r="G102" i="2"/>
  <c r="H102" i="2" s="1"/>
  <c r="G97" i="2"/>
  <c r="H97" i="2" s="1"/>
  <c r="G91" i="2"/>
  <c r="H91" i="2" s="1"/>
  <c r="G86" i="2"/>
  <c r="H86" i="2" s="1"/>
  <c r="G81" i="2"/>
  <c r="H81" i="2" s="1"/>
  <c r="G75" i="2"/>
  <c r="H75" i="2" s="1"/>
  <c r="G70" i="2"/>
  <c r="H70" i="2" s="1"/>
  <c r="G65" i="2"/>
  <c r="H65" i="2" s="1"/>
  <c r="G59" i="2"/>
  <c r="H59" i="2" s="1"/>
  <c r="G54" i="2"/>
  <c r="H54" i="2" s="1"/>
  <c r="G49" i="2"/>
  <c r="H49" i="2" s="1"/>
  <c r="G43" i="2"/>
  <c r="H43" i="2" s="1"/>
  <c r="G38" i="2"/>
  <c r="H38" i="2" s="1"/>
  <c r="G30" i="2"/>
  <c r="H30" i="2" s="1"/>
  <c r="G22" i="2"/>
  <c r="H22" i="2" s="1"/>
  <c r="G14" i="2"/>
  <c r="H14" i="2" s="1"/>
  <c r="G6" i="2"/>
  <c r="H6" i="2" s="1"/>
  <c r="G95" i="2"/>
  <c r="H95" i="2" s="1"/>
  <c r="G79" i="2"/>
  <c r="H79" i="2" s="1"/>
  <c r="G69" i="2"/>
  <c r="H69" i="2" s="1"/>
  <c r="G63" i="2"/>
  <c r="H63" i="2" s="1"/>
  <c r="G58" i="2"/>
  <c r="H58" i="2" s="1"/>
  <c r="G47" i="2"/>
  <c r="H47" i="2" s="1"/>
  <c r="G42" i="2"/>
  <c r="H42" i="2" s="1"/>
  <c r="G35" i="2"/>
  <c r="H35" i="2" s="1"/>
  <c r="G27" i="2"/>
  <c r="H27" i="2" s="1"/>
  <c r="G19" i="2"/>
  <c r="H19" i="2" s="1"/>
  <c r="G11" i="2"/>
  <c r="H11" i="2" s="1"/>
  <c r="G93" i="2"/>
  <c r="H93" i="2" s="1"/>
  <c r="G82" i="2"/>
  <c r="H82" i="2" s="1"/>
  <c r="G71" i="2"/>
  <c r="H71" i="2" s="1"/>
  <c r="G61" i="2"/>
  <c r="H61" i="2" s="1"/>
  <c r="G50" i="2"/>
  <c r="H50" i="2" s="1"/>
  <c r="G39" i="2"/>
  <c r="H39" i="2" s="1"/>
  <c r="G23" i="2"/>
  <c r="H23" i="2" s="1"/>
  <c r="G7" i="2"/>
  <c r="H7" i="2" s="1"/>
  <c r="G101" i="2"/>
  <c r="H101" i="2" s="1"/>
  <c r="G90" i="2"/>
  <c r="H90" i="2" s="1"/>
  <c r="G85" i="2"/>
  <c r="H85" i="2" s="1"/>
  <c r="G74" i="2"/>
  <c r="H74" i="2" s="1"/>
  <c r="G53" i="2"/>
  <c r="H53" i="2" s="1"/>
  <c r="G99" i="2"/>
  <c r="H99" i="2" s="1"/>
  <c r="G94" i="2"/>
  <c r="H94" i="2" s="1"/>
  <c r="G89" i="2"/>
  <c r="H89" i="2" s="1"/>
  <c r="G83" i="2"/>
  <c r="H83" i="2" s="1"/>
  <c r="G78" i="2"/>
  <c r="H78" i="2" s="1"/>
  <c r="G73" i="2"/>
  <c r="H73" i="2" s="1"/>
  <c r="G67" i="2"/>
  <c r="H67" i="2" s="1"/>
  <c r="G62" i="2"/>
  <c r="H62" i="2" s="1"/>
  <c r="G57" i="2"/>
  <c r="H57" i="2" s="1"/>
  <c r="G51" i="2"/>
  <c r="H51" i="2" s="1"/>
  <c r="G46" i="2"/>
  <c r="H46" i="2" s="1"/>
  <c r="G41" i="2"/>
  <c r="H41" i="2" s="1"/>
  <c r="G34" i="2"/>
  <c r="H34" i="2" s="1"/>
  <c r="G26" i="2"/>
  <c r="H26" i="2" s="1"/>
  <c r="G18" i="2"/>
  <c r="H18" i="2" s="1"/>
  <c r="G10" i="2"/>
  <c r="H10" i="2" s="1"/>
  <c r="D30" i="2"/>
  <c r="I3" i="1"/>
  <c r="G29" i="1" s="1"/>
  <c r="H29" i="1" s="1"/>
  <c r="G94" i="4"/>
  <c r="H94" i="4" s="1"/>
  <c r="G62" i="4"/>
  <c r="H62" i="4" s="1"/>
  <c r="G97" i="4"/>
  <c r="H97" i="4" s="1"/>
  <c r="G81" i="4"/>
  <c r="H81" i="4" s="1"/>
  <c r="G65" i="4"/>
  <c r="H65" i="4" s="1"/>
  <c r="G49" i="4"/>
  <c r="H49" i="4" s="1"/>
  <c r="G33" i="4"/>
  <c r="H33" i="4" s="1"/>
  <c r="G17" i="4"/>
  <c r="H17" i="4" s="1"/>
  <c r="G98" i="4"/>
  <c r="H98" i="4" s="1"/>
  <c r="G66" i="4"/>
  <c r="H66" i="4" s="1"/>
  <c r="G42" i="4"/>
  <c r="H42" i="4" s="1"/>
  <c r="G22" i="4"/>
  <c r="H22" i="4" s="1"/>
  <c r="G101" i="4"/>
  <c r="H101" i="4" s="1"/>
  <c r="G88" i="4"/>
  <c r="H88" i="4" s="1"/>
  <c r="G72" i="4"/>
  <c r="H72" i="4" s="1"/>
  <c r="G56" i="4"/>
  <c r="H56" i="4" s="1"/>
  <c r="G40" i="4"/>
  <c r="H40" i="4" s="1"/>
  <c r="G24" i="4"/>
  <c r="H24" i="4" s="1"/>
  <c r="G12" i="4"/>
  <c r="H12" i="4" s="1"/>
  <c r="G8" i="4"/>
  <c r="H8" i="4" s="1"/>
  <c r="D30" i="4"/>
  <c r="D30" i="6"/>
  <c r="D30" i="1"/>
  <c r="D30" i="10"/>
  <c r="I3" i="10"/>
  <c r="G4" i="10" s="1"/>
  <c r="H4" i="10" s="1"/>
  <c r="C10" i="10"/>
  <c r="E5" i="10"/>
  <c r="E4" i="10"/>
  <c r="E8" i="10"/>
  <c r="E9" i="10"/>
  <c r="C8" i="10"/>
  <c r="C11" i="10"/>
  <c r="C7" i="10"/>
  <c r="E6" i="10"/>
  <c r="E10" i="10"/>
  <c r="E3" i="10"/>
  <c r="E7" i="10"/>
  <c r="C10" i="5"/>
  <c r="C10" i="7"/>
  <c r="C8" i="9"/>
  <c r="C11" i="9"/>
  <c r="C7" i="9"/>
  <c r="E4" i="9"/>
  <c r="E5" i="7"/>
  <c r="E9" i="7"/>
  <c r="C11" i="7"/>
  <c r="E9" i="6"/>
  <c r="E11" i="6"/>
  <c r="E7" i="6"/>
  <c r="E3" i="6"/>
  <c r="E5" i="6"/>
  <c r="C10" i="9"/>
  <c r="E8" i="9"/>
  <c r="E5" i="9"/>
  <c r="E9" i="9"/>
  <c r="E6" i="9"/>
  <c r="E10" i="9"/>
  <c r="E3" i="9"/>
  <c r="E7" i="9"/>
  <c r="E5" i="5"/>
  <c r="E9" i="5"/>
  <c r="C11" i="4"/>
  <c r="E9" i="3"/>
  <c r="E5" i="3"/>
  <c r="E10" i="3"/>
  <c r="E6" i="3"/>
  <c r="E8" i="3"/>
  <c r="E4" i="3"/>
  <c r="E11" i="3"/>
  <c r="E7" i="3"/>
  <c r="C8" i="3"/>
  <c r="C10" i="3"/>
  <c r="E9" i="2"/>
  <c r="E5" i="2"/>
  <c r="E10" i="2"/>
  <c r="E6" i="2"/>
  <c r="E8" i="2"/>
  <c r="E4" i="2"/>
  <c r="E11" i="2"/>
  <c r="E7" i="2"/>
  <c r="C10" i="2"/>
  <c r="E9" i="8"/>
  <c r="C11" i="8"/>
  <c r="C7" i="8"/>
  <c r="C8" i="8"/>
  <c r="E10" i="8"/>
  <c r="C10" i="8"/>
  <c r="E8" i="8"/>
  <c r="E4" i="8"/>
  <c r="E11" i="8"/>
  <c r="E7" i="8"/>
  <c r="E3" i="8"/>
  <c r="E6" i="8"/>
  <c r="E6" i="7"/>
  <c r="E10" i="7"/>
  <c r="C8" i="7"/>
  <c r="E3" i="7"/>
  <c r="E7" i="7"/>
  <c r="E11" i="7"/>
  <c r="E4" i="7"/>
  <c r="C7" i="7"/>
  <c r="E6" i="6"/>
  <c r="E10" i="6"/>
  <c r="C10" i="6"/>
  <c r="C8" i="6"/>
  <c r="E4" i="6"/>
  <c r="C7" i="6"/>
  <c r="C11" i="5"/>
  <c r="C8" i="5"/>
  <c r="E6" i="5"/>
  <c r="E10" i="5"/>
  <c r="E3" i="5"/>
  <c r="E7" i="5"/>
  <c r="E11" i="5"/>
  <c r="E4" i="5"/>
  <c r="C7" i="5"/>
  <c r="E5" i="4"/>
  <c r="E9" i="4"/>
  <c r="C8" i="4"/>
  <c r="E6" i="4"/>
  <c r="E10" i="4"/>
  <c r="E3" i="4"/>
  <c r="E7" i="4"/>
  <c r="E11" i="4"/>
  <c r="E4" i="4"/>
  <c r="C7" i="4"/>
  <c r="C11" i="3"/>
  <c r="C7" i="3"/>
  <c r="C11" i="2"/>
  <c r="C8" i="2"/>
  <c r="C7" i="2"/>
  <c r="C7" i="1"/>
  <c r="E9" i="1"/>
  <c r="E5" i="1"/>
  <c r="E11" i="1"/>
  <c r="E7" i="1"/>
  <c r="E3" i="1"/>
  <c r="E10" i="1"/>
  <c r="E6" i="1"/>
  <c r="E8" i="1"/>
  <c r="C8" i="1"/>
  <c r="C10" i="1"/>
  <c r="C11" i="1"/>
  <c r="G17" i="9" l="1"/>
  <c r="H17" i="9" s="1"/>
  <c r="G84" i="7"/>
  <c r="H84" i="7" s="1"/>
  <c r="G35" i="7"/>
  <c r="H35" i="7" s="1"/>
  <c r="G34" i="7"/>
  <c r="H34" i="7" s="1"/>
  <c r="G52" i="7"/>
  <c r="H52" i="7" s="1"/>
  <c r="G29" i="7"/>
  <c r="H29" i="7" s="1"/>
  <c r="G98" i="7"/>
  <c r="H98" i="7" s="1"/>
  <c r="G99" i="7"/>
  <c r="H99" i="7" s="1"/>
  <c r="G93" i="7"/>
  <c r="H93" i="7" s="1"/>
  <c r="G46" i="5"/>
  <c r="H46" i="5" s="1"/>
  <c r="G30" i="5"/>
  <c r="H30" i="5" s="1"/>
  <c r="G28" i="4"/>
  <c r="H28" i="4" s="1"/>
  <c r="G44" i="4"/>
  <c r="H44" i="4" s="1"/>
  <c r="G60" i="4"/>
  <c r="H60" i="4" s="1"/>
  <c r="G76" i="4"/>
  <c r="H76" i="4" s="1"/>
  <c r="G92" i="4"/>
  <c r="H92" i="4" s="1"/>
  <c r="G6" i="4"/>
  <c r="H6" i="4" s="1"/>
  <c r="G26" i="4"/>
  <c r="H26" i="4" s="1"/>
  <c r="G46" i="4"/>
  <c r="H46" i="4" s="1"/>
  <c r="G74" i="4"/>
  <c r="H74" i="4" s="1"/>
  <c r="G5" i="4"/>
  <c r="H5" i="4" s="1"/>
  <c r="G21" i="4"/>
  <c r="H21" i="4" s="1"/>
  <c r="G37" i="4"/>
  <c r="H37" i="4" s="1"/>
  <c r="G53" i="4"/>
  <c r="H53" i="4" s="1"/>
  <c r="G69" i="4"/>
  <c r="H69" i="4" s="1"/>
  <c r="G85" i="4"/>
  <c r="H85" i="4" s="1"/>
  <c r="G10" i="4"/>
  <c r="H10" i="4" s="1"/>
  <c r="G70" i="4"/>
  <c r="H70" i="4" s="1"/>
  <c r="G102" i="4"/>
  <c r="H102" i="4" s="1"/>
  <c r="G75" i="4"/>
  <c r="H75" i="4" s="1"/>
  <c r="G3" i="4"/>
  <c r="H3" i="4" s="1"/>
  <c r="G63" i="4"/>
  <c r="H63" i="4" s="1"/>
  <c r="G19" i="4"/>
  <c r="H19" i="4" s="1"/>
  <c r="G83" i="4"/>
  <c r="H83" i="4" s="1"/>
  <c r="G55" i="4"/>
  <c r="H55" i="4" s="1"/>
  <c r="G16" i="4"/>
  <c r="H16" i="4" s="1"/>
  <c r="G32" i="4"/>
  <c r="H32" i="4" s="1"/>
  <c r="G48" i="4"/>
  <c r="H48" i="4" s="1"/>
  <c r="G64" i="4"/>
  <c r="H64" i="4" s="1"/>
  <c r="G80" i="4"/>
  <c r="H80" i="4" s="1"/>
  <c r="G96" i="4"/>
  <c r="H96" i="4" s="1"/>
  <c r="G14" i="4"/>
  <c r="H14" i="4" s="1"/>
  <c r="G30" i="4"/>
  <c r="H30" i="4" s="1"/>
  <c r="G54" i="4"/>
  <c r="H54" i="4" s="1"/>
  <c r="G82" i="4"/>
  <c r="H82" i="4" s="1"/>
  <c r="G9" i="4"/>
  <c r="H9" i="4" s="1"/>
  <c r="G25" i="4"/>
  <c r="H25" i="4" s="1"/>
  <c r="G41" i="4"/>
  <c r="H41" i="4" s="1"/>
  <c r="G57" i="4"/>
  <c r="H57" i="4" s="1"/>
  <c r="G73" i="4"/>
  <c r="H73" i="4" s="1"/>
  <c r="G89" i="4"/>
  <c r="H89" i="4" s="1"/>
  <c r="G38" i="4"/>
  <c r="H38" i="4" s="1"/>
  <c r="G78" i="4"/>
  <c r="H78" i="4" s="1"/>
  <c r="G27" i="4"/>
  <c r="H27" i="4" s="1"/>
  <c r="G91" i="4"/>
  <c r="H91" i="4" s="1"/>
  <c r="G15" i="4"/>
  <c r="H15" i="4" s="1"/>
  <c r="G79" i="4"/>
  <c r="H79" i="4" s="1"/>
  <c r="G35" i="4"/>
  <c r="H35" i="4" s="1"/>
  <c r="G99" i="4"/>
  <c r="H99" i="4" s="1"/>
  <c r="G87" i="4"/>
  <c r="H87" i="4" s="1"/>
  <c r="G20" i="4"/>
  <c r="H20" i="4" s="1"/>
  <c r="G36" i="4"/>
  <c r="H36" i="4" s="1"/>
  <c r="G52" i="4"/>
  <c r="H52" i="4" s="1"/>
  <c r="G68" i="4"/>
  <c r="H68" i="4" s="1"/>
  <c r="G84" i="4"/>
  <c r="H84" i="4" s="1"/>
  <c r="G100" i="4"/>
  <c r="H100" i="4" s="1"/>
  <c r="G18" i="4"/>
  <c r="H18" i="4" s="1"/>
  <c r="G34" i="4"/>
  <c r="H34" i="4" s="1"/>
  <c r="G58" i="4"/>
  <c r="H58" i="4" s="1"/>
  <c r="G90" i="4"/>
  <c r="H90" i="4" s="1"/>
  <c r="G13" i="4"/>
  <c r="H13" i="4" s="1"/>
  <c r="G29" i="4"/>
  <c r="H29" i="4" s="1"/>
  <c r="G45" i="4"/>
  <c r="H45" i="4" s="1"/>
  <c r="G61" i="4"/>
  <c r="H61" i="4" s="1"/>
  <c r="G77" i="4"/>
  <c r="H77" i="4" s="1"/>
  <c r="G93" i="4"/>
  <c r="H93" i="4" s="1"/>
  <c r="G50" i="4"/>
  <c r="H50" i="4" s="1"/>
  <c r="G86" i="4"/>
  <c r="H86" i="4" s="1"/>
  <c r="G43" i="4"/>
  <c r="H43" i="4" s="1"/>
  <c r="G23" i="4"/>
  <c r="H23" i="4" s="1"/>
  <c r="G31" i="4"/>
  <c r="H31" i="4" s="1"/>
  <c r="G95" i="4"/>
  <c r="H95" i="4" s="1"/>
  <c r="G51" i="4"/>
  <c r="H51" i="4" s="1"/>
  <c r="G7" i="4"/>
  <c r="H7" i="4" s="1"/>
  <c r="G20" i="3"/>
  <c r="H20" i="3" s="1"/>
  <c r="G24" i="3"/>
  <c r="H24" i="3" s="1"/>
  <c r="G36" i="3"/>
  <c r="H36" i="3" s="1"/>
  <c r="G40" i="3"/>
  <c r="H40" i="3" s="1"/>
  <c r="G52" i="3"/>
  <c r="H52" i="3" s="1"/>
  <c r="G56" i="3"/>
  <c r="H56" i="3" s="1"/>
  <c r="G68" i="3"/>
  <c r="H68" i="3" s="1"/>
  <c r="G13" i="3"/>
  <c r="H13" i="3" s="1"/>
  <c r="G16" i="8"/>
  <c r="H16" i="8" s="1"/>
  <c r="G80" i="8"/>
  <c r="H80" i="8" s="1"/>
  <c r="G23" i="8"/>
  <c r="H23" i="8" s="1"/>
  <c r="G32" i="8"/>
  <c r="H32" i="8" s="1"/>
  <c r="G96" i="8"/>
  <c r="H96" i="8" s="1"/>
  <c r="G64" i="8"/>
  <c r="H64" i="8" s="1"/>
  <c r="G48" i="8"/>
  <c r="H48" i="8" s="1"/>
  <c r="G58" i="7"/>
  <c r="H58" i="7" s="1"/>
  <c r="G9" i="7"/>
  <c r="H9" i="7" s="1"/>
  <c r="G5" i="7"/>
  <c r="H5" i="7" s="1"/>
  <c r="G72" i="7"/>
  <c r="H72" i="7" s="1"/>
  <c r="G40" i="7"/>
  <c r="H40" i="7" s="1"/>
  <c r="G87" i="7"/>
  <c r="H87" i="7" s="1"/>
  <c r="G55" i="7"/>
  <c r="H55" i="7" s="1"/>
  <c r="G23" i="7"/>
  <c r="H23" i="7" s="1"/>
  <c r="G53" i="7"/>
  <c r="H53" i="7" s="1"/>
  <c r="G66" i="7"/>
  <c r="H66" i="7" s="1"/>
  <c r="G24" i="7"/>
  <c r="H24" i="7" s="1"/>
  <c r="G100" i="7"/>
  <c r="H100" i="7" s="1"/>
  <c r="G68" i="7"/>
  <c r="H68" i="7" s="1"/>
  <c r="G36" i="7"/>
  <c r="H36" i="7" s="1"/>
  <c r="G83" i="7"/>
  <c r="H83" i="7" s="1"/>
  <c r="G51" i="7"/>
  <c r="H51" i="7" s="1"/>
  <c r="G19" i="7"/>
  <c r="H19" i="7" s="1"/>
  <c r="G61" i="7"/>
  <c r="H61" i="7" s="1"/>
  <c r="G26" i="7"/>
  <c r="H26" i="7" s="1"/>
  <c r="G90" i="7"/>
  <c r="H90" i="7" s="1"/>
  <c r="G12" i="7"/>
  <c r="H12" i="7" s="1"/>
  <c r="G88" i="7"/>
  <c r="H88" i="7" s="1"/>
  <c r="G56" i="7"/>
  <c r="H56" i="7" s="1"/>
  <c r="G3" i="7"/>
  <c r="H3" i="7" s="1"/>
  <c r="G71" i="7"/>
  <c r="H71" i="7" s="1"/>
  <c r="G39" i="7"/>
  <c r="H39" i="7" s="1"/>
  <c r="G7" i="7"/>
  <c r="H7" i="7" s="1"/>
  <c r="G59" i="6"/>
  <c r="H59" i="6" s="1"/>
  <c r="G3" i="6"/>
  <c r="H3" i="6" s="1"/>
  <c r="G40" i="6"/>
  <c r="H40" i="6" s="1"/>
  <c r="G64" i="6"/>
  <c r="H64" i="6" s="1"/>
  <c r="G23" i="6"/>
  <c r="H23" i="6" s="1"/>
  <c r="G43" i="6"/>
  <c r="H43" i="6" s="1"/>
  <c r="G63" i="6"/>
  <c r="H63" i="6" s="1"/>
  <c r="G87" i="6"/>
  <c r="H87" i="6" s="1"/>
  <c r="G4" i="6"/>
  <c r="H4" i="6" s="1"/>
  <c r="G24" i="6"/>
  <c r="H24" i="6" s="1"/>
  <c r="G48" i="6"/>
  <c r="H48" i="6" s="1"/>
  <c r="G68" i="6"/>
  <c r="H68" i="6" s="1"/>
  <c r="G88" i="6"/>
  <c r="H88" i="6" s="1"/>
  <c r="G15" i="6"/>
  <c r="H15" i="6" s="1"/>
  <c r="G39" i="6"/>
  <c r="H39" i="6" s="1"/>
  <c r="G79" i="6"/>
  <c r="H79" i="6" s="1"/>
  <c r="G20" i="6"/>
  <c r="H20" i="6" s="1"/>
  <c r="G84" i="6"/>
  <c r="H84" i="6" s="1"/>
  <c r="G27" i="6"/>
  <c r="H27" i="6" s="1"/>
  <c r="G47" i="6"/>
  <c r="H47" i="6" s="1"/>
  <c r="G71" i="6"/>
  <c r="H71" i="6" s="1"/>
  <c r="G91" i="6"/>
  <c r="H91" i="6" s="1"/>
  <c r="G8" i="6"/>
  <c r="H8" i="6" s="1"/>
  <c r="G32" i="6"/>
  <c r="H32" i="6" s="1"/>
  <c r="G52" i="6"/>
  <c r="H52" i="6" s="1"/>
  <c r="G72" i="6"/>
  <c r="H72" i="6" s="1"/>
  <c r="G96" i="6"/>
  <c r="H96" i="6" s="1"/>
  <c r="G11" i="6"/>
  <c r="H11" i="6" s="1"/>
  <c r="G31" i="6"/>
  <c r="H31" i="6" s="1"/>
  <c r="G55" i="6"/>
  <c r="H55" i="6" s="1"/>
  <c r="G75" i="6"/>
  <c r="H75" i="6" s="1"/>
  <c r="G95" i="6"/>
  <c r="H95" i="6" s="1"/>
  <c r="G16" i="6"/>
  <c r="H16" i="6" s="1"/>
  <c r="G36" i="6"/>
  <c r="H36" i="6" s="1"/>
  <c r="G56" i="6"/>
  <c r="H56" i="6" s="1"/>
  <c r="G80" i="6"/>
  <c r="H80" i="6" s="1"/>
  <c r="G69" i="5"/>
  <c r="H69" i="5" s="1"/>
  <c r="G78" i="5"/>
  <c r="H78" i="5" s="1"/>
  <c r="G82" i="5"/>
  <c r="H82" i="5" s="1"/>
  <c r="G77" i="3"/>
  <c r="H77" i="3" s="1"/>
  <c r="G72" i="3"/>
  <c r="H72" i="3" s="1"/>
  <c r="G84" i="3"/>
  <c r="H84" i="3" s="1"/>
  <c r="G88" i="3"/>
  <c r="H88" i="3" s="1"/>
  <c r="G29" i="3"/>
  <c r="H29" i="3" s="1"/>
  <c r="G93" i="3"/>
  <c r="H93" i="3" s="1"/>
  <c r="G100" i="3"/>
  <c r="H100" i="3" s="1"/>
  <c r="G45" i="3"/>
  <c r="H45" i="3" s="1"/>
  <c r="G23" i="1"/>
  <c r="H23" i="1" s="1"/>
  <c r="G87" i="1"/>
  <c r="H87" i="1" s="1"/>
  <c r="G52" i="1"/>
  <c r="H52" i="1" s="1"/>
  <c r="G39" i="1"/>
  <c r="H39" i="1" s="1"/>
  <c r="G4" i="1"/>
  <c r="H4" i="1" s="1"/>
  <c r="G68" i="1"/>
  <c r="H68" i="1" s="1"/>
  <c r="G13" i="1"/>
  <c r="H13" i="1" s="1"/>
  <c r="G7" i="1"/>
  <c r="H7" i="1" s="1"/>
  <c r="G71" i="1"/>
  <c r="H71" i="1" s="1"/>
  <c r="G36" i="1"/>
  <c r="H36" i="1" s="1"/>
  <c r="G100" i="1"/>
  <c r="H100" i="1" s="1"/>
  <c r="G45" i="1"/>
  <c r="H45" i="1" s="1"/>
  <c r="G61" i="1"/>
  <c r="H61" i="1" s="1"/>
  <c r="G77" i="1"/>
  <c r="H77" i="1" s="1"/>
  <c r="G55" i="1"/>
  <c r="H55" i="1" s="1"/>
  <c r="G20" i="1"/>
  <c r="H20" i="1" s="1"/>
  <c r="G84" i="1"/>
  <c r="H84" i="1" s="1"/>
  <c r="G20" i="8"/>
  <c r="H20" i="8" s="1"/>
  <c r="G36" i="8"/>
  <c r="H36" i="8" s="1"/>
  <c r="G52" i="8"/>
  <c r="H52" i="8" s="1"/>
  <c r="G68" i="8"/>
  <c r="H68" i="8" s="1"/>
  <c r="G84" i="8"/>
  <c r="H84" i="8" s="1"/>
  <c r="G100" i="8"/>
  <c r="H100" i="8" s="1"/>
  <c r="G17" i="8"/>
  <c r="H17" i="8" s="1"/>
  <c r="G33" i="8"/>
  <c r="H33" i="8" s="1"/>
  <c r="G49" i="8"/>
  <c r="H49" i="8" s="1"/>
  <c r="G65" i="8"/>
  <c r="H65" i="8" s="1"/>
  <c r="G81" i="8"/>
  <c r="H81" i="8" s="1"/>
  <c r="G97" i="8"/>
  <c r="H97" i="8" s="1"/>
  <c r="G11" i="8"/>
  <c r="H11" i="8" s="1"/>
  <c r="G43" i="8"/>
  <c r="H43" i="8" s="1"/>
  <c r="G75" i="8"/>
  <c r="H75" i="8" s="1"/>
  <c r="G6" i="8"/>
  <c r="H6" i="8" s="1"/>
  <c r="G22" i="8"/>
  <c r="H22" i="8" s="1"/>
  <c r="G38" i="8"/>
  <c r="H38" i="8" s="1"/>
  <c r="G54" i="8"/>
  <c r="H54" i="8" s="1"/>
  <c r="G70" i="8"/>
  <c r="H70" i="8" s="1"/>
  <c r="G86" i="8"/>
  <c r="H86" i="8" s="1"/>
  <c r="G102" i="8"/>
  <c r="H102" i="8" s="1"/>
  <c r="G31" i="8"/>
  <c r="H31" i="8" s="1"/>
  <c r="G63" i="8"/>
  <c r="H63" i="8" s="1"/>
  <c r="G95" i="8"/>
  <c r="H95" i="8" s="1"/>
  <c r="G67" i="8"/>
  <c r="H67" i="8" s="1"/>
  <c r="G18" i="8"/>
  <c r="H18" i="8" s="1"/>
  <c r="G66" i="8"/>
  <c r="H66" i="8" s="1"/>
  <c r="G98" i="8"/>
  <c r="H98" i="8" s="1"/>
  <c r="G55" i="8"/>
  <c r="H55" i="8" s="1"/>
  <c r="G8" i="8"/>
  <c r="H8" i="8" s="1"/>
  <c r="G24" i="8"/>
  <c r="H24" i="8" s="1"/>
  <c r="G40" i="8"/>
  <c r="H40" i="8" s="1"/>
  <c r="G56" i="8"/>
  <c r="H56" i="8" s="1"/>
  <c r="G72" i="8"/>
  <c r="H72" i="8" s="1"/>
  <c r="G88" i="8"/>
  <c r="H88" i="8" s="1"/>
  <c r="G5" i="8"/>
  <c r="H5" i="8" s="1"/>
  <c r="G21" i="8"/>
  <c r="H21" i="8" s="1"/>
  <c r="G37" i="8"/>
  <c r="H37" i="8" s="1"/>
  <c r="G53" i="8"/>
  <c r="H53" i="8" s="1"/>
  <c r="G69" i="8"/>
  <c r="H69" i="8" s="1"/>
  <c r="G85" i="8"/>
  <c r="H85" i="8" s="1"/>
  <c r="G101" i="8"/>
  <c r="H101" i="8" s="1"/>
  <c r="G19" i="8"/>
  <c r="H19" i="8" s="1"/>
  <c r="G51" i="8"/>
  <c r="H51" i="8" s="1"/>
  <c r="G83" i="8"/>
  <c r="H83" i="8" s="1"/>
  <c r="G10" i="8"/>
  <c r="H10" i="8" s="1"/>
  <c r="G26" i="8"/>
  <c r="H26" i="8" s="1"/>
  <c r="G42" i="8"/>
  <c r="H42" i="8" s="1"/>
  <c r="G58" i="8"/>
  <c r="H58" i="8" s="1"/>
  <c r="G74" i="8"/>
  <c r="H74" i="8" s="1"/>
  <c r="G90" i="8"/>
  <c r="H90" i="8" s="1"/>
  <c r="G7" i="8"/>
  <c r="H7" i="8" s="1"/>
  <c r="G39" i="8"/>
  <c r="H39" i="8" s="1"/>
  <c r="G71" i="8"/>
  <c r="H71" i="8" s="1"/>
  <c r="G3" i="8"/>
  <c r="H3" i="8" s="1"/>
  <c r="G13" i="8"/>
  <c r="H13" i="8" s="1"/>
  <c r="G29" i="8"/>
  <c r="H29" i="8" s="1"/>
  <c r="G45" i="8"/>
  <c r="H45" i="8" s="1"/>
  <c r="G61" i="8"/>
  <c r="H61" i="8" s="1"/>
  <c r="G77" i="8"/>
  <c r="H77" i="8" s="1"/>
  <c r="G93" i="8"/>
  <c r="H93" i="8" s="1"/>
  <c r="G35" i="8"/>
  <c r="H35" i="8" s="1"/>
  <c r="G99" i="8"/>
  <c r="H99" i="8" s="1"/>
  <c r="G34" i="8"/>
  <c r="H34" i="8" s="1"/>
  <c r="G50" i="8"/>
  <c r="H50" i="8" s="1"/>
  <c r="G82" i="8"/>
  <c r="H82" i="8" s="1"/>
  <c r="G87" i="8"/>
  <c r="H87" i="8" s="1"/>
  <c r="G12" i="8"/>
  <c r="H12" i="8" s="1"/>
  <c r="G28" i="8"/>
  <c r="H28" i="8" s="1"/>
  <c r="G44" i="8"/>
  <c r="H44" i="8" s="1"/>
  <c r="G60" i="8"/>
  <c r="H60" i="8" s="1"/>
  <c r="G76" i="8"/>
  <c r="H76" i="8" s="1"/>
  <c r="G92" i="8"/>
  <c r="H92" i="8" s="1"/>
  <c r="G9" i="8"/>
  <c r="H9" i="8" s="1"/>
  <c r="G25" i="8"/>
  <c r="H25" i="8" s="1"/>
  <c r="G41" i="8"/>
  <c r="H41" i="8" s="1"/>
  <c r="G57" i="8"/>
  <c r="H57" i="8" s="1"/>
  <c r="G73" i="8"/>
  <c r="H73" i="8" s="1"/>
  <c r="G89" i="8"/>
  <c r="H89" i="8" s="1"/>
  <c r="G27" i="8"/>
  <c r="H27" i="8" s="1"/>
  <c r="G59" i="8"/>
  <c r="H59" i="8" s="1"/>
  <c r="G91" i="8"/>
  <c r="H91" i="8" s="1"/>
  <c r="G14" i="8"/>
  <c r="H14" i="8" s="1"/>
  <c r="G30" i="8"/>
  <c r="H30" i="8" s="1"/>
  <c r="G46" i="8"/>
  <c r="H46" i="8" s="1"/>
  <c r="G62" i="8"/>
  <c r="H62" i="8" s="1"/>
  <c r="G78" i="8"/>
  <c r="H78" i="8" s="1"/>
  <c r="G94" i="8"/>
  <c r="H94" i="8" s="1"/>
  <c r="G15" i="8"/>
  <c r="H15" i="8" s="1"/>
  <c r="G47" i="8"/>
  <c r="H47" i="8" s="1"/>
  <c r="G79" i="8"/>
  <c r="H79" i="8" s="1"/>
  <c r="G6" i="7"/>
  <c r="H6" i="7" s="1"/>
  <c r="G22" i="7"/>
  <c r="H22" i="7" s="1"/>
  <c r="G30" i="7"/>
  <c r="H30" i="7" s="1"/>
  <c r="G46" i="7"/>
  <c r="H46" i="7" s="1"/>
  <c r="G54" i="7"/>
  <c r="H54" i="7" s="1"/>
  <c r="G62" i="7"/>
  <c r="H62" i="7" s="1"/>
  <c r="G70" i="7"/>
  <c r="H70" i="7" s="1"/>
  <c r="G78" i="7"/>
  <c r="H78" i="7" s="1"/>
  <c r="G94" i="7"/>
  <c r="H94" i="7" s="1"/>
  <c r="G102" i="7"/>
  <c r="H102" i="7" s="1"/>
  <c r="G38" i="7"/>
  <c r="H38" i="7" s="1"/>
  <c r="G86" i="7"/>
  <c r="H86" i="7" s="1"/>
  <c r="G10" i="7"/>
  <c r="H10" i="7" s="1"/>
  <c r="G25" i="7"/>
  <c r="H25" i="7" s="1"/>
  <c r="G33" i="7"/>
  <c r="H33" i="7" s="1"/>
  <c r="G41" i="7"/>
  <c r="H41" i="7" s="1"/>
  <c r="G49" i="7"/>
  <c r="H49" i="7" s="1"/>
  <c r="G57" i="7"/>
  <c r="H57" i="7" s="1"/>
  <c r="G65" i="7"/>
  <c r="H65" i="7" s="1"/>
  <c r="G73" i="7"/>
  <c r="H73" i="7" s="1"/>
  <c r="G81" i="7"/>
  <c r="H81" i="7" s="1"/>
  <c r="G89" i="7"/>
  <c r="H89" i="7" s="1"/>
  <c r="G97" i="7"/>
  <c r="H97" i="7" s="1"/>
  <c r="G42" i="7"/>
  <c r="H42" i="7" s="1"/>
  <c r="G74" i="7"/>
  <c r="H74" i="7" s="1"/>
  <c r="G21" i="7"/>
  <c r="H21" i="7" s="1"/>
  <c r="G20" i="7"/>
  <c r="H20" i="7" s="1"/>
  <c r="G4" i="7"/>
  <c r="H4" i="7" s="1"/>
  <c r="G96" i="7"/>
  <c r="H96" i="7" s="1"/>
  <c r="G80" i="7"/>
  <c r="H80" i="7" s="1"/>
  <c r="G64" i="7"/>
  <c r="H64" i="7" s="1"/>
  <c r="G48" i="7"/>
  <c r="H48" i="7" s="1"/>
  <c r="G32" i="7"/>
  <c r="H32" i="7" s="1"/>
  <c r="G95" i="7"/>
  <c r="H95" i="7" s="1"/>
  <c r="G79" i="7"/>
  <c r="H79" i="7" s="1"/>
  <c r="G63" i="7"/>
  <c r="H63" i="7" s="1"/>
  <c r="G47" i="7"/>
  <c r="H47" i="7" s="1"/>
  <c r="G31" i="7"/>
  <c r="H31" i="7" s="1"/>
  <c r="G15" i="7"/>
  <c r="H15" i="7" s="1"/>
  <c r="G37" i="7"/>
  <c r="H37" i="7" s="1"/>
  <c r="G69" i="7"/>
  <c r="H69" i="7" s="1"/>
  <c r="G101" i="7"/>
  <c r="H101" i="7" s="1"/>
  <c r="G14" i="7"/>
  <c r="H14" i="7" s="1"/>
  <c r="G50" i="7"/>
  <c r="H50" i="7" s="1"/>
  <c r="G82" i="7"/>
  <c r="H82" i="7" s="1"/>
  <c r="G17" i="7"/>
  <c r="H17" i="7" s="1"/>
  <c r="G16" i="7"/>
  <c r="H16" i="7" s="1"/>
  <c r="G13" i="7"/>
  <c r="H13" i="7" s="1"/>
  <c r="G92" i="7"/>
  <c r="H92" i="7" s="1"/>
  <c r="G76" i="7"/>
  <c r="H76" i="7" s="1"/>
  <c r="G60" i="7"/>
  <c r="H60" i="7" s="1"/>
  <c r="G44" i="7"/>
  <c r="H44" i="7" s="1"/>
  <c r="G28" i="7"/>
  <c r="H28" i="7" s="1"/>
  <c r="G91" i="7"/>
  <c r="H91" i="7" s="1"/>
  <c r="G75" i="7"/>
  <c r="H75" i="7" s="1"/>
  <c r="G59" i="7"/>
  <c r="H59" i="7" s="1"/>
  <c r="G43" i="7"/>
  <c r="H43" i="7" s="1"/>
  <c r="G27" i="7"/>
  <c r="H27" i="7" s="1"/>
  <c r="G11" i="7"/>
  <c r="H11" i="7" s="1"/>
  <c r="G45" i="7"/>
  <c r="H45" i="7" s="1"/>
  <c r="G77" i="7"/>
  <c r="H77" i="7" s="1"/>
  <c r="G18" i="7"/>
  <c r="H18" i="7" s="1"/>
  <c r="G9" i="6"/>
  <c r="H9" i="6" s="1"/>
  <c r="G17" i="6"/>
  <c r="H17" i="6" s="1"/>
  <c r="G25" i="6"/>
  <c r="H25" i="6" s="1"/>
  <c r="G37" i="6"/>
  <c r="H37" i="6" s="1"/>
  <c r="G49" i="6"/>
  <c r="H49" i="6" s="1"/>
  <c r="G61" i="6"/>
  <c r="H61" i="6" s="1"/>
  <c r="G69" i="6"/>
  <c r="H69" i="6" s="1"/>
  <c r="G81" i="6"/>
  <c r="H81" i="6" s="1"/>
  <c r="G89" i="6"/>
  <c r="H89" i="6" s="1"/>
  <c r="G97" i="6"/>
  <c r="H97" i="6" s="1"/>
  <c r="G5" i="6"/>
  <c r="H5" i="6" s="1"/>
  <c r="G13" i="6"/>
  <c r="H13" i="6" s="1"/>
  <c r="G21" i="6"/>
  <c r="H21" i="6" s="1"/>
  <c r="G29" i="6"/>
  <c r="H29" i="6" s="1"/>
  <c r="G33" i="6"/>
  <c r="H33" i="6" s="1"/>
  <c r="G41" i="6"/>
  <c r="H41" i="6" s="1"/>
  <c r="G45" i="6"/>
  <c r="H45" i="6" s="1"/>
  <c r="G53" i="6"/>
  <c r="H53" i="6" s="1"/>
  <c r="G57" i="6"/>
  <c r="H57" i="6" s="1"/>
  <c r="G65" i="6"/>
  <c r="H65" i="6" s="1"/>
  <c r="G73" i="6"/>
  <c r="H73" i="6" s="1"/>
  <c r="G77" i="6"/>
  <c r="H77" i="6" s="1"/>
  <c r="G85" i="6"/>
  <c r="H85" i="6" s="1"/>
  <c r="G93" i="6"/>
  <c r="H93" i="6" s="1"/>
  <c r="G101" i="6"/>
  <c r="H101" i="6" s="1"/>
  <c r="G10" i="6"/>
  <c r="H10" i="6" s="1"/>
  <c r="G26" i="6"/>
  <c r="H26" i="6" s="1"/>
  <c r="G42" i="6"/>
  <c r="H42" i="6" s="1"/>
  <c r="G58" i="6"/>
  <c r="H58" i="6" s="1"/>
  <c r="G74" i="6"/>
  <c r="H74" i="6" s="1"/>
  <c r="G90" i="6"/>
  <c r="H90" i="6" s="1"/>
  <c r="G14" i="6"/>
  <c r="H14" i="6" s="1"/>
  <c r="G30" i="6"/>
  <c r="H30" i="6" s="1"/>
  <c r="G46" i="6"/>
  <c r="H46" i="6" s="1"/>
  <c r="G62" i="6"/>
  <c r="H62" i="6" s="1"/>
  <c r="G78" i="6"/>
  <c r="H78" i="6" s="1"/>
  <c r="G94" i="6"/>
  <c r="H94" i="6" s="1"/>
  <c r="G18" i="6"/>
  <c r="H18" i="6" s="1"/>
  <c r="G34" i="6"/>
  <c r="H34" i="6" s="1"/>
  <c r="G50" i="6"/>
  <c r="H50" i="6" s="1"/>
  <c r="G66" i="6"/>
  <c r="H66" i="6" s="1"/>
  <c r="G82" i="6"/>
  <c r="H82" i="6" s="1"/>
  <c r="G98" i="6"/>
  <c r="H98" i="6" s="1"/>
  <c r="G6" i="6"/>
  <c r="H6" i="6" s="1"/>
  <c r="G22" i="6"/>
  <c r="H22" i="6" s="1"/>
  <c r="G38" i="6"/>
  <c r="H38" i="6" s="1"/>
  <c r="G54" i="6"/>
  <c r="H54" i="6" s="1"/>
  <c r="G70" i="6"/>
  <c r="H70" i="6" s="1"/>
  <c r="G86" i="6"/>
  <c r="H86" i="6" s="1"/>
  <c r="G102" i="6"/>
  <c r="H102" i="6" s="1"/>
  <c r="G19" i="6"/>
  <c r="H19" i="6" s="1"/>
  <c r="G35" i="6"/>
  <c r="H35" i="6" s="1"/>
  <c r="G51" i="6"/>
  <c r="H51" i="6" s="1"/>
  <c r="G67" i="6"/>
  <c r="H67" i="6" s="1"/>
  <c r="G83" i="6"/>
  <c r="H83" i="6" s="1"/>
  <c r="G99" i="6"/>
  <c r="H99" i="6" s="1"/>
  <c r="G12" i="6"/>
  <c r="H12" i="6" s="1"/>
  <c r="G28" i="6"/>
  <c r="H28" i="6" s="1"/>
  <c r="G44" i="6"/>
  <c r="H44" i="6" s="1"/>
  <c r="G60" i="6"/>
  <c r="H60" i="6" s="1"/>
  <c r="G76" i="6"/>
  <c r="H76" i="6" s="1"/>
  <c r="G92" i="6"/>
  <c r="H92" i="6" s="1"/>
  <c r="G7" i="6"/>
  <c r="H7" i="6" s="1"/>
  <c r="G53" i="5"/>
  <c r="H53" i="5" s="1"/>
  <c r="G85" i="5"/>
  <c r="H85" i="5" s="1"/>
  <c r="G50" i="5"/>
  <c r="H50" i="5" s="1"/>
  <c r="G18" i="5"/>
  <c r="H18" i="5" s="1"/>
  <c r="G62" i="5"/>
  <c r="H62" i="5" s="1"/>
  <c r="G94" i="5"/>
  <c r="H94" i="5" s="1"/>
  <c r="G22" i="5"/>
  <c r="H22" i="5" s="1"/>
  <c r="G65" i="5"/>
  <c r="H65" i="5" s="1"/>
  <c r="G97" i="5"/>
  <c r="H97" i="5" s="1"/>
  <c r="G74" i="5"/>
  <c r="H74" i="5" s="1"/>
  <c r="G33" i="5"/>
  <c r="H33" i="5" s="1"/>
  <c r="G17" i="5"/>
  <c r="H17" i="5" s="1"/>
  <c r="G100" i="5"/>
  <c r="H100" i="5" s="1"/>
  <c r="G84" i="5"/>
  <c r="H84" i="5" s="1"/>
  <c r="G68" i="5"/>
  <c r="H68" i="5" s="1"/>
  <c r="G52" i="5"/>
  <c r="H52" i="5" s="1"/>
  <c r="G36" i="5"/>
  <c r="H36" i="5" s="1"/>
  <c r="G20" i="5"/>
  <c r="H20" i="5" s="1"/>
  <c r="G4" i="5"/>
  <c r="H4" i="5" s="1"/>
  <c r="G91" i="5"/>
  <c r="H91" i="5" s="1"/>
  <c r="G75" i="5"/>
  <c r="H75" i="5" s="1"/>
  <c r="G59" i="5"/>
  <c r="H59" i="5" s="1"/>
  <c r="G43" i="5"/>
  <c r="H43" i="5" s="1"/>
  <c r="G27" i="5"/>
  <c r="H27" i="5" s="1"/>
  <c r="G11" i="5"/>
  <c r="H11" i="5" s="1"/>
  <c r="G49" i="5"/>
  <c r="H49" i="5" s="1"/>
  <c r="G81" i="5"/>
  <c r="H81" i="5" s="1"/>
  <c r="G42" i="5"/>
  <c r="H42" i="5" s="1"/>
  <c r="G41" i="5"/>
  <c r="H41" i="5" s="1"/>
  <c r="G25" i="5"/>
  <c r="H25" i="5" s="1"/>
  <c r="G9" i="5"/>
  <c r="H9" i="5" s="1"/>
  <c r="G92" i="5"/>
  <c r="H92" i="5" s="1"/>
  <c r="G76" i="5"/>
  <c r="H76" i="5" s="1"/>
  <c r="G60" i="5"/>
  <c r="H60" i="5" s="1"/>
  <c r="G44" i="5"/>
  <c r="H44" i="5" s="1"/>
  <c r="G28" i="5"/>
  <c r="H28" i="5" s="1"/>
  <c r="G12" i="5"/>
  <c r="H12" i="5" s="1"/>
  <c r="G99" i="5"/>
  <c r="H99" i="5" s="1"/>
  <c r="G83" i="5"/>
  <c r="H83" i="5" s="1"/>
  <c r="G67" i="5"/>
  <c r="H67" i="5" s="1"/>
  <c r="G51" i="5"/>
  <c r="H51" i="5" s="1"/>
  <c r="G35" i="5"/>
  <c r="H35" i="5" s="1"/>
  <c r="G19" i="5"/>
  <c r="H19" i="5" s="1"/>
  <c r="G45" i="5"/>
  <c r="H45" i="5" s="1"/>
  <c r="G77" i="5"/>
  <c r="H77" i="5" s="1"/>
  <c r="G26" i="5"/>
  <c r="H26" i="5" s="1"/>
  <c r="G98" i="5"/>
  <c r="H98" i="5" s="1"/>
  <c r="G54" i="5"/>
  <c r="H54" i="5" s="1"/>
  <c r="G86" i="5"/>
  <c r="H86" i="5" s="1"/>
  <c r="G6" i="5"/>
  <c r="H6" i="5" s="1"/>
  <c r="G57" i="5"/>
  <c r="H57" i="5" s="1"/>
  <c r="G89" i="5"/>
  <c r="H89" i="5" s="1"/>
  <c r="G58" i="5"/>
  <c r="H58" i="5" s="1"/>
  <c r="G37" i="5"/>
  <c r="H37" i="5" s="1"/>
  <c r="G21" i="5"/>
  <c r="H21" i="5" s="1"/>
  <c r="G5" i="5"/>
  <c r="H5" i="5" s="1"/>
  <c r="G88" i="5"/>
  <c r="H88" i="5" s="1"/>
  <c r="G72" i="5"/>
  <c r="H72" i="5" s="1"/>
  <c r="G56" i="5"/>
  <c r="H56" i="5" s="1"/>
  <c r="G40" i="5"/>
  <c r="H40" i="5" s="1"/>
  <c r="G24" i="5"/>
  <c r="H24" i="5" s="1"/>
  <c r="G8" i="5"/>
  <c r="H8" i="5" s="1"/>
  <c r="G95" i="5"/>
  <c r="H95" i="5" s="1"/>
  <c r="G79" i="5"/>
  <c r="H79" i="5" s="1"/>
  <c r="G63" i="5"/>
  <c r="H63" i="5" s="1"/>
  <c r="G47" i="5"/>
  <c r="H47" i="5" s="1"/>
  <c r="G31" i="5"/>
  <c r="H31" i="5" s="1"/>
  <c r="G15" i="5"/>
  <c r="H15" i="5" s="1"/>
  <c r="G14" i="5"/>
  <c r="H14" i="5" s="1"/>
  <c r="G61" i="5"/>
  <c r="H61" i="5" s="1"/>
  <c r="G93" i="5"/>
  <c r="H93" i="5" s="1"/>
  <c r="G66" i="5"/>
  <c r="H66" i="5" s="1"/>
  <c r="G34" i="5"/>
  <c r="H34" i="5" s="1"/>
  <c r="G70" i="5"/>
  <c r="H70" i="5" s="1"/>
  <c r="G102" i="5"/>
  <c r="H102" i="5" s="1"/>
  <c r="G38" i="5"/>
  <c r="H38" i="5" s="1"/>
  <c r="G73" i="5"/>
  <c r="H73" i="5" s="1"/>
  <c r="G10" i="5"/>
  <c r="H10" i="5" s="1"/>
  <c r="G90" i="5"/>
  <c r="H90" i="5" s="1"/>
  <c r="G29" i="5"/>
  <c r="H29" i="5" s="1"/>
  <c r="G13" i="5"/>
  <c r="H13" i="5" s="1"/>
  <c r="G96" i="5"/>
  <c r="H96" i="5" s="1"/>
  <c r="G80" i="5"/>
  <c r="H80" i="5" s="1"/>
  <c r="G64" i="5"/>
  <c r="H64" i="5" s="1"/>
  <c r="G48" i="5"/>
  <c r="H48" i="5" s="1"/>
  <c r="G32" i="5"/>
  <c r="H32" i="5" s="1"/>
  <c r="G16" i="5"/>
  <c r="H16" i="5" s="1"/>
  <c r="G3" i="5"/>
  <c r="H3" i="5" s="1"/>
  <c r="G87" i="5"/>
  <c r="H87" i="5" s="1"/>
  <c r="G71" i="5"/>
  <c r="H71" i="5" s="1"/>
  <c r="G55" i="5"/>
  <c r="H55" i="5" s="1"/>
  <c r="G39" i="5"/>
  <c r="H39" i="5" s="1"/>
  <c r="G23" i="5"/>
  <c r="H23" i="5" s="1"/>
  <c r="G6" i="3"/>
  <c r="H6" i="3" s="1"/>
  <c r="G10" i="3"/>
  <c r="H10" i="3" s="1"/>
  <c r="G14" i="3"/>
  <c r="H14" i="3" s="1"/>
  <c r="G18" i="3"/>
  <c r="H18" i="3" s="1"/>
  <c r="G22" i="3"/>
  <c r="H22" i="3" s="1"/>
  <c r="G26" i="3"/>
  <c r="H26" i="3" s="1"/>
  <c r="G30" i="3"/>
  <c r="H30" i="3" s="1"/>
  <c r="G38" i="3"/>
  <c r="H38" i="3" s="1"/>
  <c r="G42" i="3"/>
  <c r="H42" i="3" s="1"/>
  <c r="G46" i="3"/>
  <c r="H46" i="3" s="1"/>
  <c r="G34" i="3"/>
  <c r="H34" i="3" s="1"/>
  <c r="G19" i="3"/>
  <c r="H19" i="3" s="1"/>
  <c r="G35" i="3"/>
  <c r="H35" i="3" s="1"/>
  <c r="G50" i="3"/>
  <c r="H50" i="3" s="1"/>
  <c r="G58" i="3"/>
  <c r="H58" i="3" s="1"/>
  <c r="G66" i="3"/>
  <c r="H66" i="3" s="1"/>
  <c r="G74" i="3"/>
  <c r="H74" i="3" s="1"/>
  <c r="G82" i="3"/>
  <c r="H82" i="3" s="1"/>
  <c r="G90" i="3"/>
  <c r="H90" i="3" s="1"/>
  <c r="G98" i="3"/>
  <c r="H98" i="3" s="1"/>
  <c r="G15" i="3"/>
  <c r="H15" i="3" s="1"/>
  <c r="G63" i="3"/>
  <c r="H63" i="3" s="1"/>
  <c r="G79" i="3"/>
  <c r="H79" i="3" s="1"/>
  <c r="G95" i="3"/>
  <c r="H95" i="3" s="1"/>
  <c r="G7" i="3"/>
  <c r="H7" i="3" s="1"/>
  <c r="G23" i="3"/>
  <c r="H23" i="3" s="1"/>
  <c r="G39" i="3"/>
  <c r="H39" i="3" s="1"/>
  <c r="G51" i="3"/>
  <c r="H51" i="3" s="1"/>
  <c r="G59" i="3"/>
  <c r="H59" i="3" s="1"/>
  <c r="G67" i="3"/>
  <c r="H67" i="3" s="1"/>
  <c r="G75" i="3"/>
  <c r="H75" i="3" s="1"/>
  <c r="G83" i="3"/>
  <c r="H83" i="3" s="1"/>
  <c r="G91" i="3"/>
  <c r="H91" i="3" s="1"/>
  <c r="G99" i="3"/>
  <c r="H99" i="3" s="1"/>
  <c r="G31" i="3"/>
  <c r="H31" i="3" s="1"/>
  <c r="G55" i="3"/>
  <c r="H55" i="3" s="1"/>
  <c r="G71" i="3"/>
  <c r="H71" i="3" s="1"/>
  <c r="G87" i="3"/>
  <c r="H87" i="3" s="1"/>
  <c r="G3" i="3"/>
  <c r="H3" i="3" s="1"/>
  <c r="G11" i="3"/>
  <c r="H11" i="3" s="1"/>
  <c r="G27" i="3"/>
  <c r="H27" i="3" s="1"/>
  <c r="G43" i="3"/>
  <c r="H43" i="3" s="1"/>
  <c r="G54" i="3"/>
  <c r="H54" i="3" s="1"/>
  <c r="G62" i="3"/>
  <c r="H62" i="3" s="1"/>
  <c r="G70" i="3"/>
  <c r="H70" i="3" s="1"/>
  <c r="G78" i="3"/>
  <c r="H78" i="3" s="1"/>
  <c r="G86" i="3"/>
  <c r="H86" i="3" s="1"/>
  <c r="G94" i="3"/>
  <c r="H94" i="3" s="1"/>
  <c r="G102" i="3"/>
  <c r="H102" i="3" s="1"/>
  <c r="G47" i="3"/>
  <c r="H47" i="3" s="1"/>
  <c r="G17" i="3"/>
  <c r="H17" i="3" s="1"/>
  <c r="G33" i="3"/>
  <c r="H33" i="3" s="1"/>
  <c r="G49" i="3"/>
  <c r="H49" i="3" s="1"/>
  <c r="G65" i="3"/>
  <c r="H65" i="3" s="1"/>
  <c r="G81" i="3"/>
  <c r="H81" i="3" s="1"/>
  <c r="G97" i="3"/>
  <c r="H97" i="3" s="1"/>
  <c r="G12" i="3"/>
  <c r="H12" i="3" s="1"/>
  <c r="G28" i="3"/>
  <c r="H28" i="3" s="1"/>
  <c r="G44" i="3"/>
  <c r="H44" i="3" s="1"/>
  <c r="G60" i="3"/>
  <c r="H60" i="3" s="1"/>
  <c r="G76" i="3"/>
  <c r="H76" i="3" s="1"/>
  <c r="G92" i="3"/>
  <c r="H92" i="3" s="1"/>
  <c r="G5" i="3"/>
  <c r="H5" i="3" s="1"/>
  <c r="G21" i="3"/>
  <c r="H21" i="3" s="1"/>
  <c r="G37" i="3"/>
  <c r="H37" i="3" s="1"/>
  <c r="G53" i="3"/>
  <c r="H53" i="3" s="1"/>
  <c r="G69" i="3"/>
  <c r="H69" i="3" s="1"/>
  <c r="G85" i="3"/>
  <c r="H85" i="3" s="1"/>
  <c r="G101" i="3"/>
  <c r="H101" i="3" s="1"/>
  <c r="G16" i="3"/>
  <c r="H16" i="3" s="1"/>
  <c r="G32" i="3"/>
  <c r="H32" i="3" s="1"/>
  <c r="G48" i="3"/>
  <c r="H48" i="3" s="1"/>
  <c r="G64" i="3"/>
  <c r="H64" i="3" s="1"/>
  <c r="G80" i="3"/>
  <c r="H80" i="3" s="1"/>
  <c r="G96" i="3"/>
  <c r="H96" i="3" s="1"/>
  <c r="G9" i="3"/>
  <c r="H9" i="3" s="1"/>
  <c r="G25" i="3"/>
  <c r="H25" i="3" s="1"/>
  <c r="G41" i="3"/>
  <c r="H41" i="3" s="1"/>
  <c r="G57" i="3"/>
  <c r="H57" i="3" s="1"/>
  <c r="G73" i="3"/>
  <c r="H73" i="3" s="1"/>
  <c r="G89" i="3"/>
  <c r="H89" i="3" s="1"/>
  <c r="G4" i="3"/>
  <c r="H4" i="3" s="1"/>
  <c r="G10" i="1"/>
  <c r="H10" i="1" s="1"/>
  <c r="G14" i="1"/>
  <c r="H14" i="1" s="1"/>
  <c r="G22" i="1"/>
  <c r="H22" i="1" s="1"/>
  <c r="G30" i="1"/>
  <c r="H30" i="1" s="1"/>
  <c r="G38" i="1"/>
  <c r="H38" i="1" s="1"/>
  <c r="G46" i="1"/>
  <c r="H46" i="1" s="1"/>
  <c r="G54" i="1"/>
  <c r="H54" i="1" s="1"/>
  <c r="G62" i="1"/>
  <c r="H62" i="1" s="1"/>
  <c r="G70" i="1"/>
  <c r="H70" i="1" s="1"/>
  <c r="G78" i="1"/>
  <c r="H78" i="1" s="1"/>
  <c r="G6" i="1"/>
  <c r="H6" i="1" s="1"/>
  <c r="G18" i="1"/>
  <c r="H18" i="1" s="1"/>
  <c r="G26" i="1"/>
  <c r="H26" i="1" s="1"/>
  <c r="G34" i="1"/>
  <c r="H34" i="1" s="1"/>
  <c r="G42" i="1"/>
  <c r="H42" i="1" s="1"/>
  <c r="G50" i="1"/>
  <c r="H50" i="1" s="1"/>
  <c r="G58" i="1"/>
  <c r="H58" i="1" s="1"/>
  <c r="G66" i="1"/>
  <c r="H66" i="1" s="1"/>
  <c r="G74" i="1"/>
  <c r="H74" i="1" s="1"/>
  <c r="G82" i="1"/>
  <c r="H82" i="1" s="1"/>
  <c r="G98" i="1"/>
  <c r="H98" i="1" s="1"/>
  <c r="G90" i="1"/>
  <c r="H90" i="1" s="1"/>
  <c r="G94" i="1"/>
  <c r="H94" i="1" s="1"/>
  <c r="G86" i="1"/>
  <c r="H86" i="1" s="1"/>
  <c r="G102" i="1"/>
  <c r="H102" i="1" s="1"/>
  <c r="G17" i="1"/>
  <c r="H17" i="1" s="1"/>
  <c r="G49" i="1"/>
  <c r="H49" i="1" s="1"/>
  <c r="G65" i="1"/>
  <c r="H65" i="1" s="1"/>
  <c r="G81" i="1"/>
  <c r="H81" i="1" s="1"/>
  <c r="G97" i="1"/>
  <c r="H97" i="1" s="1"/>
  <c r="G27" i="1"/>
  <c r="H27" i="1" s="1"/>
  <c r="G59" i="1"/>
  <c r="H59" i="1" s="1"/>
  <c r="G75" i="1"/>
  <c r="H75" i="1" s="1"/>
  <c r="G91" i="1"/>
  <c r="H91" i="1" s="1"/>
  <c r="G8" i="1"/>
  <c r="H8" i="1" s="1"/>
  <c r="G40" i="1"/>
  <c r="H40" i="1" s="1"/>
  <c r="G56" i="1"/>
  <c r="H56" i="1" s="1"/>
  <c r="G72" i="1"/>
  <c r="H72" i="1" s="1"/>
  <c r="G88" i="1"/>
  <c r="H88" i="1" s="1"/>
  <c r="G33" i="1"/>
  <c r="H33" i="1" s="1"/>
  <c r="G15" i="1"/>
  <c r="H15" i="1" s="1"/>
  <c r="G31" i="1"/>
  <c r="H31" i="1" s="1"/>
  <c r="G47" i="1"/>
  <c r="H47" i="1" s="1"/>
  <c r="G63" i="1"/>
  <c r="H63" i="1" s="1"/>
  <c r="G79" i="1"/>
  <c r="H79" i="1" s="1"/>
  <c r="G95" i="1"/>
  <c r="H95" i="1" s="1"/>
  <c r="G12" i="1"/>
  <c r="H12" i="1" s="1"/>
  <c r="G28" i="1"/>
  <c r="H28" i="1" s="1"/>
  <c r="G44" i="1"/>
  <c r="H44" i="1" s="1"/>
  <c r="G60" i="1"/>
  <c r="H60" i="1" s="1"/>
  <c r="G76" i="1"/>
  <c r="H76" i="1" s="1"/>
  <c r="G92" i="1"/>
  <c r="H92" i="1" s="1"/>
  <c r="G5" i="1"/>
  <c r="H5" i="1" s="1"/>
  <c r="G21" i="1"/>
  <c r="H21" i="1" s="1"/>
  <c r="G37" i="1"/>
  <c r="H37" i="1" s="1"/>
  <c r="G53" i="1"/>
  <c r="H53" i="1" s="1"/>
  <c r="G69" i="1"/>
  <c r="H69" i="1" s="1"/>
  <c r="G85" i="1"/>
  <c r="H85" i="1" s="1"/>
  <c r="G101" i="1"/>
  <c r="H101" i="1" s="1"/>
  <c r="G93" i="1"/>
  <c r="H93" i="1" s="1"/>
  <c r="G11" i="1"/>
  <c r="H11" i="1" s="1"/>
  <c r="G43" i="1"/>
  <c r="H43" i="1" s="1"/>
  <c r="G24" i="1"/>
  <c r="H24" i="1" s="1"/>
  <c r="G19" i="1"/>
  <c r="H19" i="1" s="1"/>
  <c r="G35" i="1"/>
  <c r="H35" i="1" s="1"/>
  <c r="G51" i="1"/>
  <c r="H51" i="1" s="1"/>
  <c r="G67" i="1"/>
  <c r="H67" i="1" s="1"/>
  <c r="G83" i="1"/>
  <c r="H83" i="1" s="1"/>
  <c r="G99" i="1"/>
  <c r="H99" i="1" s="1"/>
  <c r="G16" i="1"/>
  <c r="H16" i="1" s="1"/>
  <c r="G32" i="1"/>
  <c r="H32" i="1" s="1"/>
  <c r="G48" i="1"/>
  <c r="H48" i="1" s="1"/>
  <c r="G64" i="1"/>
  <c r="H64" i="1" s="1"/>
  <c r="G80" i="1"/>
  <c r="H80" i="1" s="1"/>
  <c r="G96" i="1"/>
  <c r="H96" i="1" s="1"/>
  <c r="G9" i="1"/>
  <c r="H9" i="1" s="1"/>
  <c r="G25" i="1"/>
  <c r="H25" i="1" s="1"/>
  <c r="G41" i="1"/>
  <c r="H41" i="1" s="1"/>
  <c r="G57" i="1"/>
  <c r="H57" i="1" s="1"/>
  <c r="G73" i="1"/>
  <c r="H73" i="1" s="1"/>
  <c r="G89" i="1"/>
  <c r="H89" i="1" s="1"/>
  <c r="G3" i="1"/>
  <c r="H3" i="1" s="1"/>
  <c r="G8" i="10"/>
  <c r="H8" i="10" s="1"/>
  <c r="G24" i="10"/>
  <c r="H24" i="10" s="1"/>
  <c r="G40" i="10"/>
  <c r="H40" i="10" s="1"/>
  <c r="G56" i="10"/>
  <c r="H56" i="10" s="1"/>
  <c r="G72" i="10"/>
  <c r="H72" i="10" s="1"/>
  <c r="G88" i="10"/>
  <c r="H88" i="10" s="1"/>
  <c r="G5" i="10"/>
  <c r="H5" i="10" s="1"/>
  <c r="G21" i="10"/>
  <c r="H21" i="10" s="1"/>
  <c r="G37" i="10"/>
  <c r="H37" i="10" s="1"/>
  <c r="G53" i="10"/>
  <c r="H53" i="10" s="1"/>
  <c r="G69" i="10"/>
  <c r="H69" i="10" s="1"/>
  <c r="G85" i="10"/>
  <c r="H85" i="10" s="1"/>
  <c r="G101" i="10"/>
  <c r="H101" i="10" s="1"/>
  <c r="G18" i="10"/>
  <c r="H18" i="10" s="1"/>
  <c r="G34" i="10"/>
  <c r="H34" i="10" s="1"/>
  <c r="G50" i="10"/>
  <c r="H50" i="10" s="1"/>
  <c r="G66" i="10"/>
  <c r="H66" i="10" s="1"/>
  <c r="G82" i="10"/>
  <c r="H82" i="10" s="1"/>
  <c r="G98" i="10"/>
  <c r="H98" i="10" s="1"/>
  <c r="G15" i="10"/>
  <c r="H15" i="10" s="1"/>
  <c r="G31" i="10"/>
  <c r="H31" i="10" s="1"/>
  <c r="G47" i="10"/>
  <c r="H47" i="10" s="1"/>
  <c r="G63" i="10"/>
  <c r="H63" i="10" s="1"/>
  <c r="G79" i="10"/>
  <c r="H79" i="10" s="1"/>
  <c r="G95" i="10"/>
  <c r="H95" i="10" s="1"/>
  <c r="G12" i="10"/>
  <c r="H12" i="10" s="1"/>
  <c r="G28" i="10"/>
  <c r="H28" i="10" s="1"/>
  <c r="G44" i="10"/>
  <c r="H44" i="10" s="1"/>
  <c r="G60" i="10"/>
  <c r="H60" i="10" s="1"/>
  <c r="G76" i="10"/>
  <c r="H76" i="10" s="1"/>
  <c r="G92" i="10"/>
  <c r="H92" i="10" s="1"/>
  <c r="G9" i="10"/>
  <c r="H9" i="10" s="1"/>
  <c r="G25" i="10"/>
  <c r="H25" i="10" s="1"/>
  <c r="G41" i="10"/>
  <c r="H41" i="10" s="1"/>
  <c r="G57" i="10"/>
  <c r="H57" i="10" s="1"/>
  <c r="G73" i="10"/>
  <c r="H73" i="10" s="1"/>
  <c r="G89" i="10"/>
  <c r="H89" i="10" s="1"/>
  <c r="G6" i="10"/>
  <c r="H6" i="10" s="1"/>
  <c r="G22" i="10"/>
  <c r="H22" i="10" s="1"/>
  <c r="G38" i="10"/>
  <c r="H38" i="10" s="1"/>
  <c r="G54" i="10"/>
  <c r="H54" i="10" s="1"/>
  <c r="G70" i="10"/>
  <c r="H70" i="10" s="1"/>
  <c r="G86" i="10"/>
  <c r="H86" i="10" s="1"/>
  <c r="G102" i="10"/>
  <c r="H102" i="10" s="1"/>
  <c r="G19" i="10"/>
  <c r="H19" i="10" s="1"/>
  <c r="G35" i="10"/>
  <c r="H35" i="10" s="1"/>
  <c r="G51" i="10"/>
  <c r="H51" i="10" s="1"/>
  <c r="G67" i="10"/>
  <c r="H67" i="10" s="1"/>
  <c r="G83" i="10"/>
  <c r="H83" i="10" s="1"/>
  <c r="G99" i="10"/>
  <c r="H99" i="10" s="1"/>
  <c r="G16" i="10"/>
  <c r="H16" i="10" s="1"/>
  <c r="G32" i="10"/>
  <c r="H32" i="10" s="1"/>
  <c r="G48" i="10"/>
  <c r="H48" i="10" s="1"/>
  <c r="G64" i="10"/>
  <c r="H64" i="10" s="1"/>
  <c r="G80" i="10"/>
  <c r="H80" i="10" s="1"/>
  <c r="G96" i="10"/>
  <c r="H96" i="10" s="1"/>
  <c r="G13" i="10"/>
  <c r="H13" i="10" s="1"/>
  <c r="G29" i="10"/>
  <c r="H29" i="10" s="1"/>
  <c r="G45" i="10"/>
  <c r="H45" i="10" s="1"/>
  <c r="G61" i="10"/>
  <c r="H61" i="10" s="1"/>
  <c r="G77" i="10"/>
  <c r="H77" i="10" s="1"/>
  <c r="G93" i="10"/>
  <c r="H93" i="10" s="1"/>
  <c r="G10" i="10"/>
  <c r="H10" i="10" s="1"/>
  <c r="G26" i="10"/>
  <c r="H26" i="10" s="1"/>
  <c r="G42" i="10"/>
  <c r="H42" i="10" s="1"/>
  <c r="G58" i="10"/>
  <c r="H58" i="10" s="1"/>
  <c r="G74" i="10"/>
  <c r="H74" i="10" s="1"/>
  <c r="G90" i="10"/>
  <c r="H90" i="10" s="1"/>
  <c r="G7" i="10"/>
  <c r="H7" i="10" s="1"/>
  <c r="G23" i="10"/>
  <c r="H23" i="10" s="1"/>
  <c r="G39" i="10"/>
  <c r="H39" i="10" s="1"/>
  <c r="G55" i="10"/>
  <c r="H55" i="10" s="1"/>
  <c r="G71" i="10"/>
  <c r="H71" i="10" s="1"/>
  <c r="G87" i="10"/>
  <c r="H87" i="10" s="1"/>
  <c r="G3" i="10"/>
  <c r="H3" i="10" s="1"/>
  <c r="G20" i="10"/>
  <c r="H20" i="10" s="1"/>
  <c r="G36" i="10"/>
  <c r="H36" i="10" s="1"/>
  <c r="G52" i="10"/>
  <c r="H52" i="10" s="1"/>
  <c r="G68" i="10"/>
  <c r="H68" i="10" s="1"/>
  <c r="G84" i="10"/>
  <c r="H84" i="10" s="1"/>
  <c r="G100" i="10"/>
  <c r="H100" i="10" s="1"/>
  <c r="G17" i="10"/>
  <c r="H17" i="10" s="1"/>
  <c r="G33" i="10"/>
  <c r="H33" i="10" s="1"/>
  <c r="G49" i="10"/>
  <c r="H49" i="10" s="1"/>
  <c r="G65" i="10"/>
  <c r="H65" i="10" s="1"/>
  <c r="G81" i="10"/>
  <c r="H81" i="10" s="1"/>
  <c r="G97" i="10"/>
  <c r="H97" i="10" s="1"/>
  <c r="G14" i="10"/>
  <c r="H14" i="10" s="1"/>
  <c r="G30" i="10"/>
  <c r="H30" i="10" s="1"/>
  <c r="G46" i="10"/>
  <c r="H46" i="10" s="1"/>
  <c r="G62" i="10"/>
  <c r="H62" i="10" s="1"/>
  <c r="G78" i="10"/>
  <c r="H78" i="10" s="1"/>
  <c r="G94" i="10"/>
  <c r="H94" i="10" s="1"/>
  <c r="G11" i="10"/>
  <c r="H11" i="10" s="1"/>
  <c r="G27" i="10"/>
  <c r="H27" i="10" s="1"/>
  <c r="G43" i="10"/>
  <c r="H43" i="10" s="1"/>
  <c r="G59" i="10"/>
  <c r="H59" i="10" s="1"/>
  <c r="G75" i="10"/>
  <c r="H75" i="10" s="1"/>
  <c r="G91" i="10"/>
  <c r="H91" i="10" s="1"/>
</calcChain>
</file>

<file path=xl/sharedStrings.xml><?xml version="1.0" encoding="utf-8"?>
<sst xmlns="http://schemas.openxmlformats.org/spreadsheetml/2006/main" count="249" uniqueCount="40">
  <si>
    <t xml:space="preserve">ITAG 1 </t>
  </si>
  <si>
    <t>1 METRO</t>
  </si>
  <si>
    <t>DESVIO PADRÃO (𝜎)</t>
  </si>
  <si>
    <t>MÉDIA (μ)</t>
  </si>
  <si>
    <t>μ - 𝜎</t>
  </si>
  <si>
    <t>μ + 𝜎</t>
  </si>
  <si>
    <t>μ - 2𝜎</t>
  </si>
  <si>
    <t>μ + 2𝜎</t>
  </si>
  <si>
    <t>MÍNIMO</t>
  </si>
  <si>
    <t>MÁXIMO</t>
  </si>
  <si>
    <t>TAMANHO</t>
  </si>
  <si>
    <t>CORTE</t>
  </si>
  <si>
    <t>FREQUÊNCIA</t>
  </si>
  <si>
    <t>PONTOS</t>
  </si>
  <si>
    <t>VALOR</t>
  </si>
  <si>
    <t>FDM</t>
  </si>
  <si>
    <t>INCREMENTO</t>
  </si>
  <si>
    <t>HISTOGRAMA</t>
  </si>
  <si>
    <t>DISTRIBUIÇÃO NORMAL</t>
  </si>
  <si>
    <t>TESTE 1</t>
  </si>
  <si>
    <t>RESULTADO</t>
  </si>
  <si>
    <t>MODA 5 PRIMEIROS</t>
  </si>
  <si>
    <t>MODA</t>
  </si>
  <si>
    <t>TESTE 2</t>
  </si>
  <si>
    <t>TESTE 3</t>
  </si>
  <si>
    <t>TESTE 4</t>
  </si>
  <si>
    <t>TESTE 5</t>
  </si>
  <si>
    <t>TESTE 6</t>
  </si>
  <si>
    <t>TESTE 7</t>
  </si>
  <si>
    <t>ERRO DESVIO PADRÃO</t>
  </si>
  <si>
    <t>erro d.p beacon</t>
  </si>
  <si>
    <t>média</t>
  </si>
  <si>
    <t>erro d.p. itag</t>
  </si>
  <si>
    <t>erro d.p. antena</t>
  </si>
  <si>
    <t>TESTE 8</t>
  </si>
  <si>
    <t>TESTE 9</t>
  </si>
  <si>
    <t>TESTE 10</t>
  </si>
  <si>
    <t>1m</t>
  </si>
  <si>
    <t>2.4m</t>
  </si>
  <si>
    <t>erro d.p. beacon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</si>
</sst>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9" fontId="1" fillId="0" borderId="0" applyFont="0" applyFill="0" applyBorder="0" applyAlignment="0" applyProtection="0"/>
    <xf numFmtId="0" fontId="1" fillId="7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right"/>
    </xf>
    <xf numFmtId="0" fontId="1" fillId="3" borderId="1" xfId="2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1" fillId="6" borderId="1" xfId="5" applyBorder="1" applyAlignment="1">
      <alignment horizontal="right"/>
    </xf>
    <xf numFmtId="0" fontId="0" fillId="0" borderId="0" xfId="0" applyBorder="1"/>
    <xf numFmtId="0" fontId="5" fillId="0" borderId="0" xfId="0" applyFont="1" applyBorder="1" applyAlignment="1"/>
    <xf numFmtId="0" fontId="2" fillId="0" borderId="0" xfId="3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9" fontId="0" fillId="0" borderId="0" xfId="6" applyFont="1" applyFill="1" applyBorder="1"/>
    <xf numFmtId="10" fontId="0" fillId="0" borderId="1" xfId="6" applyNumberFormat="1" applyFont="1" applyBorder="1"/>
    <xf numFmtId="0" fontId="1" fillId="6" borderId="1" xfId="5" applyBorder="1" applyAlignment="1">
      <alignment horizontal="center"/>
    </xf>
    <xf numFmtId="0" fontId="0" fillId="0" borderId="1" xfId="0" applyFont="1" applyBorder="1" applyAlignment="1">
      <alignment horizontal="center"/>
    </xf>
    <xf numFmtId="10" fontId="5" fillId="0" borderId="0" xfId="0" applyNumberFormat="1" applyFont="1" applyBorder="1" applyAlignment="1"/>
    <xf numFmtId="10" fontId="0" fillId="0" borderId="0" xfId="0" applyNumberFormat="1"/>
    <xf numFmtId="0" fontId="6" fillId="0" borderId="0" xfId="0" applyFont="1"/>
    <xf numFmtId="10" fontId="6" fillId="0" borderId="0" xfId="0" applyNumberFormat="1" applyFont="1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3" fillId="7" borderId="1" xfId="7" applyFont="1" applyBorder="1" applyAlignment="1">
      <alignment horizontal="center"/>
    </xf>
  </cellXfs>
  <cellStyles count="8">
    <cellStyle name="20% - Ênfase1" xfId="2" builtinId="30"/>
    <cellStyle name="20% - Ênfase6" xfId="5" builtinId="50"/>
    <cellStyle name="60% - Ênfase3" xfId="7" builtinId="40"/>
    <cellStyle name="Ênfase1" xfId="1" builtinId="29"/>
    <cellStyle name="Ênfase2" xfId="3" builtinId="33"/>
    <cellStyle name="Ênfase6" xfId="4" builtinId="49"/>
    <cellStyle name="Normal" xfId="0" builtinId="0"/>
    <cellStyle name="Porcentagem" xfId="6" builtinId="5"/>
  </cellStyles>
  <dxfs count="20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'1.1.1'!$E$2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'1.1.1'!$D$3:$D$11</c:f>
              <c:numCache>
                <c:formatCode>General</c:formatCode>
                <c:ptCount val="9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</c:numCache>
            </c:numRef>
          </c:xVal>
          <c:yVal>
            <c:numRef>
              <c:f>'1.1.1'!$E$3:$E$11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17</c:v>
                </c:pt>
                <c:pt idx="5">
                  <c:v>26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F-459F-A5F2-02285CBB2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'1.1.1'!$G$3:$G$102</c:f>
              <c:numCache>
                <c:formatCode>General</c:formatCode>
                <c:ptCount val="100"/>
                <c:pt idx="0">
                  <c:v>-99.9</c:v>
                </c:pt>
                <c:pt idx="1">
                  <c:v>-99.8</c:v>
                </c:pt>
                <c:pt idx="2">
                  <c:v>-99.7</c:v>
                </c:pt>
                <c:pt idx="3">
                  <c:v>-99.6</c:v>
                </c:pt>
                <c:pt idx="4">
                  <c:v>-99.5</c:v>
                </c:pt>
                <c:pt idx="5">
                  <c:v>-99.4</c:v>
                </c:pt>
                <c:pt idx="6">
                  <c:v>-99.3</c:v>
                </c:pt>
                <c:pt idx="7">
                  <c:v>-99.2</c:v>
                </c:pt>
                <c:pt idx="8">
                  <c:v>-99.1</c:v>
                </c:pt>
                <c:pt idx="9">
                  <c:v>-99</c:v>
                </c:pt>
                <c:pt idx="10">
                  <c:v>-98.9</c:v>
                </c:pt>
                <c:pt idx="11">
                  <c:v>-98.8</c:v>
                </c:pt>
                <c:pt idx="12">
                  <c:v>-98.7</c:v>
                </c:pt>
                <c:pt idx="13">
                  <c:v>-98.6</c:v>
                </c:pt>
                <c:pt idx="14">
                  <c:v>-98.5</c:v>
                </c:pt>
                <c:pt idx="15">
                  <c:v>-98.4</c:v>
                </c:pt>
                <c:pt idx="16">
                  <c:v>-98.3</c:v>
                </c:pt>
                <c:pt idx="17">
                  <c:v>-98.2</c:v>
                </c:pt>
                <c:pt idx="18">
                  <c:v>-98.1</c:v>
                </c:pt>
                <c:pt idx="19">
                  <c:v>-98</c:v>
                </c:pt>
                <c:pt idx="20">
                  <c:v>-97.9</c:v>
                </c:pt>
                <c:pt idx="21">
                  <c:v>-97.8</c:v>
                </c:pt>
                <c:pt idx="22">
                  <c:v>-97.7</c:v>
                </c:pt>
                <c:pt idx="23">
                  <c:v>-97.6</c:v>
                </c:pt>
                <c:pt idx="24">
                  <c:v>-97.5</c:v>
                </c:pt>
                <c:pt idx="25">
                  <c:v>-97.4</c:v>
                </c:pt>
                <c:pt idx="26">
                  <c:v>-97.3</c:v>
                </c:pt>
                <c:pt idx="27">
                  <c:v>-97.2</c:v>
                </c:pt>
                <c:pt idx="28">
                  <c:v>-97.1</c:v>
                </c:pt>
                <c:pt idx="29">
                  <c:v>-97</c:v>
                </c:pt>
                <c:pt idx="30">
                  <c:v>-96.9</c:v>
                </c:pt>
                <c:pt idx="31">
                  <c:v>-96.8</c:v>
                </c:pt>
                <c:pt idx="32">
                  <c:v>-96.7</c:v>
                </c:pt>
                <c:pt idx="33">
                  <c:v>-96.6</c:v>
                </c:pt>
                <c:pt idx="34">
                  <c:v>-96.5</c:v>
                </c:pt>
                <c:pt idx="35">
                  <c:v>-96.4</c:v>
                </c:pt>
                <c:pt idx="36">
                  <c:v>-96.3</c:v>
                </c:pt>
                <c:pt idx="37">
                  <c:v>-96.2</c:v>
                </c:pt>
                <c:pt idx="38">
                  <c:v>-96.1</c:v>
                </c:pt>
                <c:pt idx="39">
                  <c:v>-96</c:v>
                </c:pt>
                <c:pt idx="40">
                  <c:v>-95.9</c:v>
                </c:pt>
                <c:pt idx="41">
                  <c:v>-95.8</c:v>
                </c:pt>
                <c:pt idx="42">
                  <c:v>-95.7</c:v>
                </c:pt>
                <c:pt idx="43">
                  <c:v>-95.6</c:v>
                </c:pt>
                <c:pt idx="44">
                  <c:v>-95.5</c:v>
                </c:pt>
                <c:pt idx="45">
                  <c:v>-95.4</c:v>
                </c:pt>
                <c:pt idx="46">
                  <c:v>-95.3</c:v>
                </c:pt>
                <c:pt idx="47">
                  <c:v>-95.2</c:v>
                </c:pt>
                <c:pt idx="48">
                  <c:v>-95.1</c:v>
                </c:pt>
                <c:pt idx="49">
                  <c:v>-95</c:v>
                </c:pt>
                <c:pt idx="50">
                  <c:v>-94.9</c:v>
                </c:pt>
                <c:pt idx="51">
                  <c:v>-94.8</c:v>
                </c:pt>
                <c:pt idx="52">
                  <c:v>-94.7</c:v>
                </c:pt>
                <c:pt idx="53">
                  <c:v>-94.6</c:v>
                </c:pt>
                <c:pt idx="54">
                  <c:v>-94.5</c:v>
                </c:pt>
                <c:pt idx="55">
                  <c:v>-94.4</c:v>
                </c:pt>
                <c:pt idx="56">
                  <c:v>-94.3</c:v>
                </c:pt>
                <c:pt idx="57">
                  <c:v>-94.2</c:v>
                </c:pt>
                <c:pt idx="58">
                  <c:v>-94.1</c:v>
                </c:pt>
                <c:pt idx="59">
                  <c:v>-94</c:v>
                </c:pt>
                <c:pt idx="60">
                  <c:v>-93.9</c:v>
                </c:pt>
                <c:pt idx="61">
                  <c:v>-93.8</c:v>
                </c:pt>
                <c:pt idx="62">
                  <c:v>-93.7</c:v>
                </c:pt>
                <c:pt idx="63">
                  <c:v>-93.6</c:v>
                </c:pt>
                <c:pt idx="64">
                  <c:v>-93.5</c:v>
                </c:pt>
                <c:pt idx="65">
                  <c:v>-93.4</c:v>
                </c:pt>
                <c:pt idx="66">
                  <c:v>-93.3</c:v>
                </c:pt>
                <c:pt idx="67">
                  <c:v>-93.2</c:v>
                </c:pt>
                <c:pt idx="68">
                  <c:v>-93.1</c:v>
                </c:pt>
                <c:pt idx="69">
                  <c:v>-93</c:v>
                </c:pt>
                <c:pt idx="70">
                  <c:v>-92.9</c:v>
                </c:pt>
                <c:pt idx="71">
                  <c:v>-92.8</c:v>
                </c:pt>
                <c:pt idx="72">
                  <c:v>-92.7</c:v>
                </c:pt>
                <c:pt idx="73">
                  <c:v>-92.6</c:v>
                </c:pt>
                <c:pt idx="74">
                  <c:v>-92.5</c:v>
                </c:pt>
                <c:pt idx="75">
                  <c:v>-92.4</c:v>
                </c:pt>
                <c:pt idx="76">
                  <c:v>-92.3</c:v>
                </c:pt>
                <c:pt idx="77">
                  <c:v>-92.2</c:v>
                </c:pt>
                <c:pt idx="78">
                  <c:v>-92.1</c:v>
                </c:pt>
                <c:pt idx="79">
                  <c:v>-92</c:v>
                </c:pt>
                <c:pt idx="80">
                  <c:v>-91.9</c:v>
                </c:pt>
                <c:pt idx="81">
                  <c:v>-91.8</c:v>
                </c:pt>
                <c:pt idx="82">
                  <c:v>-91.7</c:v>
                </c:pt>
                <c:pt idx="83">
                  <c:v>-91.6</c:v>
                </c:pt>
                <c:pt idx="84">
                  <c:v>-91.5</c:v>
                </c:pt>
                <c:pt idx="85">
                  <c:v>-91.4</c:v>
                </c:pt>
                <c:pt idx="86">
                  <c:v>-91.3</c:v>
                </c:pt>
                <c:pt idx="87">
                  <c:v>-91.2</c:v>
                </c:pt>
                <c:pt idx="88">
                  <c:v>-91.1</c:v>
                </c:pt>
                <c:pt idx="89">
                  <c:v>-91</c:v>
                </c:pt>
                <c:pt idx="90">
                  <c:v>-90.9</c:v>
                </c:pt>
                <c:pt idx="91">
                  <c:v>-90.8</c:v>
                </c:pt>
                <c:pt idx="92">
                  <c:v>-90.7</c:v>
                </c:pt>
                <c:pt idx="93">
                  <c:v>-90.6</c:v>
                </c:pt>
                <c:pt idx="94">
                  <c:v>-90.5</c:v>
                </c:pt>
                <c:pt idx="95">
                  <c:v>-90.4</c:v>
                </c:pt>
                <c:pt idx="96">
                  <c:v>-90.3</c:v>
                </c:pt>
                <c:pt idx="97">
                  <c:v>-90.2</c:v>
                </c:pt>
                <c:pt idx="98">
                  <c:v>-90.1</c:v>
                </c:pt>
                <c:pt idx="99">
                  <c:v>-90</c:v>
                </c:pt>
              </c:numCache>
            </c:numRef>
          </c:xVal>
          <c:yVal>
            <c:numRef>
              <c:f>'1.1.1'!$H$3:$H$102</c:f>
              <c:numCache>
                <c:formatCode>General</c:formatCode>
                <c:ptCount val="100"/>
                <c:pt idx="0">
                  <c:v>9.1186889605253674E-3</c:v>
                </c:pt>
                <c:pt idx="1">
                  <c:v>1.0336064884199631E-2</c:v>
                </c:pt>
                <c:pt idx="2">
                  <c:v>1.168573225886404E-2</c:v>
                </c:pt>
                <c:pt idx="3">
                  <c:v>1.3177545250526241E-2</c:v>
                </c:pt>
                <c:pt idx="4">
                  <c:v>1.4821459810068077E-2</c:v>
                </c:pt>
                <c:pt idx="5">
                  <c:v>1.6627437540370198E-2</c:v>
                </c:pt>
                <c:pt idx="6">
                  <c:v>1.8605337367463934E-2</c:v>
                </c:pt>
                <c:pt idx="7">
                  <c:v>2.0764795273304073E-2</c:v>
                </c:pt>
                <c:pt idx="8">
                  <c:v>2.3115092607686495E-2</c:v>
                </c:pt>
                <c:pt idx="9">
                  <c:v>2.5665013777072525E-2</c:v>
                </c:pt>
                <c:pt idx="10">
                  <c:v>2.8422694404237146E-2</c:v>
                </c:pt>
                <c:pt idx="11">
                  <c:v>3.1395461359277947E-2</c:v>
                </c:pt>
                <c:pt idx="12">
                  <c:v>3.4589666373369618E-2</c:v>
                </c:pt>
                <c:pt idx="13">
                  <c:v>3.8010515254564031E-2</c:v>
                </c:pt>
                <c:pt idx="14">
                  <c:v>4.1661895022077858E-2</c:v>
                </c:pt>
                <c:pt idx="15">
                  <c:v>4.5546201553561282E-2</c:v>
                </c:pt>
                <c:pt idx="16">
                  <c:v>4.9664170589975659E-2</c:v>
                </c:pt>
                <c:pt idx="17">
                  <c:v>5.4014715156147822E-2</c:v>
                </c:pt>
                <c:pt idx="18">
                  <c:v>5.8594772623007788E-2</c:v>
                </c:pt>
                <c:pt idx="19">
                  <c:v>6.3399164751574685E-2</c:v>
                </c:pt>
                <c:pt idx="20">
                  <c:v>6.8420474111318755E-2</c:v>
                </c:pt>
                <c:pt idx="21">
                  <c:v>7.3648940249732092E-2</c:v>
                </c:pt>
                <c:pt idx="22">
                  <c:v>7.9072378900420737E-2</c:v>
                </c:pt>
                <c:pt idx="23">
                  <c:v>8.467612734972417E-2</c:v>
                </c:pt>
                <c:pt idx="24">
                  <c:v>9.044301883454417E-2</c:v>
                </c:pt>
                <c:pt idx="25">
                  <c:v>9.635338851655359E-2</c:v>
                </c:pt>
                <c:pt idx="26">
                  <c:v>0.10238511317196029</c:v>
                </c:pt>
                <c:pt idx="27">
                  <c:v>0.10851368625576338</c:v>
                </c:pt>
                <c:pt idx="28">
                  <c:v>0.11471232945120846</c:v>
                </c:pt>
                <c:pt idx="29">
                  <c:v>0.12095214120751113</c:v>
                </c:pt>
                <c:pt idx="30">
                  <c:v>0.12720228211271073</c:v>
                </c:pt>
                <c:pt idx="31">
                  <c:v>0.13343019625624458</c:v>
                </c:pt>
                <c:pt idx="32">
                  <c:v>0.13960186702207308</c:v>
                </c:pt>
                <c:pt idx="33">
                  <c:v>0.1456821050336129</c:v>
                </c:pt>
                <c:pt idx="34">
                  <c:v>0.15163486526314049</c:v>
                </c:pt>
                <c:pt idx="35">
                  <c:v>0.15742358963820044</c:v>
                </c:pt>
                <c:pt idx="36">
                  <c:v>0.16301157084318274</c:v>
                </c:pt>
                <c:pt idx="37">
                  <c:v>0.16836233244287063</c:v>
                </c:pt>
                <c:pt idx="38">
                  <c:v>0.17344001996245498</c:v>
                </c:pt>
                <c:pt idx="39">
                  <c:v>0.17820979716001342</c:v>
                </c:pt>
                <c:pt idx="40">
                  <c:v>0.18263824143570165</c:v>
                </c:pt>
                <c:pt idx="41">
                  <c:v>0.18669373214726023</c:v>
                </c:pt>
                <c:pt idx="42">
                  <c:v>0.19034682555184129</c:v>
                </c:pt>
                <c:pt idx="43">
                  <c:v>0.19357061017427163</c:v>
                </c:pt>
                <c:pt idx="44">
                  <c:v>0.19634103661321514</c:v>
                </c:pt>
                <c:pt idx="45">
                  <c:v>0.19863721613747112</c:v>
                </c:pt>
                <c:pt idx="46">
                  <c:v>0.20044168288946393</c:v>
                </c:pt>
                <c:pt idx="47">
                  <c:v>0.20174061509334607</c:v>
                </c:pt>
                <c:pt idx="48">
                  <c:v>0.20252401134923453</c:v>
                </c:pt>
                <c:pt idx="49">
                  <c:v>0.20278581886835712</c:v>
                </c:pt>
                <c:pt idx="50">
                  <c:v>0.20252401134923453</c:v>
                </c:pt>
                <c:pt idx="51">
                  <c:v>0.20174061509334607</c:v>
                </c:pt>
                <c:pt idx="52">
                  <c:v>0.20044168288946393</c:v>
                </c:pt>
                <c:pt idx="53">
                  <c:v>0.19863721613747112</c:v>
                </c:pt>
                <c:pt idx="54">
                  <c:v>0.19634103661321514</c:v>
                </c:pt>
                <c:pt idx="55">
                  <c:v>0.19357061017427163</c:v>
                </c:pt>
                <c:pt idx="56">
                  <c:v>0.19034682555184129</c:v>
                </c:pt>
                <c:pt idx="57">
                  <c:v>0.18669373214726023</c:v>
                </c:pt>
                <c:pt idx="58">
                  <c:v>0.18263824143570165</c:v>
                </c:pt>
                <c:pt idx="59">
                  <c:v>0.17820979716001342</c:v>
                </c:pt>
                <c:pt idx="60">
                  <c:v>0.17344001996245498</c:v>
                </c:pt>
                <c:pt idx="61">
                  <c:v>0.16836233244287063</c:v>
                </c:pt>
                <c:pt idx="62">
                  <c:v>0.16301157084318274</c:v>
                </c:pt>
                <c:pt idx="63">
                  <c:v>0.15742358963820044</c:v>
                </c:pt>
                <c:pt idx="64">
                  <c:v>0.15163486526314049</c:v>
                </c:pt>
                <c:pt idx="65">
                  <c:v>0.1456821050336129</c:v>
                </c:pt>
                <c:pt idx="66">
                  <c:v>0.13960186702207308</c:v>
                </c:pt>
                <c:pt idx="67">
                  <c:v>0.13343019625624458</c:v>
                </c:pt>
                <c:pt idx="68">
                  <c:v>0.12720228211271073</c:v>
                </c:pt>
                <c:pt idx="69">
                  <c:v>0.12095214120751113</c:v>
                </c:pt>
                <c:pt idx="70">
                  <c:v>0.11471232945120846</c:v>
                </c:pt>
                <c:pt idx="71">
                  <c:v>0.10851368625576338</c:v>
                </c:pt>
                <c:pt idx="72">
                  <c:v>0.10238511317196029</c:v>
                </c:pt>
                <c:pt idx="73">
                  <c:v>9.635338851655359E-2</c:v>
                </c:pt>
                <c:pt idx="74">
                  <c:v>9.044301883454417E-2</c:v>
                </c:pt>
                <c:pt idx="75">
                  <c:v>8.467612734972417E-2</c:v>
                </c:pt>
                <c:pt idx="76">
                  <c:v>7.9072378900420737E-2</c:v>
                </c:pt>
                <c:pt idx="77">
                  <c:v>7.3648940249732092E-2</c:v>
                </c:pt>
                <c:pt idx="78">
                  <c:v>6.8420474111318755E-2</c:v>
                </c:pt>
                <c:pt idx="79">
                  <c:v>6.3399164751574685E-2</c:v>
                </c:pt>
                <c:pt idx="80">
                  <c:v>5.8594772623007788E-2</c:v>
                </c:pt>
                <c:pt idx="81">
                  <c:v>5.4014715156147822E-2</c:v>
                </c:pt>
                <c:pt idx="82">
                  <c:v>4.9664170589975659E-2</c:v>
                </c:pt>
                <c:pt idx="83">
                  <c:v>4.5546201553561282E-2</c:v>
                </c:pt>
                <c:pt idx="84">
                  <c:v>4.1661895022077858E-2</c:v>
                </c:pt>
                <c:pt idx="85">
                  <c:v>3.8010515254564031E-2</c:v>
                </c:pt>
                <c:pt idx="86">
                  <c:v>3.4589666373369618E-2</c:v>
                </c:pt>
                <c:pt idx="87">
                  <c:v>3.1395461359277947E-2</c:v>
                </c:pt>
                <c:pt idx="88">
                  <c:v>2.8422694404237146E-2</c:v>
                </c:pt>
                <c:pt idx="89">
                  <c:v>2.5665013777072525E-2</c:v>
                </c:pt>
                <c:pt idx="90">
                  <c:v>2.3115092607686495E-2</c:v>
                </c:pt>
                <c:pt idx="91">
                  <c:v>2.0764795273304073E-2</c:v>
                </c:pt>
                <c:pt idx="92">
                  <c:v>1.8605337367463934E-2</c:v>
                </c:pt>
                <c:pt idx="93">
                  <c:v>1.6627437540370198E-2</c:v>
                </c:pt>
                <c:pt idx="94">
                  <c:v>1.4821459810068077E-2</c:v>
                </c:pt>
                <c:pt idx="95">
                  <c:v>1.3177545250526241E-2</c:v>
                </c:pt>
                <c:pt idx="96">
                  <c:v>1.168573225886404E-2</c:v>
                </c:pt>
                <c:pt idx="97">
                  <c:v>1.0336064884199631E-2</c:v>
                </c:pt>
                <c:pt idx="98">
                  <c:v>9.1186889605253674E-3</c:v>
                </c:pt>
                <c:pt idx="99">
                  <c:v>8.023936022174943E-3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CF-459F-A5F2-02285CBB2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'1.1.2'!$E$2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'1.1.2'!$D$3:$D$11</c:f>
              <c:numCache>
                <c:formatCode>General</c:formatCode>
                <c:ptCount val="9"/>
                <c:pt idx="0">
                  <c:v>-99</c:v>
                </c:pt>
                <c:pt idx="1">
                  <c:v>-98</c:v>
                </c:pt>
                <c:pt idx="2">
                  <c:v>-97</c:v>
                </c:pt>
                <c:pt idx="3">
                  <c:v>-96</c:v>
                </c:pt>
                <c:pt idx="4">
                  <c:v>-95</c:v>
                </c:pt>
                <c:pt idx="5">
                  <c:v>-94</c:v>
                </c:pt>
                <c:pt idx="6">
                  <c:v>-93</c:v>
                </c:pt>
                <c:pt idx="7">
                  <c:v>-92</c:v>
                </c:pt>
                <c:pt idx="8">
                  <c:v>-91</c:v>
                </c:pt>
              </c:numCache>
            </c:numRef>
          </c:xVal>
          <c:yVal>
            <c:numRef>
              <c:f>'1.1.2'!$E$3:$E$11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15</c:v>
                </c:pt>
                <c:pt idx="4">
                  <c:v>24</c:v>
                </c:pt>
                <c:pt idx="5">
                  <c:v>26</c:v>
                </c:pt>
                <c:pt idx="6">
                  <c:v>11</c:v>
                </c:pt>
                <c:pt idx="7">
                  <c:v>2</c:v>
                </c:pt>
                <c:pt idx="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5-46EE-8322-B837DD4E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'1.1.2'!$G$3:$G$102</c:f>
              <c:numCache>
                <c:formatCode>General</c:formatCode>
                <c:ptCount val="100"/>
                <c:pt idx="0">
                  <c:v>-98.41</c:v>
                </c:pt>
                <c:pt idx="1">
                  <c:v>-98.32</c:v>
                </c:pt>
                <c:pt idx="2">
                  <c:v>-98.23</c:v>
                </c:pt>
                <c:pt idx="3">
                  <c:v>-98.14</c:v>
                </c:pt>
                <c:pt idx="4">
                  <c:v>-98.05</c:v>
                </c:pt>
                <c:pt idx="5">
                  <c:v>-97.96</c:v>
                </c:pt>
                <c:pt idx="6">
                  <c:v>-97.87</c:v>
                </c:pt>
                <c:pt idx="7">
                  <c:v>-97.78</c:v>
                </c:pt>
                <c:pt idx="8">
                  <c:v>-97.69</c:v>
                </c:pt>
                <c:pt idx="9">
                  <c:v>-97.6</c:v>
                </c:pt>
                <c:pt idx="10">
                  <c:v>-97.51</c:v>
                </c:pt>
                <c:pt idx="11">
                  <c:v>-97.42</c:v>
                </c:pt>
                <c:pt idx="12">
                  <c:v>-97.33</c:v>
                </c:pt>
                <c:pt idx="13">
                  <c:v>-97.24</c:v>
                </c:pt>
                <c:pt idx="14">
                  <c:v>-97.15</c:v>
                </c:pt>
                <c:pt idx="15">
                  <c:v>-97.06</c:v>
                </c:pt>
                <c:pt idx="16">
                  <c:v>-96.97</c:v>
                </c:pt>
                <c:pt idx="17">
                  <c:v>-96.88</c:v>
                </c:pt>
                <c:pt idx="18">
                  <c:v>-96.79</c:v>
                </c:pt>
                <c:pt idx="19">
                  <c:v>-96.7</c:v>
                </c:pt>
                <c:pt idx="20">
                  <c:v>-96.61</c:v>
                </c:pt>
                <c:pt idx="21">
                  <c:v>-96.52</c:v>
                </c:pt>
                <c:pt idx="22">
                  <c:v>-96.43</c:v>
                </c:pt>
                <c:pt idx="23">
                  <c:v>-96.34</c:v>
                </c:pt>
                <c:pt idx="24">
                  <c:v>-96.25</c:v>
                </c:pt>
                <c:pt idx="25">
                  <c:v>-96.16</c:v>
                </c:pt>
                <c:pt idx="26">
                  <c:v>-96.07</c:v>
                </c:pt>
                <c:pt idx="27">
                  <c:v>-95.98</c:v>
                </c:pt>
                <c:pt idx="28">
                  <c:v>-95.89</c:v>
                </c:pt>
                <c:pt idx="29">
                  <c:v>-95.8</c:v>
                </c:pt>
                <c:pt idx="30">
                  <c:v>-95.71</c:v>
                </c:pt>
                <c:pt idx="31">
                  <c:v>-95.62</c:v>
                </c:pt>
                <c:pt idx="32">
                  <c:v>-95.53</c:v>
                </c:pt>
                <c:pt idx="33">
                  <c:v>-95.44</c:v>
                </c:pt>
                <c:pt idx="34">
                  <c:v>-95.35</c:v>
                </c:pt>
                <c:pt idx="35">
                  <c:v>-95.26</c:v>
                </c:pt>
                <c:pt idx="36">
                  <c:v>-95.17</c:v>
                </c:pt>
                <c:pt idx="37">
                  <c:v>-95.08</c:v>
                </c:pt>
                <c:pt idx="38">
                  <c:v>-94.99</c:v>
                </c:pt>
                <c:pt idx="39">
                  <c:v>-94.9</c:v>
                </c:pt>
                <c:pt idx="40">
                  <c:v>-94.81</c:v>
                </c:pt>
                <c:pt idx="41">
                  <c:v>-94.72</c:v>
                </c:pt>
                <c:pt idx="42">
                  <c:v>-94.63</c:v>
                </c:pt>
                <c:pt idx="43">
                  <c:v>-94.54</c:v>
                </c:pt>
                <c:pt idx="44">
                  <c:v>-94.45</c:v>
                </c:pt>
                <c:pt idx="45">
                  <c:v>-94.36</c:v>
                </c:pt>
                <c:pt idx="46">
                  <c:v>-94.27</c:v>
                </c:pt>
                <c:pt idx="47">
                  <c:v>-94.18</c:v>
                </c:pt>
                <c:pt idx="48">
                  <c:v>-94.09</c:v>
                </c:pt>
                <c:pt idx="49">
                  <c:v>-94</c:v>
                </c:pt>
                <c:pt idx="50">
                  <c:v>-93.91</c:v>
                </c:pt>
                <c:pt idx="51">
                  <c:v>-93.82</c:v>
                </c:pt>
                <c:pt idx="52">
                  <c:v>-93.73</c:v>
                </c:pt>
                <c:pt idx="53">
                  <c:v>-93.64</c:v>
                </c:pt>
                <c:pt idx="54">
                  <c:v>-93.55</c:v>
                </c:pt>
                <c:pt idx="55">
                  <c:v>-93.46</c:v>
                </c:pt>
                <c:pt idx="56">
                  <c:v>-93.37</c:v>
                </c:pt>
                <c:pt idx="57">
                  <c:v>-93.28</c:v>
                </c:pt>
                <c:pt idx="58">
                  <c:v>-93.19</c:v>
                </c:pt>
                <c:pt idx="59">
                  <c:v>-93.1</c:v>
                </c:pt>
                <c:pt idx="60">
                  <c:v>-93.01</c:v>
                </c:pt>
                <c:pt idx="61">
                  <c:v>-92.92</c:v>
                </c:pt>
                <c:pt idx="62">
                  <c:v>-92.83</c:v>
                </c:pt>
                <c:pt idx="63">
                  <c:v>-92.74</c:v>
                </c:pt>
                <c:pt idx="64">
                  <c:v>-92.65</c:v>
                </c:pt>
                <c:pt idx="65">
                  <c:v>-92.56</c:v>
                </c:pt>
                <c:pt idx="66">
                  <c:v>-92.47</c:v>
                </c:pt>
                <c:pt idx="67">
                  <c:v>-92.38</c:v>
                </c:pt>
                <c:pt idx="68">
                  <c:v>-92.29</c:v>
                </c:pt>
                <c:pt idx="69">
                  <c:v>-92.2</c:v>
                </c:pt>
                <c:pt idx="70">
                  <c:v>-92.11</c:v>
                </c:pt>
                <c:pt idx="71">
                  <c:v>-92.02</c:v>
                </c:pt>
                <c:pt idx="72">
                  <c:v>-91.93</c:v>
                </c:pt>
                <c:pt idx="73">
                  <c:v>-91.84</c:v>
                </c:pt>
                <c:pt idx="74">
                  <c:v>-91.75</c:v>
                </c:pt>
                <c:pt idx="75">
                  <c:v>-91.66</c:v>
                </c:pt>
                <c:pt idx="76">
                  <c:v>-91.57</c:v>
                </c:pt>
                <c:pt idx="77">
                  <c:v>-91.48</c:v>
                </c:pt>
                <c:pt idx="78">
                  <c:v>-91.39</c:v>
                </c:pt>
                <c:pt idx="79">
                  <c:v>-91.3</c:v>
                </c:pt>
                <c:pt idx="80">
                  <c:v>-91.21</c:v>
                </c:pt>
                <c:pt idx="81">
                  <c:v>-91.12</c:v>
                </c:pt>
                <c:pt idx="82">
                  <c:v>-91.03</c:v>
                </c:pt>
                <c:pt idx="83">
                  <c:v>-90.94</c:v>
                </c:pt>
                <c:pt idx="84">
                  <c:v>-90.85</c:v>
                </c:pt>
                <c:pt idx="85">
                  <c:v>-90.76</c:v>
                </c:pt>
                <c:pt idx="86">
                  <c:v>-90.67</c:v>
                </c:pt>
                <c:pt idx="87">
                  <c:v>-90.58</c:v>
                </c:pt>
                <c:pt idx="88">
                  <c:v>-90.49</c:v>
                </c:pt>
                <c:pt idx="89">
                  <c:v>-90.4</c:v>
                </c:pt>
                <c:pt idx="90">
                  <c:v>-90.31</c:v>
                </c:pt>
                <c:pt idx="91">
                  <c:v>-90.22</c:v>
                </c:pt>
                <c:pt idx="92">
                  <c:v>-90.13</c:v>
                </c:pt>
                <c:pt idx="93">
                  <c:v>-90.04</c:v>
                </c:pt>
                <c:pt idx="94">
                  <c:v>-89.95</c:v>
                </c:pt>
                <c:pt idx="95">
                  <c:v>-89.86</c:v>
                </c:pt>
                <c:pt idx="96">
                  <c:v>-89.77</c:v>
                </c:pt>
                <c:pt idx="97">
                  <c:v>-89.68</c:v>
                </c:pt>
                <c:pt idx="98">
                  <c:v>-89.59</c:v>
                </c:pt>
                <c:pt idx="99">
                  <c:v>-89.5</c:v>
                </c:pt>
              </c:numCache>
            </c:numRef>
          </c:xVal>
          <c:yVal>
            <c:numRef>
              <c:f>'1.1.2'!$H$3:$H$102</c:f>
              <c:numCache>
                <c:formatCode>General</c:formatCode>
                <c:ptCount val="100"/>
                <c:pt idx="0">
                  <c:v>2.1264348680979074E-2</c:v>
                </c:pt>
                <c:pt idx="1">
                  <c:v>2.3227125880868733E-2</c:v>
                </c:pt>
                <c:pt idx="2">
                  <c:v>2.5324931360602824E-2</c:v>
                </c:pt>
                <c:pt idx="3">
                  <c:v>2.7561985184127825E-2</c:v>
                </c:pt>
                <c:pt idx="4">
                  <c:v>2.9942091113396744E-2</c:v>
                </c:pt>
                <c:pt idx="5">
                  <c:v>3.2468570994787123E-2</c:v>
                </c:pt>
                <c:pt idx="6">
                  <c:v>3.5144197986588042E-2</c:v>
                </c:pt>
                <c:pt idx="7">
                  <c:v>3.7971129286417875E-2</c:v>
                </c:pt>
                <c:pt idx="8">
                  <c:v>4.095083908023027E-2</c:v>
                </c:pt>
                <c:pt idx="9">
                  <c:v>4.40840524917629E-2</c:v>
                </c:pt>
                <c:pt idx="10">
                  <c:v>4.7370681361383601E-2</c:v>
                </c:pt>
                <c:pt idx="11">
                  <c:v>5.080976272492322E-2</c:v>
                </c:pt>
                <c:pt idx="12">
                  <c:v>5.4399400894821558E-2</c:v>
                </c:pt>
                <c:pt idx="13">
                  <c:v>5.8136714066504107E-2</c:v>
                </c:pt>
                <c:pt idx="14">
                  <c:v>6.2017786381097811E-2</c:v>
                </c:pt>
                <c:pt idx="15">
                  <c:v>6.6037626370400102E-2</c:v>
                </c:pt>
                <c:pt idx="16">
                  <c:v>7.0190132690507612E-2</c:v>
                </c:pt>
                <c:pt idx="17">
                  <c:v>7.4468068016087519E-2</c:v>
                </c:pt>
                <c:pt idx="18">
                  <c:v>7.8863041917430335E-2</c:v>
                </c:pt>
                <c:pt idx="19">
                  <c:v>8.3365503477065089E-2</c:v>
                </c:pt>
                <c:pt idx="20">
                  <c:v>8.796474432188664E-2</c:v>
                </c:pt>
                <c:pt idx="21">
                  <c:v>9.2648912650920415E-2</c:v>
                </c:pt>
                <c:pt idx="22">
                  <c:v>9.7405038728656079E-2</c:v>
                </c:pt>
                <c:pt idx="23">
                  <c:v>0.10221907219043017</c:v>
                </c:pt>
                <c:pt idx="24">
                  <c:v>0.10707593137087207</c:v>
                </c:pt>
                <c:pt idx="25">
                  <c:v>0.11195956472066049</c:v>
                </c:pt>
                <c:pt idx="26">
                  <c:v>0.11685302422257228</c:v>
                </c:pt>
                <c:pt idx="27">
                  <c:v>0.12173855055728788</c:v>
                </c:pt>
                <c:pt idx="28">
                  <c:v>0.12659766960498209</c:v>
                </c:pt>
                <c:pt idx="29">
                  <c:v>0.13141129970293394</c:v>
                </c:pt>
                <c:pt idx="30">
                  <c:v>0.13615986891500395</c:v>
                </c:pt>
                <c:pt idx="31">
                  <c:v>0.14082344140855585</c:v>
                </c:pt>
                <c:pt idx="32">
                  <c:v>0.14538185188118644</c:v>
                </c:pt>
                <c:pt idx="33">
                  <c:v>0.14981484683620522</c:v>
                </c:pt>
                <c:pt idx="34">
                  <c:v>0.15410223137501516</c:v>
                </c:pt>
                <c:pt idx="35">
                  <c:v>0.15822402005890085</c:v>
                </c:pt>
                <c:pt idx="36">
                  <c:v>0.16216059029476004</c:v>
                </c:pt>
                <c:pt idx="37">
                  <c:v>0.16589283662110826</c:v>
                </c:pt>
                <c:pt idx="38">
                  <c:v>0.16940232421420817</c:v>
                </c:pt>
                <c:pt idx="39">
                  <c:v>0.17267143990087222</c:v>
                </c:pt>
                <c:pt idx="40">
                  <c:v>0.17568353895559161</c:v>
                </c:pt>
                <c:pt idx="41">
                  <c:v>0.17842308597582021</c:v>
                </c:pt>
                <c:pt idx="42">
                  <c:v>0.18087578817083408</c:v>
                </c:pt>
                <c:pt idx="43">
                  <c:v>0.18302871946635732</c:v>
                </c:pt>
                <c:pt idx="44">
                  <c:v>0.18487043391852034</c:v>
                </c:pt>
                <c:pt idx="45">
                  <c:v>0.18639106704554259</c:v>
                </c:pt>
                <c:pt idx="46">
                  <c:v>0.18758242382231083</c:v>
                </c:pt>
                <c:pt idx="47">
                  <c:v>0.1884380522397382</c:v>
                </c:pt>
                <c:pt idx="48">
                  <c:v>0.18895330150513218</c:v>
                </c:pt>
                <c:pt idx="49">
                  <c:v>0.18912536414903192</c:v>
                </c:pt>
                <c:pt idx="50">
                  <c:v>0.18895330150513218</c:v>
                </c:pt>
                <c:pt idx="51">
                  <c:v>0.1884380522397382</c:v>
                </c:pt>
                <c:pt idx="52">
                  <c:v>0.18758242382231083</c:v>
                </c:pt>
                <c:pt idx="53">
                  <c:v>0.18639106704554259</c:v>
                </c:pt>
                <c:pt idx="54">
                  <c:v>0.18487043391852034</c:v>
                </c:pt>
                <c:pt idx="55">
                  <c:v>0.18302871946635732</c:v>
                </c:pt>
                <c:pt idx="56">
                  <c:v>0.18087578817083408</c:v>
                </c:pt>
                <c:pt idx="57">
                  <c:v>0.17842308597582021</c:v>
                </c:pt>
                <c:pt idx="58">
                  <c:v>0.17568353895559161</c:v>
                </c:pt>
                <c:pt idx="59">
                  <c:v>0.17267143990087222</c:v>
                </c:pt>
                <c:pt idx="60">
                  <c:v>0.16940232421420817</c:v>
                </c:pt>
                <c:pt idx="61">
                  <c:v>0.16589283662110826</c:v>
                </c:pt>
                <c:pt idx="62">
                  <c:v>0.16216059029476004</c:v>
                </c:pt>
                <c:pt idx="63">
                  <c:v>0.15822402005890085</c:v>
                </c:pt>
                <c:pt idx="64">
                  <c:v>0.15410223137501516</c:v>
                </c:pt>
                <c:pt idx="65">
                  <c:v>0.14981484683620522</c:v>
                </c:pt>
                <c:pt idx="66">
                  <c:v>0.14538185188118644</c:v>
                </c:pt>
                <c:pt idx="67">
                  <c:v>0.14082344140855585</c:v>
                </c:pt>
                <c:pt idx="68">
                  <c:v>0.13615986891500395</c:v>
                </c:pt>
                <c:pt idx="69">
                  <c:v>0.13141129970293394</c:v>
                </c:pt>
                <c:pt idx="70">
                  <c:v>0.12659766960498209</c:v>
                </c:pt>
                <c:pt idx="71">
                  <c:v>0.12173855055728788</c:v>
                </c:pt>
                <c:pt idx="72">
                  <c:v>0.11685302422257228</c:v>
                </c:pt>
                <c:pt idx="73">
                  <c:v>0.11195956472066049</c:v>
                </c:pt>
                <c:pt idx="74">
                  <c:v>0.10707593137087207</c:v>
                </c:pt>
                <c:pt idx="75">
                  <c:v>0.10221907219043017</c:v>
                </c:pt>
                <c:pt idx="76">
                  <c:v>9.7405038728656079E-2</c:v>
                </c:pt>
                <c:pt idx="77">
                  <c:v>9.2648912650920415E-2</c:v>
                </c:pt>
                <c:pt idx="78">
                  <c:v>8.796474432188664E-2</c:v>
                </c:pt>
                <c:pt idx="79">
                  <c:v>8.3365503477065089E-2</c:v>
                </c:pt>
                <c:pt idx="80">
                  <c:v>7.8863041917430335E-2</c:v>
                </c:pt>
                <c:pt idx="81">
                  <c:v>7.4468068016087519E-2</c:v>
                </c:pt>
                <c:pt idx="82">
                  <c:v>7.0190132690507612E-2</c:v>
                </c:pt>
                <c:pt idx="83">
                  <c:v>6.6037626370400102E-2</c:v>
                </c:pt>
                <c:pt idx="84">
                  <c:v>6.2017786381097811E-2</c:v>
                </c:pt>
                <c:pt idx="85">
                  <c:v>5.8136714066504107E-2</c:v>
                </c:pt>
                <c:pt idx="86">
                  <c:v>5.4399400894821558E-2</c:v>
                </c:pt>
                <c:pt idx="87">
                  <c:v>5.080976272492322E-2</c:v>
                </c:pt>
                <c:pt idx="88">
                  <c:v>4.7370681361383601E-2</c:v>
                </c:pt>
                <c:pt idx="89">
                  <c:v>4.40840524917629E-2</c:v>
                </c:pt>
                <c:pt idx="90">
                  <c:v>4.095083908023027E-2</c:v>
                </c:pt>
                <c:pt idx="91">
                  <c:v>3.7971129286417875E-2</c:v>
                </c:pt>
                <c:pt idx="92">
                  <c:v>3.5144197986588042E-2</c:v>
                </c:pt>
                <c:pt idx="93">
                  <c:v>3.2468570994787123E-2</c:v>
                </c:pt>
                <c:pt idx="94">
                  <c:v>2.9942091113396744E-2</c:v>
                </c:pt>
                <c:pt idx="95">
                  <c:v>2.7561985184127825E-2</c:v>
                </c:pt>
                <c:pt idx="96">
                  <c:v>2.5324931360602824E-2</c:v>
                </c:pt>
                <c:pt idx="97">
                  <c:v>2.3227125880868733E-2</c:v>
                </c:pt>
                <c:pt idx="98">
                  <c:v>2.1264348680979074E-2</c:v>
                </c:pt>
                <c:pt idx="99">
                  <c:v>1.9432027257799106E-2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85-46EE-8322-B837DD4E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'1.1.3'!$E$2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'1.1.3'!$D$3:$D$11</c:f>
              <c:numCache>
                <c:formatCode>General</c:formatCode>
                <c:ptCount val="9"/>
                <c:pt idx="0">
                  <c:v>-101</c:v>
                </c:pt>
                <c:pt idx="1">
                  <c:v>-100</c:v>
                </c:pt>
                <c:pt idx="2">
                  <c:v>-99</c:v>
                </c:pt>
                <c:pt idx="3">
                  <c:v>-98</c:v>
                </c:pt>
                <c:pt idx="4">
                  <c:v>-97</c:v>
                </c:pt>
                <c:pt idx="5">
                  <c:v>-96</c:v>
                </c:pt>
                <c:pt idx="6">
                  <c:v>-95</c:v>
                </c:pt>
                <c:pt idx="7">
                  <c:v>-94</c:v>
                </c:pt>
                <c:pt idx="8">
                  <c:v>-93</c:v>
                </c:pt>
              </c:numCache>
            </c:numRef>
          </c:xVal>
          <c:yVal>
            <c:numRef>
              <c:f>'1.1.3'!$E$3:$E$11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9</c:v>
                </c:pt>
                <c:pt idx="5">
                  <c:v>18</c:v>
                </c:pt>
                <c:pt idx="6">
                  <c:v>22</c:v>
                </c:pt>
                <c:pt idx="7">
                  <c:v>24</c:v>
                </c:pt>
                <c:pt idx="8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ED-4F11-AC24-25C41C816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'1.1.3'!$G$3:$G$102</c:f>
              <c:numCache>
                <c:formatCode>General</c:formatCode>
                <c:ptCount val="100"/>
                <c:pt idx="0">
                  <c:v>-99.88</c:v>
                </c:pt>
                <c:pt idx="1">
                  <c:v>-99.76</c:v>
                </c:pt>
                <c:pt idx="2">
                  <c:v>-99.64</c:v>
                </c:pt>
                <c:pt idx="3">
                  <c:v>-99.52</c:v>
                </c:pt>
                <c:pt idx="4">
                  <c:v>-99.4</c:v>
                </c:pt>
                <c:pt idx="5">
                  <c:v>-99.28</c:v>
                </c:pt>
                <c:pt idx="6">
                  <c:v>-99.16</c:v>
                </c:pt>
                <c:pt idx="7">
                  <c:v>-99.04</c:v>
                </c:pt>
                <c:pt idx="8">
                  <c:v>-98.92</c:v>
                </c:pt>
                <c:pt idx="9">
                  <c:v>-98.8</c:v>
                </c:pt>
                <c:pt idx="10">
                  <c:v>-98.68</c:v>
                </c:pt>
                <c:pt idx="11">
                  <c:v>-98.56</c:v>
                </c:pt>
                <c:pt idx="12">
                  <c:v>-98.44</c:v>
                </c:pt>
                <c:pt idx="13">
                  <c:v>-98.32</c:v>
                </c:pt>
                <c:pt idx="14">
                  <c:v>-98.2</c:v>
                </c:pt>
                <c:pt idx="15">
                  <c:v>-98.08</c:v>
                </c:pt>
                <c:pt idx="16">
                  <c:v>-97.96</c:v>
                </c:pt>
                <c:pt idx="17">
                  <c:v>-97.84</c:v>
                </c:pt>
                <c:pt idx="18">
                  <c:v>-97.72</c:v>
                </c:pt>
                <c:pt idx="19">
                  <c:v>-97.6</c:v>
                </c:pt>
                <c:pt idx="20">
                  <c:v>-97.48</c:v>
                </c:pt>
                <c:pt idx="21">
                  <c:v>-97.36</c:v>
                </c:pt>
                <c:pt idx="22">
                  <c:v>-97.24</c:v>
                </c:pt>
                <c:pt idx="23">
                  <c:v>-97.12</c:v>
                </c:pt>
                <c:pt idx="24">
                  <c:v>-97</c:v>
                </c:pt>
                <c:pt idx="25">
                  <c:v>-96.88</c:v>
                </c:pt>
                <c:pt idx="26">
                  <c:v>-96.76</c:v>
                </c:pt>
                <c:pt idx="27">
                  <c:v>-96.64</c:v>
                </c:pt>
                <c:pt idx="28">
                  <c:v>-96.52</c:v>
                </c:pt>
                <c:pt idx="29">
                  <c:v>-96.4</c:v>
                </c:pt>
                <c:pt idx="30">
                  <c:v>-96.28</c:v>
                </c:pt>
                <c:pt idx="31">
                  <c:v>-96.16</c:v>
                </c:pt>
                <c:pt idx="32">
                  <c:v>-96.04</c:v>
                </c:pt>
                <c:pt idx="33">
                  <c:v>-95.92</c:v>
                </c:pt>
                <c:pt idx="34">
                  <c:v>-95.8</c:v>
                </c:pt>
                <c:pt idx="35">
                  <c:v>-95.68</c:v>
                </c:pt>
                <c:pt idx="36">
                  <c:v>-95.56</c:v>
                </c:pt>
                <c:pt idx="37">
                  <c:v>-95.44</c:v>
                </c:pt>
                <c:pt idx="38">
                  <c:v>-95.32</c:v>
                </c:pt>
                <c:pt idx="39">
                  <c:v>-95.2</c:v>
                </c:pt>
                <c:pt idx="40">
                  <c:v>-95.08</c:v>
                </c:pt>
                <c:pt idx="41">
                  <c:v>-94.96</c:v>
                </c:pt>
                <c:pt idx="42">
                  <c:v>-94.84</c:v>
                </c:pt>
                <c:pt idx="43">
                  <c:v>-94.72</c:v>
                </c:pt>
                <c:pt idx="44">
                  <c:v>-94.6</c:v>
                </c:pt>
                <c:pt idx="45">
                  <c:v>-94.48</c:v>
                </c:pt>
                <c:pt idx="46">
                  <c:v>-94.36</c:v>
                </c:pt>
                <c:pt idx="47">
                  <c:v>-94.24</c:v>
                </c:pt>
                <c:pt idx="48">
                  <c:v>-94.12</c:v>
                </c:pt>
                <c:pt idx="49">
                  <c:v>-94</c:v>
                </c:pt>
                <c:pt idx="50">
                  <c:v>-93.88</c:v>
                </c:pt>
                <c:pt idx="51">
                  <c:v>-93.76</c:v>
                </c:pt>
                <c:pt idx="52">
                  <c:v>-93.64</c:v>
                </c:pt>
                <c:pt idx="53">
                  <c:v>-93.52</c:v>
                </c:pt>
                <c:pt idx="54">
                  <c:v>-93.4</c:v>
                </c:pt>
                <c:pt idx="55">
                  <c:v>-93.28</c:v>
                </c:pt>
                <c:pt idx="56">
                  <c:v>-93.16</c:v>
                </c:pt>
                <c:pt idx="57">
                  <c:v>-93.04</c:v>
                </c:pt>
                <c:pt idx="58">
                  <c:v>-92.92</c:v>
                </c:pt>
                <c:pt idx="59">
                  <c:v>-92.8</c:v>
                </c:pt>
                <c:pt idx="60">
                  <c:v>-92.68</c:v>
                </c:pt>
                <c:pt idx="61">
                  <c:v>-92.56</c:v>
                </c:pt>
                <c:pt idx="62">
                  <c:v>-92.44</c:v>
                </c:pt>
                <c:pt idx="63">
                  <c:v>-92.32</c:v>
                </c:pt>
                <c:pt idx="64">
                  <c:v>-92.2</c:v>
                </c:pt>
                <c:pt idx="65">
                  <c:v>-92.08</c:v>
                </c:pt>
                <c:pt idx="66">
                  <c:v>-91.96</c:v>
                </c:pt>
                <c:pt idx="67">
                  <c:v>-91.84</c:v>
                </c:pt>
                <c:pt idx="68">
                  <c:v>-91.72</c:v>
                </c:pt>
                <c:pt idx="69">
                  <c:v>-91.6</c:v>
                </c:pt>
                <c:pt idx="70">
                  <c:v>-91.48</c:v>
                </c:pt>
                <c:pt idx="71">
                  <c:v>-91.36</c:v>
                </c:pt>
                <c:pt idx="72">
                  <c:v>-91.24</c:v>
                </c:pt>
                <c:pt idx="73">
                  <c:v>-91.12</c:v>
                </c:pt>
                <c:pt idx="74">
                  <c:v>-91</c:v>
                </c:pt>
                <c:pt idx="75">
                  <c:v>-90.88</c:v>
                </c:pt>
                <c:pt idx="76">
                  <c:v>-90.76</c:v>
                </c:pt>
                <c:pt idx="77">
                  <c:v>-90.64</c:v>
                </c:pt>
                <c:pt idx="78">
                  <c:v>-90.52</c:v>
                </c:pt>
                <c:pt idx="79">
                  <c:v>-90.4</c:v>
                </c:pt>
                <c:pt idx="80">
                  <c:v>-90.28</c:v>
                </c:pt>
                <c:pt idx="81">
                  <c:v>-90.16</c:v>
                </c:pt>
                <c:pt idx="82">
                  <c:v>-90.04</c:v>
                </c:pt>
                <c:pt idx="83">
                  <c:v>-89.92</c:v>
                </c:pt>
                <c:pt idx="84">
                  <c:v>-89.8</c:v>
                </c:pt>
                <c:pt idx="85">
                  <c:v>-89.68</c:v>
                </c:pt>
                <c:pt idx="86">
                  <c:v>-89.56</c:v>
                </c:pt>
                <c:pt idx="87">
                  <c:v>-89.44</c:v>
                </c:pt>
                <c:pt idx="88">
                  <c:v>-89.32</c:v>
                </c:pt>
                <c:pt idx="89">
                  <c:v>-89.2</c:v>
                </c:pt>
                <c:pt idx="90">
                  <c:v>-89.08</c:v>
                </c:pt>
                <c:pt idx="91">
                  <c:v>-88.96</c:v>
                </c:pt>
                <c:pt idx="92">
                  <c:v>-88.84</c:v>
                </c:pt>
                <c:pt idx="93">
                  <c:v>-88.72</c:v>
                </c:pt>
                <c:pt idx="94">
                  <c:v>-88.6</c:v>
                </c:pt>
                <c:pt idx="95">
                  <c:v>-88.48</c:v>
                </c:pt>
                <c:pt idx="96">
                  <c:v>-88.36</c:v>
                </c:pt>
                <c:pt idx="97">
                  <c:v>-88.24</c:v>
                </c:pt>
                <c:pt idx="98">
                  <c:v>-88.12</c:v>
                </c:pt>
                <c:pt idx="99">
                  <c:v>-88</c:v>
                </c:pt>
              </c:numCache>
            </c:numRef>
          </c:xVal>
          <c:yVal>
            <c:numRef>
              <c:f>'1.1.3'!$H$3:$H$102</c:f>
              <c:numCache>
                <c:formatCode>General</c:formatCode>
                <c:ptCount val="100"/>
                <c:pt idx="0">
                  <c:v>5.941217825584837E-3</c:v>
                </c:pt>
                <c:pt idx="1">
                  <c:v>6.8140059125746796E-3</c:v>
                </c:pt>
                <c:pt idx="2">
                  <c:v>7.7929551228719555E-3</c:v>
                </c:pt>
                <c:pt idx="3">
                  <c:v>8.8873950048098914E-3</c:v>
                </c:pt>
                <c:pt idx="4">
                  <c:v>1.010693399163503E-2</c:v>
                </c:pt>
                <c:pt idx="5">
                  <c:v>1.1461382703709335E-2</c:v>
                </c:pt>
                <c:pt idx="6">
                  <c:v>1.2960663573262395E-2</c:v>
                </c:pt>
                <c:pt idx="7">
                  <c:v>1.4614706547888609E-2</c:v>
                </c:pt>
                <c:pt idx="8">
                  <c:v>1.6433330888587571E-2</c:v>
                </c:pt>
                <c:pt idx="9">
                  <c:v>1.8426113372093943E-2</c:v>
                </c:pt>
                <c:pt idx="10">
                  <c:v>2.0602243532151274E-2</c:v>
                </c:pt>
                <c:pt idx="11">
                  <c:v>2.2970366925480296E-2</c:v>
                </c:pt>
                <c:pt idx="12">
                  <c:v>2.5538417779345769E-2</c:v>
                </c:pt>
                <c:pt idx="13">
                  <c:v>2.8313442761336731E-2</c:v>
                </c:pt>
                <c:pt idx="14">
                  <c:v>3.1301417999432188E-2</c:v>
                </c:pt>
                <c:pt idx="15">
                  <c:v>3.4507061861726029E-2</c:v>
                </c:pt>
                <c:pt idx="16">
                  <c:v>3.7933646369409692E-2</c:v>
                </c:pt>
                <c:pt idx="17">
                  <c:v>4.1582810452197382E-2</c:v>
                </c:pt>
                <c:pt idx="18">
                  <c:v>4.5454378550280665E-2</c:v>
                </c:pt>
                <c:pt idx="19">
                  <c:v>4.9546188309075374E-2</c:v>
                </c:pt>
                <c:pt idx="20">
                  <c:v>5.3853931290741099E-2</c:v>
                </c:pt>
                <c:pt idx="21">
                  <c:v>5.8371010728668675E-2</c:v>
                </c:pt>
                <c:pt idx="22">
                  <c:v>6.3088420368040798E-2</c:v>
                </c:pt>
                <c:pt idx="23">
                  <c:v>6.7994648358938967E-2</c:v>
                </c:pt>
                <c:pt idx="24">
                  <c:v>7.3075609992019619E-2</c:v>
                </c:pt>
                <c:pt idx="25">
                  <c:v>7.8314612786702736E-2</c:v>
                </c:pt>
                <c:pt idx="26">
                  <c:v>8.3692357056977168E-2</c:v>
                </c:pt>
                <c:pt idx="27">
                  <c:v>8.9186974592118218E-2</c:v>
                </c:pt>
                <c:pt idx="28">
                  <c:v>9.4774107503858715E-2</c:v>
                </c:pt>
                <c:pt idx="29">
                  <c:v>0.10042702861607898</c:v>
                </c:pt>
                <c:pt idx="30">
                  <c:v>0.10611680401923569</c:v>
                </c:pt>
                <c:pt idx="31">
                  <c:v>0.11181249759406187</c:v>
                </c:pt>
                <c:pt idx="32">
                  <c:v>0.11748141644481414</c:v>
                </c:pt>
                <c:pt idx="33">
                  <c:v>0.12308939529116648</c:v>
                </c:pt>
                <c:pt idx="34">
                  <c:v>0.12860111697146243</c:v>
                </c:pt>
                <c:pt idx="35">
                  <c:v>0.13398046533146726</c:v>
                </c:pt>
                <c:pt idx="36">
                  <c:v>0.13919090593570391</c:v>
                </c:pt>
                <c:pt idx="37">
                  <c:v>0.14419588926671567</c:v>
                </c:pt>
                <c:pt idx="38">
                  <c:v>0.14895927039418064</c:v>
                </c:pt>
                <c:pt idx="39">
                  <c:v>0.15344573852213775</c:v>
                </c:pt>
                <c:pt idx="40">
                  <c:v>0.1576212493779931</c:v>
                </c:pt>
                <c:pt idx="41">
                  <c:v>0.16145345310766993</c:v>
                </c:pt>
                <c:pt idx="42">
                  <c:v>0.16491211020002267</c:v>
                </c:pt>
                <c:pt idx="43">
                  <c:v>0.16796948798899924</c:v>
                </c:pt>
                <c:pt idx="44">
                  <c:v>0.17060073047817259</c:v>
                </c:pt>
                <c:pt idx="45">
                  <c:v>0.1727841945985237</c:v>
                </c:pt>
                <c:pt idx="46">
                  <c:v>0.1745017465412102</c:v>
                </c:pt>
                <c:pt idx="47">
                  <c:v>0.17573901249225046</c:v>
                </c:pt>
                <c:pt idx="48">
                  <c:v>0.1764855789207046</c:v>
                </c:pt>
                <c:pt idx="49">
                  <c:v>0.17673513851698552</c:v>
                </c:pt>
                <c:pt idx="50">
                  <c:v>0.1764855789207046</c:v>
                </c:pt>
                <c:pt idx="51">
                  <c:v>0.17573901249225046</c:v>
                </c:pt>
                <c:pt idx="52">
                  <c:v>0.1745017465412102</c:v>
                </c:pt>
                <c:pt idx="53">
                  <c:v>0.1727841945985237</c:v>
                </c:pt>
                <c:pt idx="54">
                  <c:v>0.17060073047817259</c:v>
                </c:pt>
                <c:pt idx="55">
                  <c:v>0.16796948798899924</c:v>
                </c:pt>
                <c:pt idx="56">
                  <c:v>0.16491211020002267</c:v>
                </c:pt>
                <c:pt idx="57">
                  <c:v>0.16145345310766993</c:v>
                </c:pt>
                <c:pt idx="58">
                  <c:v>0.1576212493779931</c:v>
                </c:pt>
                <c:pt idx="59">
                  <c:v>0.15344573852213775</c:v>
                </c:pt>
                <c:pt idx="60">
                  <c:v>0.14895927039418064</c:v>
                </c:pt>
                <c:pt idx="61">
                  <c:v>0.14419588926671567</c:v>
                </c:pt>
                <c:pt idx="62">
                  <c:v>0.13919090593570391</c:v>
                </c:pt>
                <c:pt idx="63">
                  <c:v>0.13398046533146726</c:v>
                </c:pt>
                <c:pt idx="64">
                  <c:v>0.12860111697146243</c:v>
                </c:pt>
                <c:pt idx="65">
                  <c:v>0.12308939529116648</c:v>
                </c:pt>
                <c:pt idx="66">
                  <c:v>0.11748141644481414</c:v>
                </c:pt>
                <c:pt idx="67">
                  <c:v>0.11181249759406187</c:v>
                </c:pt>
                <c:pt idx="68">
                  <c:v>0.10611680401923569</c:v>
                </c:pt>
                <c:pt idx="69">
                  <c:v>0.10042702861607898</c:v>
                </c:pt>
                <c:pt idx="70">
                  <c:v>9.4774107503858715E-2</c:v>
                </c:pt>
                <c:pt idx="71">
                  <c:v>8.9186974592118218E-2</c:v>
                </c:pt>
                <c:pt idx="72">
                  <c:v>8.3692357056977168E-2</c:v>
                </c:pt>
                <c:pt idx="73">
                  <c:v>7.8314612786702736E-2</c:v>
                </c:pt>
                <c:pt idx="74">
                  <c:v>7.3075609992019619E-2</c:v>
                </c:pt>
                <c:pt idx="75">
                  <c:v>6.7994648358938967E-2</c:v>
                </c:pt>
                <c:pt idx="76">
                  <c:v>6.3088420368040798E-2</c:v>
                </c:pt>
                <c:pt idx="77">
                  <c:v>5.8371010728668675E-2</c:v>
                </c:pt>
                <c:pt idx="78">
                  <c:v>5.3853931290741099E-2</c:v>
                </c:pt>
                <c:pt idx="79">
                  <c:v>4.9546188309075374E-2</c:v>
                </c:pt>
                <c:pt idx="80">
                  <c:v>4.5454378550280665E-2</c:v>
                </c:pt>
                <c:pt idx="81">
                  <c:v>4.1582810452197382E-2</c:v>
                </c:pt>
                <c:pt idx="82">
                  <c:v>3.7933646369409692E-2</c:v>
                </c:pt>
                <c:pt idx="83">
                  <c:v>3.4507061861726029E-2</c:v>
                </c:pt>
                <c:pt idx="84">
                  <c:v>3.1301417999432188E-2</c:v>
                </c:pt>
                <c:pt idx="85">
                  <c:v>2.8313442761336731E-2</c:v>
                </c:pt>
                <c:pt idx="86">
                  <c:v>2.5538417779345769E-2</c:v>
                </c:pt>
                <c:pt idx="87">
                  <c:v>2.2970366925480296E-2</c:v>
                </c:pt>
                <c:pt idx="88">
                  <c:v>2.0602243532151274E-2</c:v>
                </c:pt>
                <c:pt idx="89">
                  <c:v>1.8426113372093943E-2</c:v>
                </c:pt>
                <c:pt idx="90">
                  <c:v>1.6433330888587571E-2</c:v>
                </c:pt>
                <c:pt idx="91">
                  <c:v>1.4614706547888609E-2</c:v>
                </c:pt>
                <c:pt idx="92">
                  <c:v>1.2960663573262395E-2</c:v>
                </c:pt>
                <c:pt idx="93">
                  <c:v>1.1461382703709335E-2</c:v>
                </c:pt>
                <c:pt idx="94">
                  <c:v>1.010693399163503E-2</c:v>
                </c:pt>
                <c:pt idx="95">
                  <c:v>8.8873950048098914E-3</c:v>
                </c:pt>
                <c:pt idx="96">
                  <c:v>7.7929551228719555E-3</c:v>
                </c:pt>
                <c:pt idx="97">
                  <c:v>6.8140059125746796E-3</c:v>
                </c:pt>
                <c:pt idx="98">
                  <c:v>5.941217825584837E-3</c:v>
                </c:pt>
                <c:pt idx="99">
                  <c:v>5.1656036858249979E-3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ED-4F11-AC24-25C41C816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'1.1.4'!$E$2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'1.1.4'!$D$3:$D$11</c:f>
              <c:numCache>
                <c:formatCode>General</c:formatCode>
                <c:ptCount val="9"/>
                <c:pt idx="0">
                  <c:v>-101</c:v>
                </c:pt>
                <c:pt idx="1">
                  <c:v>-100</c:v>
                </c:pt>
                <c:pt idx="2">
                  <c:v>-99</c:v>
                </c:pt>
                <c:pt idx="3">
                  <c:v>-98</c:v>
                </c:pt>
                <c:pt idx="4">
                  <c:v>-97</c:v>
                </c:pt>
                <c:pt idx="5">
                  <c:v>-96</c:v>
                </c:pt>
                <c:pt idx="6">
                  <c:v>-95</c:v>
                </c:pt>
                <c:pt idx="7">
                  <c:v>-94</c:v>
                </c:pt>
                <c:pt idx="8">
                  <c:v>-93</c:v>
                </c:pt>
              </c:numCache>
            </c:numRef>
          </c:xVal>
          <c:yVal>
            <c:numRef>
              <c:f>'1.1.4'!$E$3:$E$11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18</c:v>
                </c:pt>
                <c:pt idx="6">
                  <c:v>26</c:v>
                </c:pt>
                <c:pt idx="7">
                  <c:v>17</c:v>
                </c:pt>
                <c:pt idx="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D-4258-815D-574C0065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'1.1.4'!$G$3:$G$102</c:f>
              <c:numCache>
                <c:formatCode>General</c:formatCode>
                <c:ptCount val="100"/>
                <c:pt idx="0">
                  <c:v>-100.88</c:v>
                </c:pt>
                <c:pt idx="1">
                  <c:v>-100.76</c:v>
                </c:pt>
                <c:pt idx="2">
                  <c:v>-100.64</c:v>
                </c:pt>
                <c:pt idx="3">
                  <c:v>-100.52</c:v>
                </c:pt>
                <c:pt idx="4">
                  <c:v>-100.4</c:v>
                </c:pt>
                <c:pt idx="5">
                  <c:v>-100.28</c:v>
                </c:pt>
                <c:pt idx="6">
                  <c:v>-100.16</c:v>
                </c:pt>
                <c:pt idx="7">
                  <c:v>-100.04</c:v>
                </c:pt>
                <c:pt idx="8">
                  <c:v>-99.92</c:v>
                </c:pt>
                <c:pt idx="9">
                  <c:v>-99.8</c:v>
                </c:pt>
                <c:pt idx="10">
                  <c:v>-99.68</c:v>
                </c:pt>
                <c:pt idx="11">
                  <c:v>-99.56</c:v>
                </c:pt>
                <c:pt idx="12">
                  <c:v>-99.44</c:v>
                </c:pt>
                <c:pt idx="13">
                  <c:v>-99.32</c:v>
                </c:pt>
                <c:pt idx="14">
                  <c:v>-99.2</c:v>
                </c:pt>
                <c:pt idx="15">
                  <c:v>-99.08</c:v>
                </c:pt>
                <c:pt idx="16">
                  <c:v>-98.96</c:v>
                </c:pt>
                <c:pt idx="17">
                  <c:v>-98.84</c:v>
                </c:pt>
                <c:pt idx="18">
                  <c:v>-98.72</c:v>
                </c:pt>
                <c:pt idx="19">
                  <c:v>-98.6</c:v>
                </c:pt>
                <c:pt idx="20">
                  <c:v>-98.48</c:v>
                </c:pt>
                <c:pt idx="21">
                  <c:v>-98.36</c:v>
                </c:pt>
                <c:pt idx="22">
                  <c:v>-98.24</c:v>
                </c:pt>
                <c:pt idx="23">
                  <c:v>-98.12</c:v>
                </c:pt>
                <c:pt idx="24">
                  <c:v>-98</c:v>
                </c:pt>
                <c:pt idx="25">
                  <c:v>-97.88</c:v>
                </c:pt>
                <c:pt idx="26">
                  <c:v>-97.76</c:v>
                </c:pt>
                <c:pt idx="27">
                  <c:v>-97.64</c:v>
                </c:pt>
                <c:pt idx="28">
                  <c:v>-97.52</c:v>
                </c:pt>
                <c:pt idx="29">
                  <c:v>-97.4</c:v>
                </c:pt>
                <c:pt idx="30">
                  <c:v>-97.28</c:v>
                </c:pt>
                <c:pt idx="31">
                  <c:v>-97.16</c:v>
                </c:pt>
                <c:pt idx="32">
                  <c:v>-97.04</c:v>
                </c:pt>
                <c:pt idx="33">
                  <c:v>-96.92</c:v>
                </c:pt>
                <c:pt idx="34">
                  <c:v>-96.8</c:v>
                </c:pt>
                <c:pt idx="35">
                  <c:v>-96.68</c:v>
                </c:pt>
                <c:pt idx="36">
                  <c:v>-96.56</c:v>
                </c:pt>
                <c:pt idx="37">
                  <c:v>-96.44</c:v>
                </c:pt>
                <c:pt idx="38">
                  <c:v>-96.32</c:v>
                </c:pt>
                <c:pt idx="39">
                  <c:v>-96.2</c:v>
                </c:pt>
                <c:pt idx="40">
                  <c:v>-96.08</c:v>
                </c:pt>
                <c:pt idx="41">
                  <c:v>-95.96</c:v>
                </c:pt>
                <c:pt idx="42">
                  <c:v>-95.84</c:v>
                </c:pt>
                <c:pt idx="43">
                  <c:v>-95.72</c:v>
                </c:pt>
                <c:pt idx="44">
                  <c:v>-95.6</c:v>
                </c:pt>
                <c:pt idx="45">
                  <c:v>-95.48</c:v>
                </c:pt>
                <c:pt idx="46">
                  <c:v>-95.36</c:v>
                </c:pt>
                <c:pt idx="47">
                  <c:v>-95.24</c:v>
                </c:pt>
                <c:pt idx="48">
                  <c:v>-95.12</c:v>
                </c:pt>
                <c:pt idx="49">
                  <c:v>-95</c:v>
                </c:pt>
                <c:pt idx="50">
                  <c:v>-94.88</c:v>
                </c:pt>
                <c:pt idx="51">
                  <c:v>-94.76</c:v>
                </c:pt>
                <c:pt idx="52">
                  <c:v>-94.64</c:v>
                </c:pt>
                <c:pt idx="53">
                  <c:v>-94.52</c:v>
                </c:pt>
                <c:pt idx="54">
                  <c:v>-94.4</c:v>
                </c:pt>
                <c:pt idx="55">
                  <c:v>-94.28</c:v>
                </c:pt>
                <c:pt idx="56">
                  <c:v>-94.16</c:v>
                </c:pt>
                <c:pt idx="57">
                  <c:v>-94.04</c:v>
                </c:pt>
                <c:pt idx="58">
                  <c:v>-93.92</c:v>
                </c:pt>
                <c:pt idx="59">
                  <c:v>-93.8</c:v>
                </c:pt>
                <c:pt idx="60">
                  <c:v>-93.68</c:v>
                </c:pt>
                <c:pt idx="61">
                  <c:v>-93.56</c:v>
                </c:pt>
                <c:pt idx="62">
                  <c:v>-93.44</c:v>
                </c:pt>
                <c:pt idx="63">
                  <c:v>-93.32</c:v>
                </c:pt>
                <c:pt idx="64">
                  <c:v>-93.2</c:v>
                </c:pt>
                <c:pt idx="65">
                  <c:v>-93.08</c:v>
                </c:pt>
                <c:pt idx="66">
                  <c:v>-92.96</c:v>
                </c:pt>
                <c:pt idx="67">
                  <c:v>-92.84</c:v>
                </c:pt>
                <c:pt idx="68">
                  <c:v>-92.72</c:v>
                </c:pt>
                <c:pt idx="69">
                  <c:v>-92.6</c:v>
                </c:pt>
                <c:pt idx="70">
                  <c:v>-92.48</c:v>
                </c:pt>
                <c:pt idx="71">
                  <c:v>-92.36</c:v>
                </c:pt>
                <c:pt idx="72">
                  <c:v>-92.24</c:v>
                </c:pt>
                <c:pt idx="73">
                  <c:v>-92.12</c:v>
                </c:pt>
                <c:pt idx="74">
                  <c:v>-92</c:v>
                </c:pt>
                <c:pt idx="75">
                  <c:v>-91.88</c:v>
                </c:pt>
                <c:pt idx="76">
                  <c:v>-91.76</c:v>
                </c:pt>
                <c:pt idx="77">
                  <c:v>-91.64</c:v>
                </c:pt>
                <c:pt idx="78">
                  <c:v>-91.52</c:v>
                </c:pt>
                <c:pt idx="79">
                  <c:v>-91.4</c:v>
                </c:pt>
                <c:pt idx="80">
                  <c:v>-91.28</c:v>
                </c:pt>
                <c:pt idx="81">
                  <c:v>-91.16</c:v>
                </c:pt>
                <c:pt idx="82">
                  <c:v>-91.04</c:v>
                </c:pt>
                <c:pt idx="83">
                  <c:v>-90.92</c:v>
                </c:pt>
                <c:pt idx="84">
                  <c:v>-90.8</c:v>
                </c:pt>
                <c:pt idx="85">
                  <c:v>-90.68</c:v>
                </c:pt>
                <c:pt idx="86">
                  <c:v>-90.56</c:v>
                </c:pt>
                <c:pt idx="87">
                  <c:v>-90.44</c:v>
                </c:pt>
                <c:pt idx="88">
                  <c:v>-90.32</c:v>
                </c:pt>
                <c:pt idx="89">
                  <c:v>-90.2</c:v>
                </c:pt>
                <c:pt idx="90">
                  <c:v>-90.08</c:v>
                </c:pt>
                <c:pt idx="91">
                  <c:v>-89.96</c:v>
                </c:pt>
                <c:pt idx="92">
                  <c:v>-89.84</c:v>
                </c:pt>
                <c:pt idx="93">
                  <c:v>-89.72</c:v>
                </c:pt>
                <c:pt idx="94">
                  <c:v>-89.6</c:v>
                </c:pt>
                <c:pt idx="95">
                  <c:v>-89.48</c:v>
                </c:pt>
                <c:pt idx="96">
                  <c:v>-89.36</c:v>
                </c:pt>
                <c:pt idx="97">
                  <c:v>-89.24</c:v>
                </c:pt>
                <c:pt idx="98">
                  <c:v>-89.12</c:v>
                </c:pt>
                <c:pt idx="99">
                  <c:v>-89</c:v>
                </c:pt>
              </c:numCache>
            </c:numRef>
          </c:xVal>
          <c:yVal>
            <c:numRef>
              <c:f>'1.1.4'!$H$3:$H$102</c:f>
              <c:numCache>
                <c:formatCode>General</c:formatCode>
                <c:ptCount val="100"/>
                <c:pt idx="0">
                  <c:v>4.9197165113826604E-3</c:v>
                </c:pt>
                <c:pt idx="1">
                  <c:v>5.6928361159990469E-3</c:v>
                </c:pt>
                <c:pt idx="2">
                  <c:v>6.5676545830979328E-3</c:v>
                </c:pt>
                <c:pt idx="3">
                  <c:v>7.5541385167575597E-3</c:v>
                </c:pt>
                <c:pt idx="4">
                  <c:v>8.6626866047295626E-3</c:v>
                </c:pt>
                <c:pt idx="5">
                  <c:v>9.9040604028801972E-3</c:v>
                </c:pt>
                <c:pt idx="6">
                  <c:v>1.1289299017205996E-2</c:v>
                </c:pt>
                <c:pt idx="7">
                  <c:v>1.2829616969712831E-2</c:v>
                </c:pt>
                <c:pt idx="8">
                  <c:v>1.4536284809022004E-2</c:v>
                </c:pt>
                <c:pt idx="9">
                  <c:v>1.6420492351670649E-2</c:v>
                </c:pt>
                <c:pt idx="10">
                  <c:v>1.8493194813477595E-2</c:v>
                </c:pt>
                <c:pt idx="11">
                  <c:v>2.0764942507945923E-2</c:v>
                </c:pt>
                <c:pt idx="12">
                  <c:v>2.3245695244426243E-2</c:v>
                </c:pt>
                <c:pt idx="13">
                  <c:v>2.5944623044600164E-2</c:v>
                </c:pt>
                <c:pt idx="14">
                  <c:v>2.8869895301659898E-2</c:v>
                </c:pt>
                <c:pt idx="15">
                  <c:v>3.2028461020407462E-2</c:v>
                </c:pt>
                <c:pt idx="16">
                  <c:v>3.5425823284639946E-2</c:v>
                </c:pt>
                <c:pt idx="17">
                  <c:v>3.9065811585507128E-2</c:v>
                </c:pt>
                <c:pt idx="18">
                  <c:v>4.2950356094729546E-2</c:v>
                </c:pt>
                <c:pt idx="19">
                  <c:v>4.7079268362771487E-2</c:v>
                </c:pt>
                <c:pt idx="20">
                  <c:v>5.1450033247229354E-2</c:v>
                </c:pt>
                <c:pt idx="21">
                  <c:v>5.6057617114172807E-2</c:v>
                </c:pt>
                <c:pt idx="22">
                  <c:v>6.0894297489431953E-2</c:v>
                </c:pt>
                <c:pt idx="23">
                  <c:v>6.5949519354004865E-2</c:v>
                </c:pt>
                <c:pt idx="24">
                  <c:v>7.1209783166299723E-2</c:v>
                </c:pt>
                <c:pt idx="25">
                  <c:v>7.6658569445301625E-2</c:v>
                </c:pt>
                <c:pt idx="26">
                  <c:v>8.2276304357932636E-2</c:v>
                </c:pt>
                <c:pt idx="27">
                  <c:v>8.8040370219768974E-2</c:v>
                </c:pt>
                <c:pt idx="28">
                  <c:v>9.3925164144279968E-2</c:v>
                </c:pt>
                <c:pt idx="29">
                  <c:v>9.9902207269827167E-2</c:v>
                </c:pt>
                <c:pt idx="30">
                  <c:v>0.10594030606841821</c:v>
                </c:pt>
                <c:pt idx="31">
                  <c:v>0.11200576621299915</c:v>
                </c:pt>
                <c:pt idx="32">
                  <c:v>0.11806265837254974</c:v>
                </c:pt>
                <c:pt idx="33">
                  <c:v>0.12407313414195295</c:v>
                </c:pt>
                <c:pt idx="34">
                  <c:v>0.12999778912549947</c:v>
                </c:pt>
                <c:pt idx="35">
                  <c:v>0.13579606901040395</c:v>
                </c:pt>
                <c:pt idx="36">
                  <c:v>0.14142671332285842</c:v>
                </c:pt>
                <c:pt idx="37">
                  <c:v>0.14684823048764714</c:v>
                </c:pt>
                <c:pt idx="38">
                  <c:v>0.15201939684634277</c:v>
                </c:pt>
                <c:pt idx="39">
                  <c:v>0.15689977146003217</c:v>
                </c:pt>
                <c:pt idx="40">
                  <c:v>0.16145021785916813</c:v>
                </c:pt>
                <c:pt idx="41">
                  <c:v>0.16563342343026866</c:v>
                </c:pt>
                <c:pt idx="42">
                  <c:v>0.1694144068668236</c:v>
                </c:pt>
                <c:pt idx="43">
                  <c:v>0.17276100407410952</c:v>
                </c:pt>
                <c:pt idx="44">
                  <c:v>0.17564432311259065</c:v>
                </c:pt>
                <c:pt idx="45">
                  <c:v>0.17803915919323385</c:v>
                </c:pt>
                <c:pt idx="46">
                  <c:v>0.17992436139433679</c:v>
                </c:pt>
                <c:pt idx="47">
                  <c:v>0.18128314364036743</c:v>
                </c:pt>
                <c:pt idx="48">
                  <c:v>0.18210333354902897</c:v>
                </c:pt>
                <c:pt idx="49">
                  <c:v>0.18237755398728878</c:v>
                </c:pt>
                <c:pt idx="50">
                  <c:v>0.18210333354902897</c:v>
                </c:pt>
                <c:pt idx="51">
                  <c:v>0.18128314364036743</c:v>
                </c:pt>
                <c:pt idx="52">
                  <c:v>0.17992436139433679</c:v>
                </c:pt>
                <c:pt idx="53">
                  <c:v>0.17803915919323385</c:v>
                </c:pt>
                <c:pt idx="54">
                  <c:v>0.17564432311259065</c:v>
                </c:pt>
                <c:pt idx="55">
                  <c:v>0.17276100407410952</c:v>
                </c:pt>
                <c:pt idx="56">
                  <c:v>0.1694144068668236</c:v>
                </c:pt>
                <c:pt idx="57">
                  <c:v>0.16563342343026866</c:v>
                </c:pt>
                <c:pt idx="58">
                  <c:v>0.16145021785916813</c:v>
                </c:pt>
                <c:pt idx="59">
                  <c:v>0.15689977146003217</c:v>
                </c:pt>
                <c:pt idx="60">
                  <c:v>0.15201939684634277</c:v>
                </c:pt>
                <c:pt idx="61">
                  <c:v>0.14684823048764714</c:v>
                </c:pt>
                <c:pt idx="62">
                  <c:v>0.14142671332285842</c:v>
                </c:pt>
                <c:pt idx="63">
                  <c:v>0.13579606901040395</c:v>
                </c:pt>
                <c:pt idx="64">
                  <c:v>0.12999778912549947</c:v>
                </c:pt>
                <c:pt idx="65">
                  <c:v>0.12407313414195295</c:v>
                </c:pt>
                <c:pt idx="66">
                  <c:v>0.11806265837254974</c:v>
                </c:pt>
                <c:pt idx="67">
                  <c:v>0.11200576621299915</c:v>
                </c:pt>
                <c:pt idx="68">
                  <c:v>0.10594030606841821</c:v>
                </c:pt>
                <c:pt idx="69">
                  <c:v>9.9902207269827167E-2</c:v>
                </c:pt>
                <c:pt idx="70">
                  <c:v>9.3925164144279968E-2</c:v>
                </c:pt>
                <c:pt idx="71">
                  <c:v>8.8040370219768974E-2</c:v>
                </c:pt>
                <c:pt idx="72">
                  <c:v>8.2276304357932636E-2</c:v>
                </c:pt>
                <c:pt idx="73">
                  <c:v>7.6658569445301625E-2</c:v>
                </c:pt>
                <c:pt idx="74">
                  <c:v>7.1209783166299723E-2</c:v>
                </c:pt>
                <c:pt idx="75">
                  <c:v>6.5949519354004865E-2</c:v>
                </c:pt>
                <c:pt idx="76">
                  <c:v>6.0894297489431953E-2</c:v>
                </c:pt>
                <c:pt idx="77">
                  <c:v>5.6057617114172807E-2</c:v>
                </c:pt>
                <c:pt idx="78">
                  <c:v>5.1450033247229354E-2</c:v>
                </c:pt>
                <c:pt idx="79">
                  <c:v>4.7079268362771487E-2</c:v>
                </c:pt>
                <c:pt idx="80">
                  <c:v>4.2950356094729546E-2</c:v>
                </c:pt>
                <c:pt idx="81">
                  <c:v>3.9065811585507128E-2</c:v>
                </c:pt>
                <c:pt idx="82">
                  <c:v>3.5425823284639946E-2</c:v>
                </c:pt>
                <c:pt idx="83">
                  <c:v>3.2028461020407462E-2</c:v>
                </c:pt>
                <c:pt idx="84">
                  <c:v>2.8869895301659898E-2</c:v>
                </c:pt>
                <c:pt idx="85">
                  <c:v>2.5944623044600164E-2</c:v>
                </c:pt>
                <c:pt idx="86">
                  <c:v>2.3245695244426243E-2</c:v>
                </c:pt>
                <c:pt idx="87">
                  <c:v>2.0764942507945923E-2</c:v>
                </c:pt>
                <c:pt idx="88">
                  <c:v>1.8493194813477595E-2</c:v>
                </c:pt>
                <c:pt idx="89">
                  <c:v>1.6420492351670649E-2</c:v>
                </c:pt>
                <c:pt idx="90">
                  <c:v>1.4536284809022004E-2</c:v>
                </c:pt>
                <c:pt idx="91">
                  <c:v>1.2829616969712831E-2</c:v>
                </c:pt>
                <c:pt idx="92">
                  <c:v>1.1289299017205996E-2</c:v>
                </c:pt>
                <c:pt idx="93">
                  <c:v>9.9040604028801972E-3</c:v>
                </c:pt>
                <c:pt idx="94">
                  <c:v>8.6626866047295626E-3</c:v>
                </c:pt>
                <c:pt idx="95">
                  <c:v>7.5541385167575597E-3</c:v>
                </c:pt>
                <c:pt idx="96">
                  <c:v>6.5676545830979328E-3</c:v>
                </c:pt>
                <c:pt idx="97">
                  <c:v>5.6928361159990469E-3</c:v>
                </c:pt>
                <c:pt idx="98">
                  <c:v>4.9197165113826604E-3</c:v>
                </c:pt>
                <c:pt idx="99">
                  <c:v>4.2388152992062491E-3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AD-4258-815D-574C0065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'1.1.5'!$E$2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'1.1.5'!$D$3:$D$11</c:f>
              <c:numCache>
                <c:formatCode>General</c:formatCode>
                <c:ptCount val="9"/>
                <c:pt idx="0">
                  <c:v>-98</c:v>
                </c:pt>
                <c:pt idx="1">
                  <c:v>-97</c:v>
                </c:pt>
                <c:pt idx="2">
                  <c:v>-96</c:v>
                </c:pt>
                <c:pt idx="3">
                  <c:v>-95</c:v>
                </c:pt>
                <c:pt idx="4">
                  <c:v>-94</c:v>
                </c:pt>
                <c:pt idx="5">
                  <c:v>-93</c:v>
                </c:pt>
                <c:pt idx="6">
                  <c:v>-92</c:v>
                </c:pt>
                <c:pt idx="7">
                  <c:v>-91</c:v>
                </c:pt>
                <c:pt idx="8">
                  <c:v>-90</c:v>
                </c:pt>
              </c:numCache>
            </c:numRef>
          </c:xVal>
          <c:yVal>
            <c:numRef>
              <c:f>'1.1.5'!$E$3:$E$11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24</c:v>
                </c:pt>
                <c:pt idx="4">
                  <c:v>32</c:v>
                </c:pt>
                <c:pt idx="5">
                  <c:v>15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D3-486B-9240-917CDE398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'1.1.5'!$G$3:$G$102</c:f>
              <c:numCache>
                <c:formatCode>General</c:formatCode>
                <c:ptCount val="100"/>
                <c:pt idx="0">
                  <c:v>-97.92</c:v>
                </c:pt>
                <c:pt idx="1">
                  <c:v>-97.84</c:v>
                </c:pt>
                <c:pt idx="2">
                  <c:v>-97.76</c:v>
                </c:pt>
                <c:pt idx="3">
                  <c:v>-97.68</c:v>
                </c:pt>
                <c:pt idx="4">
                  <c:v>-97.6</c:v>
                </c:pt>
                <c:pt idx="5">
                  <c:v>-97.52</c:v>
                </c:pt>
                <c:pt idx="6">
                  <c:v>-97.44</c:v>
                </c:pt>
                <c:pt idx="7">
                  <c:v>-97.36</c:v>
                </c:pt>
                <c:pt idx="8">
                  <c:v>-97.28</c:v>
                </c:pt>
                <c:pt idx="9">
                  <c:v>-97.2</c:v>
                </c:pt>
                <c:pt idx="10">
                  <c:v>-97.12</c:v>
                </c:pt>
                <c:pt idx="11">
                  <c:v>-97.04</c:v>
                </c:pt>
                <c:pt idx="12">
                  <c:v>-96.96</c:v>
                </c:pt>
                <c:pt idx="13">
                  <c:v>-96.88</c:v>
                </c:pt>
                <c:pt idx="14">
                  <c:v>-96.8</c:v>
                </c:pt>
                <c:pt idx="15">
                  <c:v>-96.72</c:v>
                </c:pt>
                <c:pt idx="16">
                  <c:v>-96.64</c:v>
                </c:pt>
                <c:pt idx="17">
                  <c:v>-96.56</c:v>
                </c:pt>
                <c:pt idx="18">
                  <c:v>-96.48</c:v>
                </c:pt>
                <c:pt idx="19">
                  <c:v>-96.4</c:v>
                </c:pt>
                <c:pt idx="20">
                  <c:v>-96.32</c:v>
                </c:pt>
                <c:pt idx="21">
                  <c:v>-96.24</c:v>
                </c:pt>
                <c:pt idx="22">
                  <c:v>-96.16</c:v>
                </c:pt>
                <c:pt idx="23">
                  <c:v>-96.08</c:v>
                </c:pt>
                <c:pt idx="24">
                  <c:v>-96</c:v>
                </c:pt>
                <c:pt idx="25">
                  <c:v>-95.92</c:v>
                </c:pt>
                <c:pt idx="26">
                  <c:v>-95.84</c:v>
                </c:pt>
                <c:pt idx="27">
                  <c:v>-95.76</c:v>
                </c:pt>
                <c:pt idx="28">
                  <c:v>-95.68</c:v>
                </c:pt>
                <c:pt idx="29">
                  <c:v>-95.6</c:v>
                </c:pt>
                <c:pt idx="30">
                  <c:v>-95.52</c:v>
                </c:pt>
                <c:pt idx="31">
                  <c:v>-95.44</c:v>
                </c:pt>
                <c:pt idx="32">
                  <c:v>-95.36</c:v>
                </c:pt>
                <c:pt idx="33">
                  <c:v>-95.28</c:v>
                </c:pt>
                <c:pt idx="34">
                  <c:v>-95.2</c:v>
                </c:pt>
                <c:pt idx="35">
                  <c:v>-95.12</c:v>
                </c:pt>
                <c:pt idx="36">
                  <c:v>-95.04</c:v>
                </c:pt>
                <c:pt idx="37">
                  <c:v>-94.96</c:v>
                </c:pt>
                <c:pt idx="38">
                  <c:v>-94.88</c:v>
                </c:pt>
                <c:pt idx="39">
                  <c:v>-94.8</c:v>
                </c:pt>
                <c:pt idx="40">
                  <c:v>-94.72</c:v>
                </c:pt>
                <c:pt idx="41">
                  <c:v>-94.64</c:v>
                </c:pt>
                <c:pt idx="42">
                  <c:v>-94.56</c:v>
                </c:pt>
                <c:pt idx="43">
                  <c:v>-94.48</c:v>
                </c:pt>
                <c:pt idx="44">
                  <c:v>-94.4</c:v>
                </c:pt>
                <c:pt idx="45">
                  <c:v>-94.32</c:v>
                </c:pt>
                <c:pt idx="46">
                  <c:v>-94.24</c:v>
                </c:pt>
                <c:pt idx="47">
                  <c:v>-94.16</c:v>
                </c:pt>
                <c:pt idx="48">
                  <c:v>-94.08</c:v>
                </c:pt>
                <c:pt idx="49">
                  <c:v>-94</c:v>
                </c:pt>
                <c:pt idx="50">
                  <c:v>-93.92</c:v>
                </c:pt>
                <c:pt idx="51">
                  <c:v>-93.84</c:v>
                </c:pt>
                <c:pt idx="52">
                  <c:v>-93.76</c:v>
                </c:pt>
                <c:pt idx="53">
                  <c:v>-93.68</c:v>
                </c:pt>
                <c:pt idx="54">
                  <c:v>-93.6</c:v>
                </c:pt>
                <c:pt idx="55">
                  <c:v>-93.52</c:v>
                </c:pt>
                <c:pt idx="56">
                  <c:v>-93.44</c:v>
                </c:pt>
                <c:pt idx="57">
                  <c:v>-93.36</c:v>
                </c:pt>
                <c:pt idx="58">
                  <c:v>-93.28</c:v>
                </c:pt>
                <c:pt idx="59">
                  <c:v>-93.2</c:v>
                </c:pt>
                <c:pt idx="60">
                  <c:v>-93.12</c:v>
                </c:pt>
                <c:pt idx="61">
                  <c:v>-93.04</c:v>
                </c:pt>
                <c:pt idx="62">
                  <c:v>-92.96</c:v>
                </c:pt>
                <c:pt idx="63">
                  <c:v>-92.88</c:v>
                </c:pt>
                <c:pt idx="64">
                  <c:v>-92.8</c:v>
                </c:pt>
                <c:pt idx="65">
                  <c:v>-92.72</c:v>
                </c:pt>
                <c:pt idx="66">
                  <c:v>-92.64</c:v>
                </c:pt>
                <c:pt idx="67">
                  <c:v>-92.56</c:v>
                </c:pt>
                <c:pt idx="68">
                  <c:v>-92.48</c:v>
                </c:pt>
                <c:pt idx="69">
                  <c:v>-92.4</c:v>
                </c:pt>
                <c:pt idx="70">
                  <c:v>-92.32</c:v>
                </c:pt>
                <c:pt idx="71">
                  <c:v>-92.24</c:v>
                </c:pt>
                <c:pt idx="72">
                  <c:v>-92.16</c:v>
                </c:pt>
                <c:pt idx="73">
                  <c:v>-92.08</c:v>
                </c:pt>
                <c:pt idx="74">
                  <c:v>-92</c:v>
                </c:pt>
                <c:pt idx="75">
                  <c:v>-91.92</c:v>
                </c:pt>
                <c:pt idx="76">
                  <c:v>-91.84</c:v>
                </c:pt>
                <c:pt idx="77">
                  <c:v>-91.76</c:v>
                </c:pt>
                <c:pt idx="78">
                  <c:v>-91.68</c:v>
                </c:pt>
                <c:pt idx="79">
                  <c:v>-91.6</c:v>
                </c:pt>
                <c:pt idx="80">
                  <c:v>-91.52</c:v>
                </c:pt>
                <c:pt idx="81">
                  <c:v>-91.44</c:v>
                </c:pt>
                <c:pt idx="82">
                  <c:v>-91.36</c:v>
                </c:pt>
                <c:pt idx="83">
                  <c:v>-91.28</c:v>
                </c:pt>
                <c:pt idx="84">
                  <c:v>-91.2</c:v>
                </c:pt>
                <c:pt idx="85">
                  <c:v>-91.12</c:v>
                </c:pt>
                <c:pt idx="86">
                  <c:v>-91.04</c:v>
                </c:pt>
                <c:pt idx="87">
                  <c:v>-90.96</c:v>
                </c:pt>
                <c:pt idx="88">
                  <c:v>-90.88</c:v>
                </c:pt>
                <c:pt idx="89">
                  <c:v>-90.8</c:v>
                </c:pt>
                <c:pt idx="90">
                  <c:v>-90.72</c:v>
                </c:pt>
                <c:pt idx="91">
                  <c:v>-90.64</c:v>
                </c:pt>
                <c:pt idx="92">
                  <c:v>-90.56</c:v>
                </c:pt>
                <c:pt idx="93">
                  <c:v>-90.48</c:v>
                </c:pt>
                <c:pt idx="94">
                  <c:v>-90.4</c:v>
                </c:pt>
                <c:pt idx="95">
                  <c:v>-90.32</c:v>
                </c:pt>
                <c:pt idx="96">
                  <c:v>-90.24</c:v>
                </c:pt>
                <c:pt idx="97">
                  <c:v>-90.16</c:v>
                </c:pt>
                <c:pt idx="98">
                  <c:v>-90.08</c:v>
                </c:pt>
                <c:pt idx="99">
                  <c:v>-90</c:v>
                </c:pt>
              </c:numCache>
            </c:numRef>
          </c:xVal>
          <c:yVal>
            <c:numRef>
              <c:f>'1.1.5'!$H$3:$H$102</c:f>
              <c:numCache>
                <c:formatCode>General</c:formatCode>
                <c:ptCount val="100"/>
                <c:pt idx="0">
                  <c:v>1.2804121559905247E-2</c:v>
                </c:pt>
                <c:pt idx="1">
                  <c:v>1.4432086701370223E-2</c:v>
                </c:pt>
                <c:pt idx="2">
                  <c:v>1.6226943757897856E-2</c:v>
                </c:pt>
                <c:pt idx="3">
                  <c:v>1.8200050523612531E-2</c:v>
                </c:pt>
                <c:pt idx="4">
                  <c:v>2.0362763502172209E-2</c:v>
                </c:pt>
                <c:pt idx="5">
                  <c:v>2.2726319189113255E-2</c:v>
                </c:pt>
                <c:pt idx="6">
                  <c:v>2.5301702662942387E-2</c:v>
                </c:pt>
                <c:pt idx="7">
                  <c:v>2.8099504032357302E-2</c:v>
                </c:pt>
                <c:pt idx="8">
                  <c:v>3.1129763572353527E-2</c:v>
                </c:pt>
                <c:pt idx="9">
                  <c:v>3.4401806683078594E-2</c:v>
                </c:pt>
                <c:pt idx="10">
                  <c:v>3.7924070116928402E-2</c:v>
                </c:pt>
                <c:pt idx="11">
                  <c:v>4.1703921235428078E-2</c:v>
                </c:pt>
                <c:pt idx="12">
                  <c:v>4.574747237102561E-2</c:v>
                </c:pt>
                <c:pt idx="13">
                  <c:v>5.0059392672478518E-2</c:v>
                </c:pt>
                <c:pt idx="14">
                  <c:v>5.4642720097963164E-2</c:v>
                </c:pt>
                <c:pt idx="15">
                  <c:v>5.9498676478867037E-2</c:v>
                </c:pt>
                <c:pt idx="16">
                  <c:v>6.4626488800915233E-2</c:v>
                </c:pt>
                <c:pt idx="17">
                  <c:v>7.0023220029205857E-2</c:v>
                </c:pt>
                <c:pt idx="18">
                  <c:v>7.5683612931725069E-2</c:v>
                </c:pt>
                <c:pt idx="19">
                  <c:v>8.1599950424325052E-2</c:v>
                </c:pt>
                <c:pt idx="20">
                  <c:v>8.7761935962196308E-2</c:v>
                </c:pt>
                <c:pt idx="21">
                  <c:v>9.4156597432878117E-2</c:v>
                </c:pt>
                <c:pt idx="22">
                  <c:v>0.10076821785956266</c:v>
                </c:pt>
                <c:pt idx="23">
                  <c:v>0.10757829599808499</c:v>
                </c:pt>
                <c:pt idx="24">
                  <c:v>0.1145655396057903</c:v>
                </c:pt>
                <c:pt idx="25">
                  <c:v>0.12170589377639292</c:v>
                </c:pt>
                <c:pt idx="26">
                  <c:v>0.12897260627523249</c:v>
                </c:pt>
                <c:pt idx="27">
                  <c:v>0.13633633127927988</c:v>
                </c:pt>
                <c:pt idx="28">
                  <c:v>0.14376527233330491</c:v>
                </c:pt>
                <c:pt idx="29">
                  <c:v>0.15122536468733616</c:v>
                </c:pt>
                <c:pt idx="30">
                  <c:v>0.15868049649237981</c:v>
                </c:pt>
                <c:pt idx="31">
                  <c:v>0.16609276761459615</c:v>
                </c:pt>
                <c:pt idx="32">
                  <c:v>0.17342278409734865</c:v>
                </c:pt>
                <c:pt idx="33">
                  <c:v>0.1806299855717528</c:v>
                </c:pt>
                <c:pt idx="34">
                  <c:v>0.18767300220602876</c:v>
                </c:pt>
                <c:pt idx="35">
                  <c:v>0.19451003710918047</c:v>
                </c:pt>
                <c:pt idx="36">
                  <c:v>0.20109926948211568</c:v>
                </c:pt>
                <c:pt idx="37">
                  <c:v>0.20739927325560154</c:v>
                </c:pt>
                <c:pt idx="38">
                  <c:v>0.21336944548466183</c:v>
                </c:pt>
                <c:pt idx="39">
                  <c:v>0.21897043839695246</c:v>
                </c:pt>
                <c:pt idx="40">
                  <c:v>0.22416458873001133</c:v>
                </c:pt>
                <c:pt idx="41">
                  <c:v>0.22891633784867291</c:v>
                </c:pt>
                <c:pt idx="42">
                  <c:v>0.23319263611602378</c:v>
                </c:pt>
                <c:pt idx="43">
                  <c:v>0.23696332510299389</c:v>
                </c:pt>
                <c:pt idx="44">
                  <c:v>0.24020149146373096</c:v>
                </c:pt>
                <c:pt idx="45">
                  <c:v>0.24288378667379745</c:v>
                </c:pt>
                <c:pt idx="46">
                  <c:v>0.24499070732024508</c:v>
                </c:pt>
                <c:pt idx="47">
                  <c:v>0.24650683123791531</c:v>
                </c:pt>
                <c:pt idx="48">
                  <c:v>0.24742100549304724</c:v>
                </c:pt>
                <c:pt idx="49">
                  <c:v>0.24772648300902755</c:v>
                </c:pt>
                <c:pt idx="50">
                  <c:v>0.24742100549304724</c:v>
                </c:pt>
                <c:pt idx="51">
                  <c:v>0.24650683123791531</c:v>
                </c:pt>
                <c:pt idx="52">
                  <c:v>0.24499070732024508</c:v>
                </c:pt>
                <c:pt idx="53">
                  <c:v>0.24288378667379745</c:v>
                </c:pt>
                <c:pt idx="54">
                  <c:v>0.24020149146373096</c:v>
                </c:pt>
                <c:pt idx="55">
                  <c:v>0.23696332510299389</c:v>
                </c:pt>
                <c:pt idx="56">
                  <c:v>0.23319263611602378</c:v>
                </c:pt>
                <c:pt idx="57">
                  <c:v>0.22891633784867291</c:v>
                </c:pt>
                <c:pt idx="58">
                  <c:v>0.22416458873001133</c:v>
                </c:pt>
                <c:pt idx="59">
                  <c:v>0.21897043839695246</c:v>
                </c:pt>
                <c:pt idx="60">
                  <c:v>0.21336944548466183</c:v>
                </c:pt>
                <c:pt idx="61">
                  <c:v>0.20739927325560154</c:v>
                </c:pt>
                <c:pt idx="62">
                  <c:v>0.20109926948211568</c:v>
                </c:pt>
                <c:pt idx="63">
                  <c:v>0.19451003710918047</c:v>
                </c:pt>
                <c:pt idx="64">
                  <c:v>0.18767300220602876</c:v>
                </c:pt>
                <c:pt idx="65">
                  <c:v>0.1806299855717528</c:v>
                </c:pt>
                <c:pt idx="66">
                  <c:v>0.17342278409734865</c:v>
                </c:pt>
                <c:pt idx="67">
                  <c:v>0.16609276761459615</c:v>
                </c:pt>
                <c:pt idx="68">
                  <c:v>0.15868049649237981</c:v>
                </c:pt>
                <c:pt idx="69">
                  <c:v>0.15122536468733616</c:v>
                </c:pt>
                <c:pt idx="70">
                  <c:v>0.14376527233330491</c:v>
                </c:pt>
                <c:pt idx="71">
                  <c:v>0.13633633127927988</c:v>
                </c:pt>
                <c:pt idx="72">
                  <c:v>0.12897260627523249</c:v>
                </c:pt>
                <c:pt idx="73">
                  <c:v>0.12170589377639292</c:v>
                </c:pt>
                <c:pt idx="74">
                  <c:v>0.1145655396057903</c:v>
                </c:pt>
                <c:pt idx="75">
                  <c:v>0.10757829599808499</c:v>
                </c:pt>
                <c:pt idx="76">
                  <c:v>0.10076821785956266</c:v>
                </c:pt>
                <c:pt idx="77">
                  <c:v>9.4156597432878117E-2</c:v>
                </c:pt>
                <c:pt idx="78">
                  <c:v>8.7761935962196308E-2</c:v>
                </c:pt>
                <c:pt idx="79">
                  <c:v>8.1599950424325052E-2</c:v>
                </c:pt>
                <c:pt idx="80">
                  <c:v>7.5683612931725069E-2</c:v>
                </c:pt>
                <c:pt idx="81">
                  <c:v>7.0023220029205857E-2</c:v>
                </c:pt>
                <c:pt idx="82">
                  <c:v>6.4626488800915233E-2</c:v>
                </c:pt>
                <c:pt idx="83">
                  <c:v>5.9498676478867037E-2</c:v>
                </c:pt>
                <c:pt idx="84">
                  <c:v>5.4642720097963164E-2</c:v>
                </c:pt>
                <c:pt idx="85">
                  <c:v>5.0059392672478518E-2</c:v>
                </c:pt>
                <c:pt idx="86">
                  <c:v>4.574747237102561E-2</c:v>
                </c:pt>
                <c:pt idx="87">
                  <c:v>4.1703921235428078E-2</c:v>
                </c:pt>
                <c:pt idx="88">
                  <c:v>3.7924070116928402E-2</c:v>
                </c:pt>
                <c:pt idx="89">
                  <c:v>3.4401806683078594E-2</c:v>
                </c:pt>
                <c:pt idx="90">
                  <c:v>3.1129763572353527E-2</c:v>
                </c:pt>
                <c:pt idx="91">
                  <c:v>2.8099504032357302E-2</c:v>
                </c:pt>
                <c:pt idx="92">
                  <c:v>2.5301702662942387E-2</c:v>
                </c:pt>
                <c:pt idx="93">
                  <c:v>2.2726319189113255E-2</c:v>
                </c:pt>
                <c:pt idx="94">
                  <c:v>2.0362763502172209E-2</c:v>
                </c:pt>
                <c:pt idx="95">
                  <c:v>1.8200050523612531E-2</c:v>
                </c:pt>
                <c:pt idx="96">
                  <c:v>1.6226943757897856E-2</c:v>
                </c:pt>
                <c:pt idx="97">
                  <c:v>1.4432086701370223E-2</c:v>
                </c:pt>
                <c:pt idx="98">
                  <c:v>1.2804121559905247E-2</c:v>
                </c:pt>
                <c:pt idx="99">
                  <c:v>1.1331794993206891E-2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D3-486B-9240-917CDE398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'1.1.6'!$E$2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'1.1.6'!$D$3:$D$11</c:f>
              <c:numCache>
                <c:formatCode>General</c:formatCode>
                <c:ptCount val="9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</c:numCache>
            </c:numRef>
          </c:xVal>
          <c:yVal>
            <c:numRef>
              <c:f>'1.1.6'!$E$3:$E$11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9</c:v>
                </c:pt>
                <c:pt idx="4">
                  <c:v>12</c:v>
                </c:pt>
                <c:pt idx="5">
                  <c:v>23</c:v>
                </c:pt>
                <c:pt idx="6">
                  <c:v>21</c:v>
                </c:pt>
                <c:pt idx="7">
                  <c:v>14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7-428F-A94E-CD0C6CF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'1.1.6'!$G$3:$G$102</c:f>
              <c:numCache>
                <c:formatCode>General</c:formatCode>
                <c:ptCount val="100"/>
                <c:pt idx="0">
                  <c:v>-99.9</c:v>
                </c:pt>
                <c:pt idx="1">
                  <c:v>-99.8</c:v>
                </c:pt>
                <c:pt idx="2">
                  <c:v>-99.7</c:v>
                </c:pt>
                <c:pt idx="3">
                  <c:v>-99.6</c:v>
                </c:pt>
                <c:pt idx="4">
                  <c:v>-99.5</c:v>
                </c:pt>
                <c:pt idx="5">
                  <c:v>-99.4</c:v>
                </c:pt>
                <c:pt idx="6">
                  <c:v>-99.3</c:v>
                </c:pt>
                <c:pt idx="7">
                  <c:v>-99.2</c:v>
                </c:pt>
                <c:pt idx="8">
                  <c:v>-99.1</c:v>
                </c:pt>
                <c:pt idx="9">
                  <c:v>-99</c:v>
                </c:pt>
                <c:pt idx="10">
                  <c:v>-98.9</c:v>
                </c:pt>
                <c:pt idx="11">
                  <c:v>-98.8</c:v>
                </c:pt>
                <c:pt idx="12">
                  <c:v>-98.7</c:v>
                </c:pt>
                <c:pt idx="13">
                  <c:v>-98.6</c:v>
                </c:pt>
                <c:pt idx="14">
                  <c:v>-98.5</c:v>
                </c:pt>
                <c:pt idx="15">
                  <c:v>-98.4</c:v>
                </c:pt>
                <c:pt idx="16">
                  <c:v>-98.3</c:v>
                </c:pt>
                <c:pt idx="17">
                  <c:v>-98.2</c:v>
                </c:pt>
                <c:pt idx="18">
                  <c:v>-98.1</c:v>
                </c:pt>
                <c:pt idx="19">
                  <c:v>-98</c:v>
                </c:pt>
                <c:pt idx="20">
                  <c:v>-97.9</c:v>
                </c:pt>
                <c:pt idx="21">
                  <c:v>-97.8</c:v>
                </c:pt>
                <c:pt idx="22">
                  <c:v>-97.7</c:v>
                </c:pt>
                <c:pt idx="23">
                  <c:v>-97.6</c:v>
                </c:pt>
                <c:pt idx="24">
                  <c:v>-97.5</c:v>
                </c:pt>
                <c:pt idx="25">
                  <c:v>-97.4</c:v>
                </c:pt>
                <c:pt idx="26">
                  <c:v>-97.3</c:v>
                </c:pt>
                <c:pt idx="27">
                  <c:v>-97.2</c:v>
                </c:pt>
                <c:pt idx="28">
                  <c:v>-97.1</c:v>
                </c:pt>
                <c:pt idx="29">
                  <c:v>-97</c:v>
                </c:pt>
                <c:pt idx="30">
                  <c:v>-96.9</c:v>
                </c:pt>
                <c:pt idx="31">
                  <c:v>-96.8</c:v>
                </c:pt>
                <c:pt idx="32">
                  <c:v>-96.7</c:v>
                </c:pt>
                <c:pt idx="33">
                  <c:v>-96.6</c:v>
                </c:pt>
                <c:pt idx="34">
                  <c:v>-96.5</c:v>
                </c:pt>
                <c:pt idx="35">
                  <c:v>-96.4</c:v>
                </c:pt>
                <c:pt idx="36">
                  <c:v>-96.3</c:v>
                </c:pt>
                <c:pt idx="37">
                  <c:v>-96.2</c:v>
                </c:pt>
                <c:pt idx="38">
                  <c:v>-96.1</c:v>
                </c:pt>
                <c:pt idx="39">
                  <c:v>-96</c:v>
                </c:pt>
                <c:pt idx="40">
                  <c:v>-95.9</c:v>
                </c:pt>
                <c:pt idx="41">
                  <c:v>-95.8</c:v>
                </c:pt>
                <c:pt idx="42">
                  <c:v>-95.7</c:v>
                </c:pt>
                <c:pt idx="43">
                  <c:v>-95.6</c:v>
                </c:pt>
                <c:pt idx="44">
                  <c:v>-95.5</c:v>
                </c:pt>
                <c:pt idx="45">
                  <c:v>-95.4</c:v>
                </c:pt>
                <c:pt idx="46">
                  <c:v>-95.3</c:v>
                </c:pt>
                <c:pt idx="47">
                  <c:v>-95.2</c:v>
                </c:pt>
                <c:pt idx="48">
                  <c:v>-95.1</c:v>
                </c:pt>
                <c:pt idx="49">
                  <c:v>-95</c:v>
                </c:pt>
                <c:pt idx="50">
                  <c:v>-94.9</c:v>
                </c:pt>
                <c:pt idx="51">
                  <c:v>-94.8</c:v>
                </c:pt>
                <c:pt idx="52">
                  <c:v>-94.7</c:v>
                </c:pt>
                <c:pt idx="53">
                  <c:v>-94.6</c:v>
                </c:pt>
                <c:pt idx="54">
                  <c:v>-94.5</c:v>
                </c:pt>
                <c:pt idx="55">
                  <c:v>-94.4</c:v>
                </c:pt>
                <c:pt idx="56">
                  <c:v>-94.3</c:v>
                </c:pt>
                <c:pt idx="57">
                  <c:v>-94.2</c:v>
                </c:pt>
                <c:pt idx="58">
                  <c:v>-94.1</c:v>
                </c:pt>
                <c:pt idx="59">
                  <c:v>-94</c:v>
                </c:pt>
                <c:pt idx="60">
                  <c:v>-93.9</c:v>
                </c:pt>
                <c:pt idx="61">
                  <c:v>-93.8</c:v>
                </c:pt>
                <c:pt idx="62">
                  <c:v>-93.7</c:v>
                </c:pt>
                <c:pt idx="63">
                  <c:v>-93.6</c:v>
                </c:pt>
                <c:pt idx="64">
                  <c:v>-93.5</c:v>
                </c:pt>
                <c:pt idx="65">
                  <c:v>-93.4</c:v>
                </c:pt>
                <c:pt idx="66">
                  <c:v>-93.3</c:v>
                </c:pt>
                <c:pt idx="67">
                  <c:v>-93.2</c:v>
                </c:pt>
                <c:pt idx="68">
                  <c:v>-93.1</c:v>
                </c:pt>
                <c:pt idx="69">
                  <c:v>-93</c:v>
                </c:pt>
                <c:pt idx="70">
                  <c:v>-92.9</c:v>
                </c:pt>
                <c:pt idx="71">
                  <c:v>-92.8</c:v>
                </c:pt>
                <c:pt idx="72">
                  <c:v>-92.7</c:v>
                </c:pt>
                <c:pt idx="73">
                  <c:v>-92.6</c:v>
                </c:pt>
                <c:pt idx="74">
                  <c:v>-92.5</c:v>
                </c:pt>
                <c:pt idx="75">
                  <c:v>-92.4</c:v>
                </c:pt>
                <c:pt idx="76">
                  <c:v>-92.3</c:v>
                </c:pt>
                <c:pt idx="77">
                  <c:v>-92.2</c:v>
                </c:pt>
                <c:pt idx="78">
                  <c:v>-92.1</c:v>
                </c:pt>
                <c:pt idx="79">
                  <c:v>-92</c:v>
                </c:pt>
                <c:pt idx="80">
                  <c:v>-91.9</c:v>
                </c:pt>
                <c:pt idx="81">
                  <c:v>-91.8</c:v>
                </c:pt>
                <c:pt idx="82">
                  <c:v>-91.7</c:v>
                </c:pt>
                <c:pt idx="83">
                  <c:v>-91.6</c:v>
                </c:pt>
                <c:pt idx="84">
                  <c:v>-91.5</c:v>
                </c:pt>
                <c:pt idx="85">
                  <c:v>-91.4</c:v>
                </c:pt>
                <c:pt idx="86">
                  <c:v>-91.3</c:v>
                </c:pt>
                <c:pt idx="87">
                  <c:v>-91.2</c:v>
                </c:pt>
                <c:pt idx="88">
                  <c:v>-91.1</c:v>
                </c:pt>
                <c:pt idx="89">
                  <c:v>-91</c:v>
                </c:pt>
                <c:pt idx="90">
                  <c:v>-90.9</c:v>
                </c:pt>
                <c:pt idx="91">
                  <c:v>-90.8</c:v>
                </c:pt>
                <c:pt idx="92">
                  <c:v>-90.7</c:v>
                </c:pt>
                <c:pt idx="93">
                  <c:v>-90.6</c:v>
                </c:pt>
                <c:pt idx="94">
                  <c:v>-90.5</c:v>
                </c:pt>
                <c:pt idx="95">
                  <c:v>-90.4</c:v>
                </c:pt>
                <c:pt idx="96">
                  <c:v>-90.3</c:v>
                </c:pt>
                <c:pt idx="97">
                  <c:v>-90.2</c:v>
                </c:pt>
                <c:pt idx="98">
                  <c:v>-90.1</c:v>
                </c:pt>
                <c:pt idx="99">
                  <c:v>-90</c:v>
                </c:pt>
              </c:numCache>
            </c:numRef>
          </c:xVal>
          <c:yVal>
            <c:numRef>
              <c:f>'1.1.6'!$H$3:$H$102</c:f>
              <c:numCache>
                <c:formatCode>General</c:formatCode>
                <c:ptCount val="100"/>
                <c:pt idx="0">
                  <c:v>1.469477319311163E-2</c:v>
                </c:pt>
                <c:pt idx="1">
                  <c:v>1.6270268053712053E-2</c:v>
                </c:pt>
                <c:pt idx="2">
                  <c:v>1.7976888816975505E-2</c:v>
                </c:pt>
                <c:pt idx="3">
                  <c:v>1.9820853907410983E-2</c:v>
                </c:pt>
                <c:pt idx="4">
                  <c:v>2.1808118195989129E-2</c:v>
                </c:pt>
                <c:pt idx="5">
                  <c:v>2.3944293527341735E-2</c:v>
                </c:pt>
                <c:pt idx="6">
                  <c:v>2.6234564968405399E-2</c:v>
                </c:pt>
                <c:pt idx="7">
                  <c:v>2.8683603454738728E-2</c:v>
                </c:pt>
                <c:pt idx="8">
                  <c:v>3.1295475633063854E-2</c:v>
                </c:pt>
                <c:pt idx="9">
                  <c:v>3.4073551818834522E-2</c:v>
                </c:pt>
                <c:pt idx="10">
                  <c:v>3.7020413103289282E-2</c:v>
                </c:pt>
                <c:pt idx="11">
                  <c:v>4.0137758752722387E-2</c:v>
                </c:pt>
                <c:pt idx="12">
                  <c:v>4.3426315140859803E-2</c:v>
                </c:pt>
                <c:pt idx="13">
                  <c:v>4.6885747540377755E-2</c:v>
                </c:pt>
                <c:pt idx="14">
                  <c:v>5.0514576168931305E-2</c:v>
                </c:pt>
                <c:pt idx="15">
                  <c:v>5.4310097935920461E-2</c:v>
                </c:pt>
                <c:pt idx="16">
                  <c:v>5.8268315365987859E-2</c:v>
                </c:pt>
                <c:pt idx="17">
                  <c:v>6.238387418172741E-2</c:v>
                </c:pt>
                <c:pt idx="18">
                  <c:v>6.6650011009274479E-2</c:v>
                </c:pt>
                <c:pt idx="19">
                  <c:v>7.105851262478248E-2</c:v>
                </c:pt>
                <c:pt idx="20">
                  <c:v>7.5599688086248507E-2</c:v>
                </c:pt>
                <c:pt idx="21">
                  <c:v>8.026235499305244E-2</c:v>
                </c:pt>
                <c:pt idx="22">
                  <c:v>8.5033840985044989E-2</c:v>
                </c:pt>
                <c:pt idx="23">
                  <c:v>8.9900001434619736E-2</c:v>
                </c:pt>
                <c:pt idx="24">
                  <c:v>9.4845254100195189E-2</c:v>
                </c:pt>
                <c:pt idx="25">
                  <c:v>9.9852631299928538E-2</c:v>
                </c:pt>
                <c:pt idx="26">
                  <c:v>0.10490384993272467</c:v>
                </c:pt>
                <c:pt idx="27">
                  <c:v>0.10997939942303188</c:v>
                </c:pt>
                <c:pt idx="28">
                  <c:v>0.11505864740023863</c:v>
                </c:pt>
                <c:pt idx="29">
                  <c:v>0.12011996264702893</c:v>
                </c:pt>
                <c:pt idx="30">
                  <c:v>0.12514085456869317</c:v>
                </c:pt>
                <c:pt idx="31">
                  <c:v>0.13009812815213453</c:v>
                </c:pt>
                <c:pt idx="32">
                  <c:v>0.13496805310473034</c:v>
                </c:pt>
                <c:pt idx="33">
                  <c:v>0.13972654559477751</c:v>
                </c:pt>
                <c:pt idx="34">
                  <c:v>0.14434936076257898</c:v>
                </c:pt>
                <c:pt idx="35">
                  <c:v>0.14881229393989232</c:v>
                </c:pt>
                <c:pt idx="36">
                  <c:v>0.15309138831058985</c:v>
                </c:pt>
                <c:pt idx="37">
                  <c:v>0.15716314657199126</c:v>
                </c:pt>
                <c:pt idx="38">
                  <c:v>0.16100474401874157</c:v>
                </c:pt>
                <c:pt idx="39">
                  <c:v>0.16459424037309689</c:v>
                </c:pt>
                <c:pt idx="40">
                  <c:v>0.16791078763017156</c:v>
                </c:pt>
                <c:pt idx="41">
                  <c:v>0.17093483117621891</c:v>
                </c:pt>
                <c:pt idx="42">
                  <c:v>0.17364830147381249</c:v>
                </c:pt>
                <c:pt idx="43">
                  <c:v>0.17603479369019731</c:v>
                </c:pt>
                <c:pt idx="44">
                  <c:v>0.17807973277351377</c:v>
                </c:pt>
                <c:pt idx="45">
                  <c:v>0.17977052165454915</c:v>
                </c:pt>
                <c:pt idx="46">
                  <c:v>0.18109667046652606</c:v>
                </c:pt>
                <c:pt idx="47">
                  <c:v>0.1820499049288182</c:v>
                </c:pt>
                <c:pt idx="48">
                  <c:v>0.18262425232802254</c:v>
                </c:pt>
                <c:pt idx="49">
                  <c:v>0.18281610384644231</c:v>
                </c:pt>
                <c:pt idx="50">
                  <c:v>0.18262425232802254</c:v>
                </c:pt>
                <c:pt idx="51">
                  <c:v>0.1820499049288182</c:v>
                </c:pt>
                <c:pt idx="52">
                  <c:v>0.18109667046652606</c:v>
                </c:pt>
                <c:pt idx="53">
                  <c:v>0.17977052165454915</c:v>
                </c:pt>
                <c:pt idx="54">
                  <c:v>0.17807973277351377</c:v>
                </c:pt>
                <c:pt idx="55">
                  <c:v>0.17603479369019731</c:v>
                </c:pt>
                <c:pt idx="56">
                  <c:v>0.17364830147381249</c:v>
                </c:pt>
                <c:pt idx="57">
                  <c:v>0.17093483117621891</c:v>
                </c:pt>
                <c:pt idx="58">
                  <c:v>0.16791078763017156</c:v>
                </c:pt>
                <c:pt idx="59">
                  <c:v>0.16459424037309689</c:v>
                </c:pt>
                <c:pt idx="60">
                  <c:v>0.16100474401874157</c:v>
                </c:pt>
                <c:pt idx="61">
                  <c:v>0.15716314657199126</c:v>
                </c:pt>
                <c:pt idx="62">
                  <c:v>0.15309138831058985</c:v>
                </c:pt>
                <c:pt idx="63">
                  <c:v>0.14881229393989232</c:v>
                </c:pt>
                <c:pt idx="64">
                  <c:v>0.14434936076257898</c:v>
                </c:pt>
                <c:pt idx="65">
                  <c:v>0.13972654559477751</c:v>
                </c:pt>
                <c:pt idx="66">
                  <c:v>0.13496805310473034</c:v>
                </c:pt>
                <c:pt idx="67">
                  <c:v>0.13009812815213453</c:v>
                </c:pt>
                <c:pt idx="68">
                  <c:v>0.12514085456869317</c:v>
                </c:pt>
                <c:pt idx="69">
                  <c:v>0.12011996264702893</c:v>
                </c:pt>
                <c:pt idx="70">
                  <c:v>0.11505864740023863</c:v>
                </c:pt>
                <c:pt idx="71">
                  <c:v>0.10997939942303188</c:v>
                </c:pt>
                <c:pt idx="72">
                  <c:v>0.10490384993272467</c:v>
                </c:pt>
                <c:pt idx="73">
                  <c:v>9.9852631299928538E-2</c:v>
                </c:pt>
                <c:pt idx="74">
                  <c:v>9.4845254100195189E-2</c:v>
                </c:pt>
                <c:pt idx="75">
                  <c:v>8.9900001434619736E-2</c:v>
                </c:pt>
                <c:pt idx="76">
                  <c:v>8.5033840985044989E-2</c:v>
                </c:pt>
                <c:pt idx="77">
                  <c:v>8.026235499305244E-2</c:v>
                </c:pt>
                <c:pt idx="78">
                  <c:v>7.5599688086248507E-2</c:v>
                </c:pt>
                <c:pt idx="79">
                  <c:v>7.105851262478248E-2</c:v>
                </c:pt>
                <c:pt idx="80">
                  <c:v>6.6650011009274479E-2</c:v>
                </c:pt>
                <c:pt idx="81">
                  <c:v>6.238387418172741E-2</c:v>
                </c:pt>
                <c:pt idx="82">
                  <c:v>5.8268315365987859E-2</c:v>
                </c:pt>
                <c:pt idx="83">
                  <c:v>5.4310097935920461E-2</c:v>
                </c:pt>
                <c:pt idx="84">
                  <c:v>5.0514576168931305E-2</c:v>
                </c:pt>
                <c:pt idx="85">
                  <c:v>4.6885747540377755E-2</c:v>
                </c:pt>
                <c:pt idx="86">
                  <c:v>4.3426315140859803E-2</c:v>
                </c:pt>
                <c:pt idx="87">
                  <c:v>4.0137758752722387E-2</c:v>
                </c:pt>
                <c:pt idx="88">
                  <c:v>3.7020413103289282E-2</c:v>
                </c:pt>
                <c:pt idx="89">
                  <c:v>3.4073551818834522E-2</c:v>
                </c:pt>
                <c:pt idx="90">
                  <c:v>3.1295475633063854E-2</c:v>
                </c:pt>
                <c:pt idx="91">
                  <c:v>2.8683603454738728E-2</c:v>
                </c:pt>
                <c:pt idx="92">
                  <c:v>2.6234564968405399E-2</c:v>
                </c:pt>
                <c:pt idx="93">
                  <c:v>2.3944293527341735E-2</c:v>
                </c:pt>
                <c:pt idx="94">
                  <c:v>2.1808118195989129E-2</c:v>
                </c:pt>
                <c:pt idx="95">
                  <c:v>1.9820853907410983E-2</c:v>
                </c:pt>
                <c:pt idx="96">
                  <c:v>1.7976888816975505E-2</c:v>
                </c:pt>
                <c:pt idx="97">
                  <c:v>1.6270268053712053E-2</c:v>
                </c:pt>
                <c:pt idx="98">
                  <c:v>1.469477319311163E-2</c:v>
                </c:pt>
                <c:pt idx="99">
                  <c:v>1.3243996897141792E-2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47-428F-A94E-CD0C6CF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'1.1.7'!$E$2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'1.1.7'!$D$3:$D$11</c:f>
              <c:numCache>
                <c:formatCode>General</c:formatCode>
                <c:ptCount val="9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</c:numCache>
            </c:numRef>
          </c:xVal>
          <c:yVal>
            <c:numRef>
              <c:f>'1.1.7'!$E$3:$E$11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7</c:v>
                </c:pt>
                <c:pt idx="4">
                  <c:v>17</c:v>
                </c:pt>
                <c:pt idx="5">
                  <c:v>23</c:v>
                </c:pt>
                <c:pt idx="6">
                  <c:v>23</c:v>
                </c:pt>
                <c:pt idx="7">
                  <c:v>14</c:v>
                </c:pt>
                <c:pt idx="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4-497B-9699-3CA2834A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'1.1.7'!$G$3:$G$102</c:f>
              <c:numCache>
                <c:formatCode>General</c:formatCode>
                <c:ptCount val="100"/>
                <c:pt idx="0">
                  <c:v>-98.9</c:v>
                </c:pt>
                <c:pt idx="1">
                  <c:v>-98.8</c:v>
                </c:pt>
                <c:pt idx="2">
                  <c:v>-98.7</c:v>
                </c:pt>
                <c:pt idx="3">
                  <c:v>-98.6</c:v>
                </c:pt>
                <c:pt idx="4">
                  <c:v>-98.5</c:v>
                </c:pt>
                <c:pt idx="5">
                  <c:v>-98.4</c:v>
                </c:pt>
                <c:pt idx="6">
                  <c:v>-98.3</c:v>
                </c:pt>
                <c:pt idx="7">
                  <c:v>-98.2</c:v>
                </c:pt>
                <c:pt idx="8">
                  <c:v>-98.1</c:v>
                </c:pt>
                <c:pt idx="9">
                  <c:v>-98</c:v>
                </c:pt>
                <c:pt idx="10">
                  <c:v>-97.9</c:v>
                </c:pt>
                <c:pt idx="11">
                  <c:v>-97.8</c:v>
                </c:pt>
                <c:pt idx="12">
                  <c:v>-97.7</c:v>
                </c:pt>
                <c:pt idx="13">
                  <c:v>-97.6</c:v>
                </c:pt>
                <c:pt idx="14">
                  <c:v>-97.5</c:v>
                </c:pt>
                <c:pt idx="15">
                  <c:v>-97.4</c:v>
                </c:pt>
                <c:pt idx="16">
                  <c:v>-97.3</c:v>
                </c:pt>
                <c:pt idx="17">
                  <c:v>-97.2</c:v>
                </c:pt>
                <c:pt idx="18">
                  <c:v>-97.1</c:v>
                </c:pt>
                <c:pt idx="19">
                  <c:v>-97</c:v>
                </c:pt>
                <c:pt idx="20">
                  <c:v>-96.9</c:v>
                </c:pt>
                <c:pt idx="21">
                  <c:v>-96.8</c:v>
                </c:pt>
                <c:pt idx="22">
                  <c:v>-96.7</c:v>
                </c:pt>
                <c:pt idx="23">
                  <c:v>-96.6</c:v>
                </c:pt>
                <c:pt idx="24">
                  <c:v>-96.5</c:v>
                </c:pt>
                <c:pt idx="25">
                  <c:v>-96.4</c:v>
                </c:pt>
                <c:pt idx="26">
                  <c:v>-96.3</c:v>
                </c:pt>
                <c:pt idx="27">
                  <c:v>-96.2</c:v>
                </c:pt>
                <c:pt idx="28">
                  <c:v>-96.1</c:v>
                </c:pt>
                <c:pt idx="29">
                  <c:v>-96</c:v>
                </c:pt>
                <c:pt idx="30">
                  <c:v>-95.9</c:v>
                </c:pt>
                <c:pt idx="31">
                  <c:v>-95.8</c:v>
                </c:pt>
                <c:pt idx="32">
                  <c:v>-95.7</c:v>
                </c:pt>
                <c:pt idx="33">
                  <c:v>-95.6</c:v>
                </c:pt>
                <c:pt idx="34">
                  <c:v>-95.5</c:v>
                </c:pt>
                <c:pt idx="35">
                  <c:v>-95.4</c:v>
                </c:pt>
                <c:pt idx="36">
                  <c:v>-95.3</c:v>
                </c:pt>
                <c:pt idx="37">
                  <c:v>-95.2</c:v>
                </c:pt>
                <c:pt idx="38">
                  <c:v>-95.1</c:v>
                </c:pt>
                <c:pt idx="39">
                  <c:v>-95</c:v>
                </c:pt>
                <c:pt idx="40">
                  <c:v>-94.9</c:v>
                </c:pt>
                <c:pt idx="41">
                  <c:v>-94.8</c:v>
                </c:pt>
                <c:pt idx="42">
                  <c:v>-94.7</c:v>
                </c:pt>
                <c:pt idx="43">
                  <c:v>-94.6</c:v>
                </c:pt>
                <c:pt idx="44">
                  <c:v>-94.5</c:v>
                </c:pt>
                <c:pt idx="45">
                  <c:v>-94.4</c:v>
                </c:pt>
                <c:pt idx="46">
                  <c:v>-94.3</c:v>
                </c:pt>
                <c:pt idx="47">
                  <c:v>-94.2</c:v>
                </c:pt>
                <c:pt idx="48">
                  <c:v>-94.1</c:v>
                </c:pt>
                <c:pt idx="49">
                  <c:v>-94</c:v>
                </c:pt>
                <c:pt idx="50">
                  <c:v>-93.9</c:v>
                </c:pt>
                <c:pt idx="51">
                  <c:v>-93.8</c:v>
                </c:pt>
                <c:pt idx="52">
                  <c:v>-93.7</c:v>
                </c:pt>
                <c:pt idx="53">
                  <c:v>-93.6</c:v>
                </c:pt>
                <c:pt idx="54">
                  <c:v>-93.5</c:v>
                </c:pt>
                <c:pt idx="55">
                  <c:v>-93.4</c:v>
                </c:pt>
                <c:pt idx="56">
                  <c:v>-93.3</c:v>
                </c:pt>
                <c:pt idx="57">
                  <c:v>-93.2</c:v>
                </c:pt>
                <c:pt idx="58">
                  <c:v>-93.1</c:v>
                </c:pt>
                <c:pt idx="59">
                  <c:v>-93</c:v>
                </c:pt>
                <c:pt idx="60">
                  <c:v>-92.9</c:v>
                </c:pt>
                <c:pt idx="61">
                  <c:v>-92.8</c:v>
                </c:pt>
                <c:pt idx="62">
                  <c:v>-92.7</c:v>
                </c:pt>
                <c:pt idx="63">
                  <c:v>-92.6</c:v>
                </c:pt>
                <c:pt idx="64">
                  <c:v>-92.5</c:v>
                </c:pt>
                <c:pt idx="65">
                  <c:v>-92.4</c:v>
                </c:pt>
                <c:pt idx="66">
                  <c:v>-92.3</c:v>
                </c:pt>
                <c:pt idx="67">
                  <c:v>-92.2</c:v>
                </c:pt>
                <c:pt idx="68">
                  <c:v>-92.1</c:v>
                </c:pt>
                <c:pt idx="69">
                  <c:v>-92</c:v>
                </c:pt>
                <c:pt idx="70">
                  <c:v>-91.9</c:v>
                </c:pt>
                <c:pt idx="71">
                  <c:v>-91.8</c:v>
                </c:pt>
                <c:pt idx="72">
                  <c:v>-91.7</c:v>
                </c:pt>
                <c:pt idx="73">
                  <c:v>-91.6</c:v>
                </c:pt>
                <c:pt idx="74">
                  <c:v>-91.5</c:v>
                </c:pt>
                <c:pt idx="75">
                  <c:v>-91.4</c:v>
                </c:pt>
                <c:pt idx="76">
                  <c:v>-91.3</c:v>
                </c:pt>
                <c:pt idx="77">
                  <c:v>-91.2</c:v>
                </c:pt>
                <c:pt idx="78">
                  <c:v>-91.1</c:v>
                </c:pt>
                <c:pt idx="79">
                  <c:v>-91</c:v>
                </c:pt>
                <c:pt idx="80">
                  <c:v>-90.9</c:v>
                </c:pt>
                <c:pt idx="81">
                  <c:v>-90.8</c:v>
                </c:pt>
                <c:pt idx="82">
                  <c:v>-90.7</c:v>
                </c:pt>
                <c:pt idx="83">
                  <c:v>-90.6</c:v>
                </c:pt>
                <c:pt idx="84">
                  <c:v>-90.5</c:v>
                </c:pt>
                <c:pt idx="85">
                  <c:v>-90.4</c:v>
                </c:pt>
                <c:pt idx="86">
                  <c:v>-90.3</c:v>
                </c:pt>
                <c:pt idx="87">
                  <c:v>-90.2</c:v>
                </c:pt>
                <c:pt idx="88">
                  <c:v>-90.1</c:v>
                </c:pt>
                <c:pt idx="89">
                  <c:v>-90</c:v>
                </c:pt>
                <c:pt idx="90">
                  <c:v>-89.9</c:v>
                </c:pt>
                <c:pt idx="91">
                  <c:v>-89.8</c:v>
                </c:pt>
                <c:pt idx="92">
                  <c:v>-89.7</c:v>
                </c:pt>
                <c:pt idx="93">
                  <c:v>-89.6</c:v>
                </c:pt>
                <c:pt idx="94">
                  <c:v>-89.5</c:v>
                </c:pt>
                <c:pt idx="95">
                  <c:v>-89.4</c:v>
                </c:pt>
                <c:pt idx="96">
                  <c:v>-89.3</c:v>
                </c:pt>
                <c:pt idx="97">
                  <c:v>-89.2</c:v>
                </c:pt>
                <c:pt idx="98">
                  <c:v>-89.1</c:v>
                </c:pt>
                <c:pt idx="99">
                  <c:v>-89</c:v>
                </c:pt>
              </c:numCache>
            </c:numRef>
          </c:xVal>
          <c:yVal>
            <c:numRef>
              <c:f>'1.1.7'!$H$3:$H$102</c:f>
              <c:numCache>
                <c:formatCode>General</c:formatCode>
                <c:ptCount val="100"/>
                <c:pt idx="0">
                  <c:v>5.586539526638826E-3</c:v>
                </c:pt>
                <c:pt idx="1">
                  <c:v>6.4811821658183714E-3</c:v>
                </c:pt>
                <c:pt idx="2">
                  <c:v>7.4961013494727318E-3</c:v>
                </c:pt>
                <c:pt idx="3">
                  <c:v>8.6434383787612548E-3</c:v>
                </c:pt>
                <c:pt idx="4">
                  <c:v>9.9359065825762819E-3</c:v>
                </c:pt>
                <c:pt idx="5">
                  <c:v>1.138671178411064E-2</c:v>
                </c:pt>
                <c:pt idx="6">
                  <c:v>1.300945267537227E-2</c:v>
                </c:pt>
                <c:pt idx="7">
                  <c:v>1.4818000057920413E-2</c:v>
                </c:pt>
                <c:pt idx="8">
                  <c:v>1.6826354238339603E-2</c:v>
                </c:pt>
                <c:pt idx="9">
                  <c:v>1.9048480263907243E-2</c:v>
                </c:pt>
                <c:pt idx="10">
                  <c:v>2.1498121145526076E-2</c:v>
                </c:pt>
                <c:pt idx="11">
                  <c:v>2.4188589736781368E-2</c:v>
                </c:pt>
                <c:pt idx="12">
                  <c:v>2.7132540512964241E-2</c:v>
                </c:pt>
                <c:pt idx="13">
                  <c:v>3.0341723112342945E-2</c:v>
                </c:pt>
                <c:pt idx="14">
                  <c:v>3.38267201514591E-2</c:v>
                </c:pt>
                <c:pt idx="15">
                  <c:v>3.7596672491837062E-2</c:v>
                </c:pt>
                <c:pt idx="16">
                  <c:v>4.1658995799763059E-2</c:v>
                </c:pt>
                <c:pt idx="17">
                  <c:v>4.6019092884347856E-2</c:v>
                </c:pt>
                <c:pt idx="18">
                  <c:v>5.0680066900811685E-2</c:v>
                </c:pt>
                <c:pt idx="19">
                  <c:v>5.5642441043667931E-2</c:v>
                </c:pt>
                <c:pt idx="20">
                  <c:v>6.0903890805764478E-2</c:v>
                </c:pt>
                <c:pt idx="21">
                  <c:v>6.6458995221641587E-2</c:v>
                </c:pt>
                <c:pt idx="22">
                  <c:v>7.2299013726470435E-2</c:v>
                </c:pt>
                <c:pt idx="23">
                  <c:v>7.8411695325856151E-2</c:v>
                </c:pt>
                <c:pt idx="24">
                  <c:v>8.4781126670889773E-2</c:v>
                </c:pt>
                <c:pt idx="25">
                  <c:v>9.1387625354734617E-2</c:v>
                </c:pt>
                <c:pt idx="26">
                  <c:v>9.820768428370176E-2</c:v>
                </c:pt>
                <c:pt idx="27">
                  <c:v>0.1052139723246944</c:v>
                </c:pt>
                <c:pt idx="28">
                  <c:v>0.11237539559504206</c:v>
                </c:pt>
                <c:pt idx="29">
                  <c:v>0.11965722274925018</c:v>
                </c:pt>
                <c:pt idx="30">
                  <c:v>0.12702127644561212</c:v>
                </c:pt>
                <c:pt idx="31">
                  <c:v>0.13442619186540708</c:v>
                </c:pt>
                <c:pt idx="32">
                  <c:v>0.14182774173627558</c:v>
                </c:pt>
                <c:pt idx="33">
                  <c:v>0.14917922581210916</c:v>
                </c:pt>
                <c:pt idx="34">
                  <c:v>0.15643192122189969</c:v>
                </c:pt>
                <c:pt idx="35">
                  <c:v>0.16353558856065564</c:v>
                </c:pt>
                <c:pt idx="36">
                  <c:v>0.1704390270999438</c:v>
                </c:pt>
                <c:pt idx="37">
                  <c:v>0.17709067108850471</c:v>
                </c:pt>
                <c:pt idx="38">
                  <c:v>0.18343921783858039</c:v>
                </c:pt>
                <c:pt idx="39">
                  <c:v>0.18943427719307132</c:v>
                </c:pt>
                <c:pt idx="40">
                  <c:v>0.19502703108099653</c:v>
                </c:pt>
                <c:pt idx="41">
                  <c:v>0.20017089122723003</c:v>
                </c:pt>
                <c:pt idx="42">
                  <c:v>0.20482214271444757</c:v>
                </c:pt>
                <c:pt idx="43">
                  <c:v>0.20894056102011946</c:v>
                </c:pt>
                <c:pt idx="44">
                  <c:v>0.21248999038044225</c:v>
                </c:pt>
                <c:pt idx="45">
                  <c:v>0.21543887186848806</c:v>
                </c:pt>
                <c:pt idx="46">
                  <c:v>0.21776071040816308</c:v>
                </c:pt>
                <c:pt idx="47">
                  <c:v>0.21943447106225047</c:v>
                </c:pt>
                <c:pt idx="48">
                  <c:v>0.22044489630610392</c:v>
                </c:pt>
                <c:pt idx="49">
                  <c:v>0.22078273759446329</c:v>
                </c:pt>
                <c:pt idx="50">
                  <c:v>0.22044489630610392</c:v>
                </c:pt>
                <c:pt idx="51">
                  <c:v>0.21943447106225047</c:v>
                </c:pt>
                <c:pt idx="52">
                  <c:v>0.21776071040816308</c:v>
                </c:pt>
                <c:pt idx="53">
                  <c:v>0.21543887186848806</c:v>
                </c:pt>
                <c:pt idx="54">
                  <c:v>0.21248999038044225</c:v>
                </c:pt>
                <c:pt idx="55">
                  <c:v>0.20894056102011946</c:v>
                </c:pt>
                <c:pt idx="56">
                  <c:v>0.20482214271444757</c:v>
                </c:pt>
                <c:pt idx="57">
                  <c:v>0.20017089122723003</c:v>
                </c:pt>
                <c:pt idx="58">
                  <c:v>0.19502703108099653</c:v>
                </c:pt>
                <c:pt idx="59">
                  <c:v>0.18943427719307132</c:v>
                </c:pt>
                <c:pt idx="60">
                  <c:v>0.18343921783858039</c:v>
                </c:pt>
                <c:pt idx="61">
                  <c:v>0.17709067108850471</c:v>
                </c:pt>
                <c:pt idx="62">
                  <c:v>0.1704390270999438</c:v>
                </c:pt>
                <c:pt idx="63">
                  <c:v>0.16353558856065564</c:v>
                </c:pt>
                <c:pt idx="64">
                  <c:v>0.15643192122189969</c:v>
                </c:pt>
                <c:pt idx="65">
                  <c:v>0.14917922581210916</c:v>
                </c:pt>
                <c:pt idx="66">
                  <c:v>0.14182774173627558</c:v>
                </c:pt>
                <c:pt idx="67">
                  <c:v>0.13442619186540708</c:v>
                </c:pt>
                <c:pt idx="68">
                  <c:v>0.12702127644561212</c:v>
                </c:pt>
                <c:pt idx="69">
                  <c:v>0.11965722274925018</c:v>
                </c:pt>
                <c:pt idx="70">
                  <c:v>0.11237539559504206</c:v>
                </c:pt>
                <c:pt idx="71">
                  <c:v>0.1052139723246944</c:v>
                </c:pt>
                <c:pt idx="72">
                  <c:v>9.820768428370176E-2</c:v>
                </c:pt>
                <c:pt idx="73">
                  <c:v>9.1387625354734617E-2</c:v>
                </c:pt>
                <c:pt idx="74">
                  <c:v>8.4781126670889773E-2</c:v>
                </c:pt>
                <c:pt idx="75">
                  <c:v>7.8411695325856151E-2</c:v>
                </c:pt>
                <c:pt idx="76">
                  <c:v>7.2299013726470435E-2</c:v>
                </c:pt>
                <c:pt idx="77">
                  <c:v>6.6458995221641587E-2</c:v>
                </c:pt>
                <c:pt idx="78">
                  <c:v>6.0903890805764478E-2</c:v>
                </c:pt>
                <c:pt idx="79">
                  <c:v>5.5642441043667931E-2</c:v>
                </c:pt>
                <c:pt idx="80">
                  <c:v>5.0680066900811685E-2</c:v>
                </c:pt>
                <c:pt idx="81">
                  <c:v>4.6019092884347856E-2</c:v>
                </c:pt>
                <c:pt idx="82">
                  <c:v>4.1658995799763059E-2</c:v>
                </c:pt>
                <c:pt idx="83">
                  <c:v>3.7596672491837062E-2</c:v>
                </c:pt>
                <c:pt idx="84">
                  <c:v>3.38267201514591E-2</c:v>
                </c:pt>
                <c:pt idx="85">
                  <c:v>3.0341723112342945E-2</c:v>
                </c:pt>
                <c:pt idx="86">
                  <c:v>2.7132540512964241E-2</c:v>
                </c:pt>
                <c:pt idx="87">
                  <c:v>2.4188589736781368E-2</c:v>
                </c:pt>
                <c:pt idx="88">
                  <c:v>2.1498121145526076E-2</c:v>
                </c:pt>
                <c:pt idx="89">
                  <c:v>1.9048480263907243E-2</c:v>
                </c:pt>
                <c:pt idx="90">
                  <c:v>1.6826354238339603E-2</c:v>
                </c:pt>
                <c:pt idx="91">
                  <c:v>1.4818000057920413E-2</c:v>
                </c:pt>
                <c:pt idx="92">
                  <c:v>1.300945267537227E-2</c:v>
                </c:pt>
                <c:pt idx="93">
                  <c:v>1.138671178411064E-2</c:v>
                </c:pt>
                <c:pt idx="94">
                  <c:v>9.9359065825762819E-3</c:v>
                </c:pt>
                <c:pt idx="95">
                  <c:v>8.6434383787612548E-3</c:v>
                </c:pt>
                <c:pt idx="96">
                  <c:v>7.4961013494727318E-3</c:v>
                </c:pt>
                <c:pt idx="97">
                  <c:v>6.4811821658183714E-3</c:v>
                </c:pt>
                <c:pt idx="98">
                  <c:v>5.586539526638826E-3</c:v>
                </c:pt>
                <c:pt idx="99">
                  <c:v>4.8006649052553026E-3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74-497B-9699-3CA2834A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'1.1.8'!$E$2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'1.1.8'!$D$3:$D$11</c:f>
              <c:numCache>
                <c:formatCode>General</c:formatCode>
                <c:ptCount val="9"/>
                <c:pt idx="0">
                  <c:v>-102</c:v>
                </c:pt>
                <c:pt idx="1">
                  <c:v>-101</c:v>
                </c:pt>
                <c:pt idx="2">
                  <c:v>-100</c:v>
                </c:pt>
                <c:pt idx="3">
                  <c:v>-99</c:v>
                </c:pt>
                <c:pt idx="4">
                  <c:v>-98</c:v>
                </c:pt>
                <c:pt idx="5">
                  <c:v>-97</c:v>
                </c:pt>
                <c:pt idx="6">
                  <c:v>-96</c:v>
                </c:pt>
                <c:pt idx="7">
                  <c:v>-95</c:v>
                </c:pt>
                <c:pt idx="8">
                  <c:v>-94</c:v>
                </c:pt>
              </c:numCache>
            </c:numRef>
          </c:xVal>
          <c:yVal>
            <c:numRef>
              <c:f>'1.1.8'!$E$3:$E$11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16</c:v>
                </c:pt>
                <c:pt idx="7">
                  <c:v>25</c:v>
                </c:pt>
                <c:pt idx="8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3-477C-8D93-028A7520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'1.1.8'!$G$3:$G$102</c:f>
              <c:numCache>
                <c:formatCode>General</c:formatCode>
                <c:ptCount val="100"/>
                <c:pt idx="0">
                  <c:v>-99.88</c:v>
                </c:pt>
                <c:pt idx="1">
                  <c:v>-99.76</c:v>
                </c:pt>
                <c:pt idx="2">
                  <c:v>-99.64</c:v>
                </c:pt>
                <c:pt idx="3">
                  <c:v>-99.52</c:v>
                </c:pt>
                <c:pt idx="4">
                  <c:v>-99.4</c:v>
                </c:pt>
                <c:pt idx="5">
                  <c:v>-99.28</c:v>
                </c:pt>
                <c:pt idx="6">
                  <c:v>-99.16</c:v>
                </c:pt>
                <c:pt idx="7">
                  <c:v>-99.04</c:v>
                </c:pt>
                <c:pt idx="8">
                  <c:v>-98.92</c:v>
                </c:pt>
                <c:pt idx="9">
                  <c:v>-98.8</c:v>
                </c:pt>
                <c:pt idx="10">
                  <c:v>-98.68</c:v>
                </c:pt>
                <c:pt idx="11">
                  <c:v>-98.56</c:v>
                </c:pt>
                <c:pt idx="12">
                  <c:v>-98.44</c:v>
                </c:pt>
                <c:pt idx="13">
                  <c:v>-98.32</c:v>
                </c:pt>
                <c:pt idx="14">
                  <c:v>-98.2</c:v>
                </c:pt>
                <c:pt idx="15">
                  <c:v>-98.08</c:v>
                </c:pt>
                <c:pt idx="16">
                  <c:v>-97.96</c:v>
                </c:pt>
                <c:pt idx="17">
                  <c:v>-97.84</c:v>
                </c:pt>
                <c:pt idx="18">
                  <c:v>-97.72</c:v>
                </c:pt>
                <c:pt idx="19">
                  <c:v>-97.6</c:v>
                </c:pt>
                <c:pt idx="20">
                  <c:v>-97.48</c:v>
                </c:pt>
                <c:pt idx="21">
                  <c:v>-97.36</c:v>
                </c:pt>
                <c:pt idx="22">
                  <c:v>-97.24</c:v>
                </c:pt>
                <c:pt idx="23">
                  <c:v>-97.12</c:v>
                </c:pt>
                <c:pt idx="24">
                  <c:v>-97</c:v>
                </c:pt>
                <c:pt idx="25">
                  <c:v>-96.88</c:v>
                </c:pt>
                <c:pt idx="26">
                  <c:v>-96.76</c:v>
                </c:pt>
                <c:pt idx="27">
                  <c:v>-96.64</c:v>
                </c:pt>
                <c:pt idx="28">
                  <c:v>-96.52</c:v>
                </c:pt>
                <c:pt idx="29">
                  <c:v>-96.4</c:v>
                </c:pt>
                <c:pt idx="30">
                  <c:v>-96.28</c:v>
                </c:pt>
                <c:pt idx="31">
                  <c:v>-96.16</c:v>
                </c:pt>
                <c:pt idx="32">
                  <c:v>-96.04</c:v>
                </c:pt>
                <c:pt idx="33">
                  <c:v>-95.92</c:v>
                </c:pt>
                <c:pt idx="34">
                  <c:v>-95.8</c:v>
                </c:pt>
                <c:pt idx="35">
                  <c:v>-95.68</c:v>
                </c:pt>
                <c:pt idx="36">
                  <c:v>-95.56</c:v>
                </c:pt>
                <c:pt idx="37">
                  <c:v>-95.44</c:v>
                </c:pt>
                <c:pt idx="38">
                  <c:v>-95.32</c:v>
                </c:pt>
                <c:pt idx="39">
                  <c:v>-95.2</c:v>
                </c:pt>
                <c:pt idx="40">
                  <c:v>-95.08</c:v>
                </c:pt>
                <c:pt idx="41">
                  <c:v>-94.96</c:v>
                </c:pt>
                <c:pt idx="42">
                  <c:v>-94.84</c:v>
                </c:pt>
                <c:pt idx="43">
                  <c:v>-94.72</c:v>
                </c:pt>
                <c:pt idx="44">
                  <c:v>-94.6</c:v>
                </c:pt>
                <c:pt idx="45">
                  <c:v>-94.48</c:v>
                </c:pt>
                <c:pt idx="46">
                  <c:v>-94.36</c:v>
                </c:pt>
                <c:pt idx="47">
                  <c:v>-94.24</c:v>
                </c:pt>
                <c:pt idx="48">
                  <c:v>-94.12</c:v>
                </c:pt>
                <c:pt idx="49">
                  <c:v>-94</c:v>
                </c:pt>
                <c:pt idx="50">
                  <c:v>-93.88</c:v>
                </c:pt>
                <c:pt idx="51">
                  <c:v>-93.76</c:v>
                </c:pt>
                <c:pt idx="52">
                  <c:v>-93.64</c:v>
                </c:pt>
                <c:pt idx="53">
                  <c:v>-93.52</c:v>
                </c:pt>
                <c:pt idx="54">
                  <c:v>-93.4</c:v>
                </c:pt>
                <c:pt idx="55">
                  <c:v>-93.28</c:v>
                </c:pt>
                <c:pt idx="56">
                  <c:v>-93.16</c:v>
                </c:pt>
                <c:pt idx="57">
                  <c:v>-93.04</c:v>
                </c:pt>
                <c:pt idx="58">
                  <c:v>-92.92</c:v>
                </c:pt>
                <c:pt idx="59">
                  <c:v>-92.8</c:v>
                </c:pt>
                <c:pt idx="60">
                  <c:v>-92.68</c:v>
                </c:pt>
                <c:pt idx="61">
                  <c:v>-92.56</c:v>
                </c:pt>
                <c:pt idx="62">
                  <c:v>-92.44</c:v>
                </c:pt>
                <c:pt idx="63">
                  <c:v>-92.32</c:v>
                </c:pt>
                <c:pt idx="64">
                  <c:v>-92.2</c:v>
                </c:pt>
                <c:pt idx="65">
                  <c:v>-92.08</c:v>
                </c:pt>
                <c:pt idx="66">
                  <c:v>-91.96</c:v>
                </c:pt>
                <c:pt idx="67">
                  <c:v>-91.84</c:v>
                </c:pt>
                <c:pt idx="68">
                  <c:v>-91.72</c:v>
                </c:pt>
                <c:pt idx="69">
                  <c:v>-91.6</c:v>
                </c:pt>
                <c:pt idx="70">
                  <c:v>-91.48</c:v>
                </c:pt>
                <c:pt idx="71">
                  <c:v>-91.36</c:v>
                </c:pt>
                <c:pt idx="72">
                  <c:v>-91.24</c:v>
                </c:pt>
                <c:pt idx="73">
                  <c:v>-91.12</c:v>
                </c:pt>
                <c:pt idx="74">
                  <c:v>-91</c:v>
                </c:pt>
                <c:pt idx="75">
                  <c:v>-90.88</c:v>
                </c:pt>
                <c:pt idx="76">
                  <c:v>-90.76</c:v>
                </c:pt>
                <c:pt idx="77">
                  <c:v>-90.64</c:v>
                </c:pt>
                <c:pt idx="78">
                  <c:v>-90.52</c:v>
                </c:pt>
                <c:pt idx="79">
                  <c:v>-90.4</c:v>
                </c:pt>
                <c:pt idx="80">
                  <c:v>-90.28</c:v>
                </c:pt>
                <c:pt idx="81">
                  <c:v>-90.16</c:v>
                </c:pt>
                <c:pt idx="82">
                  <c:v>-90.04</c:v>
                </c:pt>
                <c:pt idx="83">
                  <c:v>-89.92</c:v>
                </c:pt>
                <c:pt idx="84">
                  <c:v>-89.8</c:v>
                </c:pt>
                <c:pt idx="85">
                  <c:v>-89.68</c:v>
                </c:pt>
                <c:pt idx="86">
                  <c:v>-89.56</c:v>
                </c:pt>
                <c:pt idx="87">
                  <c:v>-89.44</c:v>
                </c:pt>
                <c:pt idx="88">
                  <c:v>-89.32</c:v>
                </c:pt>
                <c:pt idx="89">
                  <c:v>-89.2</c:v>
                </c:pt>
                <c:pt idx="90">
                  <c:v>-89.08</c:v>
                </c:pt>
                <c:pt idx="91">
                  <c:v>-88.96</c:v>
                </c:pt>
                <c:pt idx="92">
                  <c:v>-88.84</c:v>
                </c:pt>
                <c:pt idx="93">
                  <c:v>-88.72</c:v>
                </c:pt>
                <c:pt idx="94">
                  <c:v>-88.6</c:v>
                </c:pt>
                <c:pt idx="95">
                  <c:v>-88.48</c:v>
                </c:pt>
                <c:pt idx="96">
                  <c:v>-88.36</c:v>
                </c:pt>
                <c:pt idx="97">
                  <c:v>-88.24</c:v>
                </c:pt>
                <c:pt idx="98">
                  <c:v>-88.12</c:v>
                </c:pt>
                <c:pt idx="99">
                  <c:v>-88</c:v>
                </c:pt>
              </c:numCache>
            </c:numRef>
          </c:xVal>
          <c:yVal>
            <c:numRef>
              <c:f>'1.1.8'!$H$3:$H$102</c:f>
              <c:numCache>
                <c:formatCode>General</c:formatCode>
                <c:ptCount val="100"/>
                <c:pt idx="0">
                  <c:v>3.7766469189575527E-3</c:v>
                </c:pt>
                <c:pt idx="1">
                  <c:v>4.4243053012711997E-3</c:v>
                </c:pt>
                <c:pt idx="2">
                  <c:v>5.1661438987168958E-3</c:v>
                </c:pt>
                <c:pt idx="3">
                  <c:v>6.0127149721877025E-3</c:v>
                </c:pt>
                <c:pt idx="4">
                  <c:v>6.9752124871213083E-3</c:v>
                </c:pt>
                <c:pt idx="5">
                  <c:v>8.0654197514251503E-3</c:v>
                </c:pt>
                <c:pt idx="6">
                  <c:v>9.2956382409565986E-3</c:v>
                </c:pt>
                <c:pt idx="7">
                  <c:v>1.0678596103347742E-2</c:v>
                </c:pt>
                <c:pt idx="8">
                  <c:v>1.222733509065759E-2</c:v>
                </c:pt>
                <c:pt idx="9">
                  <c:v>1.3955075006466946E-2</c:v>
                </c:pt>
                <c:pt idx="10">
                  <c:v>1.5875055164695819E-2</c:v>
                </c:pt>
                <c:pt idx="11">
                  <c:v>1.8000352844193015E-2</c:v>
                </c:pt>
                <c:pt idx="12">
                  <c:v>2.034367928079724E-2</c:v>
                </c:pt>
                <c:pt idx="13">
                  <c:v>2.2917154359793936E-2</c:v>
                </c:pt>
                <c:pt idx="14">
                  <c:v>2.5732061845921382E-2</c:v>
                </c:pt>
                <c:pt idx="15">
                  <c:v>2.8798587701516561E-2</c:v>
                </c:pt>
                <c:pt idx="16">
                  <c:v>3.2125544778973586E-2</c:v>
                </c:pt>
                <c:pt idx="17">
                  <c:v>3.5720087911447186E-2</c:v>
                </c:pt>
                <c:pt idx="18">
                  <c:v>3.9587424143026843E-2</c:v>
                </c:pt>
                <c:pt idx="19">
                  <c:v>4.3730523511794135E-2</c:v>
                </c:pt>
                <c:pt idx="20">
                  <c:v>4.8149836400212545E-2</c:v>
                </c:pt>
                <c:pt idx="21">
                  <c:v>5.2843023970539242E-2</c:v>
                </c:pt>
                <c:pt idx="22">
                  <c:v>5.7804708582189883E-2</c:v>
                </c:pt>
                <c:pt idx="23">
                  <c:v>6.3026251318411039E-2</c:v>
                </c:pt>
                <c:pt idx="24">
                  <c:v>6.849556380883226E-2</c:v>
                </c:pt>
                <c:pt idx="25">
                  <c:v>7.4196961403760933E-2</c:v>
                </c:pt>
                <c:pt idx="26">
                  <c:v>8.0111064421323236E-2</c:v>
                </c:pt>
                <c:pt idx="27">
                  <c:v>8.6214753641170247E-2</c:v>
                </c:pt>
                <c:pt idx="28">
                  <c:v>9.2481185456419021E-2</c:v>
                </c:pt>
                <c:pt idx="29">
                  <c:v>9.8879871123784782E-2</c:v>
                </c:pt>
                <c:pt idx="30">
                  <c:v>0.10537682338291833</c:v>
                </c:pt>
                <c:pt idx="31">
                  <c:v>0.11193477236998176</c:v>
                </c:pt>
                <c:pt idx="32">
                  <c:v>0.11851345125510561</c:v>
                </c:pt>
                <c:pt idx="33">
                  <c:v>0.12506995042316035</c:v>
                </c:pt>
                <c:pt idx="34">
                  <c:v>0.13155913733319785</c:v>
                </c:pt>
                <c:pt idx="35">
                  <c:v>0.13793413748002459</c:v>
                </c:pt>
                <c:pt idx="36">
                  <c:v>0.14414687019142911</c:v>
                </c:pt>
                <c:pt idx="37">
                  <c:v>0.15014863137868872</c:v>
                </c:pt>
                <c:pt idx="38">
                  <c:v>0.15589071386854897</c:v>
                </c:pt>
                <c:pt idx="39">
                  <c:v>0.16132505463276581</c:v>
                </c:pt>
                <c:pt idx="40">
                  <c:v>0.16640489714411497</c:v>
                </c:pt>
                <c:pt idx="41">
                  <c:v>0.17108545626758986</c:v>
                </c:pt>
                <c:pt idx="42">
                  <c:v>0.17532457257749073</c:v>
                </c:pt>
                <c:pt idx="43">
                  <c:v>0.17908334280159013</c:v>
                </c:pt>
                <c:pt idx="44">
                  <c:v>0.18232671324911504</c:v>
                </c:pt>
                <c:pt idx="45">
                  <c:v>0.18502402358554088</c:v>
                </c:pt>
                <c:pt idx="46">
                  <c:v>0.18714948916838192</c:v>
                </c:pt>
                <c:pt idx="47">
                  <c:v>0.18868261133712366</c:v>
                </c:pt>
                <c:pt idx="48">
                  <c:v>0.18960850652883829</c:v>
                </c:pt>
                <c:pt idx="49">
                  <c:v>0.18991814683019706</c:v>
                </c:pt>
                <c:pt idx="50">
                  <c:v>0.18960850652883829</c:v>
                </c:pt>
                <c:pt idx="51">
                  <c:v>0.18868261133712366</c:v>
                </c:pt>
                <c:pt idx="52">
                  <c:v>0.18714948916838192</c:v>
                </c:pt>
                <c:pt idx="53">
                  <c:v>0.18502402358554088</c:v>
                </c:pt>
                <c:pt idx="54">
                  <c:v>0.18232671324911504</c:v>
                </c:pt>
                <c:pt idx="55">
                  <c:v>0.17908334280159013</c:v>
                </c:pt>
                <c:pt idx="56">
                  <c:v>0.17532457257749073</c:v>
                </c:pt>
                <c:pt idx="57">
                  <c:v>0.17108545626758986</c:v>
                </c:pt>
                <c:pt idx="58">
                  <c:v>0.16640489714411497</c:v>
                </c:pt>
                <c:pt idx="59">
                  <c:v>0.16132505463276581</c:v>
                </c:pt>
                <c:pt idx="60">
                  <c:v>0.15589071386854897</c:v>
                </c:pt>
                <c:pt idx="61">
                  <c:v>0.15014863137868872</c:v>
                </c:pt>
                <c:pt idx="62">
                  <c:v>0.14414687019142911</c:v>
                </c:pt>
                <c:pt idx="63">
                  <c:v>0.13793413748002459</c:v>
                </c:pt>
                <c:pt idx="64">
                  <c:v>0.13155913733319785</c:v>
                </c:pt>
                <c:pt idx="65">
                  <c:v>0.12506995042316035</c:v>
                </c:pt>
                <c:pt idx="66">
                  <c:v>0.11851345125510561</c:v>
                </c:pt>
                <c:pt idx="67">
                  <c:v>0.11193477236998176</c:v>
                </c:pt>
                <c:pt idx="68">
                  <c:v>0.10537682338291833</c:v>
                </c:pt>
                <c:pt idx="69">
                  <c:v>9.8879871123784782E-2</c:v>
                </c:pt>
                <c:pt idx="70">
                  <c:v>9.2481185456419021E-2</c:v>
                </c:pt>
                <c:pt idx="71">
                  <c:v>8.6214753641170247E-2</c:v>
                </c:pt>
                <c:pt idx="72">
                  <c:v>8.0111064421323236E-2</c:v>
                </c:pt>
                <c:pt idx="73">
                  <c:v>7.4196961403760933E-2</c:v>
                </c:pt>
                <c:pt idx="74">
                  <c:v>6.849556380883226E-2</c:v>
                </c:pt>
                <c:pt idx="75">
                  <c:v>6.3026251318411039E-2</c:v>
                </c:pt>
                <c:pt idx="76">
                  <c:v>5.7804708582189883E-2</c:v>
                </c:pt>
                <c:pt idx="77">
                  <c:v>5.2843023970539242E-2</c:v>
                </c:pt>
                <c:pt idx="78">
                  <c:v>4.8149836400212545E-2</c:v>
                </c:pt>
                <c:pt idx="79">
                  <c:v>4.3730523511794135E-2</c:v>
                </c:pt>
                <c:pt idx="80">
                  <c:v>3.9587424143026843E-2</c:v>
                </c:pt>
                <c:pt idx="81">
                  <c:v>3.5720087911447186E-2</c:v>
                </c:pt>
                <c:pt idx="82">
                  <c:v>3.2125544778973586E-2</c:v>
                </c:pt>
                <c:pt idx="83">
                  <c:v>2.8798587701516561E-2</c:v>
                </c:pt>
                <c:pt idx="84">
                  <c:v>2.5732061845921382E-2</c:v>
                </c:pt>
                <c:pt idx="85">
                  <c:v>2.2917154359793936E-2</c:v>
                </c:pt>
                <c:pt idx="86">
                  <c:v>2.034367928079724E-2</c:v>
                </c:pt>
                <c:pt idx="87">
                  <c:v>1.8000352844193015E-2</c:v>
                </c:pt>
                <c:pt idx="88">
                  <c:v>1.5875055164695819E-2</c:v>
                </c:pt>
                <c:pt idx="89">
                  <c:v>1.3955075006466946E-2</c:v>
                </c:pt>
                <c:pt idx="90">
                  <c:v>1.222733509065759E-2</c:v>
                </c:pt>
                <c:pt idx="91">
                  <c:v>1.0678596103347742E-2</c:v>
                </c:pt>
                <c:pt idx="92">
                  <c:v>9.2956382409565986E-3</c:v>
                </c:pt>
                <c:pt idx="93">
                  <c:v>8.0654197514251503E-3</c:v>
                </c:pt>
                <c:pt idx="94">
                  <c:v>6.9752124871213083E-3</c:v>
                </c:pt>
                <c:pt idx="95">
                  <c:v>6.0127149721877025E-3</c:v>
                </c:pt>
                <c:pt idx="96">
                  <c:v>5.1661438987168958E-3</c:v>
                </c:pt>
                <c:pt idx="97">
                  <c:v>4.4243053012711997E-3</c:v>
                </c:pt>
                <c:pt idx="98">
                  <c:v>3.7766469189575527E-3</c:v>
                </c:pt>
                <c:pt idx="99">
                  <c:v>3.2132934417519136E-3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63-477C-8D93-028A7520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'1.1.9'!$E$2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'1.1.9'!$D$3:$D$11</c:f>
              <c:numCache>
                <c:formatCode>General</c:formatCode>
                <c:ptCount val="9"/>
                <c:pt idx="0">
                  <c:v>-101</c:v>
                </c:pt>
                <c:pt idx="1">
                  <c:v>-100</c:v>
                </c:pt>
                <c:pt idx="2">
                  <c:v>-99</c:v>
                </c:pt>
                <c:pt idx="3">
                  <c:v>-98</c:v>
                </c:pt>
                <c:pt idx="4">
                  <c:v>-97</c:v>
                </c:pt>
                <c:pt idx="5">
                  <c:v>-96</c:v>
                </c:pt>
                <c:pt idx="6">
                  <c:v>-95</c:v>
                </c:pt>
                <c:pt idx="7">
                  <c:v>-94</c:v>
                </c:pt>
                <c:pt idx="8">
                  <c:v>-93</c:v>
                </c:pt>
              </c:numCache>
            </c:numRef>
          </c:xVal>
          <c:yVal>
            <c:numRef>
              <c:f>'1.1.9'!$E$3:$E$11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11</c:v>
                </c:pt>
                <c:pt idx="5">
                  <c:v>13</c:v>
                </c:pt>
                <c:pt idx="6">
                  <c:v>28</c:v>
                </c:pt>
                <c:pt idx="7">
                  <c:v>22</c:v>
                </c:pt>
                <c:pt idx="8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0-47E8-9C50-2287C687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'1.1.9'!$G$3:$G$102</c:f>
              <c:numCache>
                <c:formatCode>General</c:formatCode>
                <c:ptCount val="100"/>
                <c:pt idx="0">
                  <c:v>-100.39</c:v>
                </c:pt>
                <c:pt idx="1">
                  <c:v>-100.28</c:v>
                </c:pt>
                <c:pt idx="2">
                  <c:v>-100.17</c:v>
                </c:pt>
                <c:pt idx="3">
                  <c:v>-100.06</c:v>
                </c:pt>
                <c:pt idx="4">
                  <c:v>-99.95</c:v>
                </c:pt>
                <c:pt idx="5">
                  <c:v>-99.84</c:v>
                </c:pt>
                <c:pt idx="6">
                  <c:v>-99.73</c:v>
                </c:pt>
                <c:pt idx="7">
                  <c:v>-99.62</c:v>
                </c:pt>
                <c:pt idx="8">
                  <c:v>-99.51</c:v>
                </c:pt>
                <c:pt idx="9">
                  <c:v>-99.4</c:v>
                </c:pt>
                <c:pt idx="10">
                  <c:v>-99.29</c:v>
                </c:pt>
                <c:pt idx="11">
                  <c:v>-99.18</c:v>
                </c:pt>
                <c:pt idx="12">
                  <c:v>-99.07</c:v>
                </c:pt>
                <c:pt idx="13">
                  <c:v>-98.96</c:v>
                </c:pt>
                <c:pt idx="14">
                  <c:v>-98.85</c:v>
                </c:pt>
                <c:pt idx="15">
                  <c:v>-98.74</c:v>
                </c:pt>
                <c:pt idx="16">
                  <c:v>-98.63</c:v>
                </c:pt>
                <c:pt idx="17">
                  <c:v>-98.52</c:v>
                </c:pt>
                <c:pt idx="18">
                  <c:v>-98.41</c:v>
                </c:pt>
                <c:pt idx="19">
                  <c:v>-98.3</c:v>
                </c:pt>
                <c:pt idx="20">
                  <c:v>-98.19</c:v>
                </c:pt>
                <c:pt idx="21">
                  <c:v>-98.08</c:v>
                </c:pt>
                <c:pt idx="22">
                  <c:v>-97.97</c:v>
                </c:pt>
                <c:pt idx="23">
                  <c:v>-97.86</c:v>
                </c:pt>
                <c:pt idx="24">
                  <c:v>-97.75</c:v>
                </c:pt>
                <c:pt idx="25">
                  <c:v>-97.64</c:v>
                </c:pt>
                <c:pt idx="26">
                  <c:v>-97.53</c:v>
                </c:pt>
                <c:pt idx="27">
                  <c:v>-97.42</c:v>
                </c:pt>
                <c:pt idx="28">
                  <c:v>-97.31</c:v>
                </c:pt>
                <c:pt idx="29">
                  <c:v>-97.2</c:v>
                </c:pt>
                <c:pt idx="30">
                  <c:v>-97.09</c:v>
                </c:pt>
                <c:pt idx="31">
                  <c:v>-96.98</c:v>
                </c:pt>
                <c:pt idx="32">
                  <c:v>-96.87</c:v>
                </c:pt>
                <c:pt idx="33">
                  <c:v>-96.76</c:v>
                </c:pt>
                <c:pt idx="34">
                  <c:v>-96.65</c:v>
                </c:pt>
                <c:pt idx="35">
                  <c:v>-96.54</c:v>
                </c:pt>
                <c:pt idx="36">
                  <c:v>-96.43</c:v>
                </c:pt>
                <c:pt idx="37">
                  <c:v>-96.32</c:v>
                </c:pt>
                <c:pt idx="38">
                  <c:v>-96.21</c:v>
                </c:pt>
                <c:pt idx="39">
                  <c:v>-96.1</c:v>
                </c:pt>
                <c:pt idx="40">
                  <c:v>-95.99</c:v>
                </c:pt>
                <c:pt idx="41">
                  <c:v>-95.88</c:v>
                </c:pt>
                <c:pt idx="42">
                  <c:v>-95.77</c:v>
                </c:pt>
                <c:pt idx="43">
                  <c:v>-95.66</c:v>
                </c:pt>
                <c:pt idx="44">
                  <c:v>-95.55</c:v>
                </c:pt>
                <c:pt idx="45">
                  <c:v>-95.44</c:v>
                </c:pt>
                <c:pt idx="46">
                  <c:v>-95.33</c:v>
                </c:pt>
                <c:pt idx="47">
                  <c:v>-95.22</c:v>
                </c:pt>
                <c:pt idx="48">
                  <c:v>-95.11</c:v>
                </c:pt>
                <c:pt idx="49">
                  <c:v>-95</c:v>
                </c:pt>
                <c:pt idx="50">
                  <c:v>-94.89</c:v>
                </c:pt>
                <c:pt idx="51">
                  <c:v>-94.78</c:v>
                </c:pt>
                <c:pt idx="52">
                  <c:v>-94.67</c:v>
                </c:pt>
                <c:pt idx="53">
                  <c:v>-94.56</c:v>
                </c:pt>
                <c:pt idx="54">
                  <c:v>-94.45</c:v>
                </c:pt>
                <c:pt idx="55">
                  <c:v>-94.34</c:v>
                </c:pt>
                <c:pt idx="56">
                  <c:v>-94.23</c:v>
                </c:pt>
                <c:pt idx="57">
                  <c:v>-94.12</c:v>
                </c:pt>
                <c:pt idx="58">
                  <c:v>-94.01</c:v>
                </c:pt>
                <c:pt idx="59">
                  <c:v>-93.9</c:v>
                </c:pt>
                <c:pt idx="60">
                  <c:v>-93.79</c:v>
                </c:pt>
                <c:pt idx="61">
                  <c:v>-93.68</c:v>
                </c:pt>
                <c:pt idx="62">
                  <c:v>-93.57</c:v>
                </c:pt>
                <c:pt idx="63">
                  <c:v>-93.46</c:v>
                </c:pt>
                <c:pt idx="64">
                  <c:v>-93.35</c:v>
                </c:pt>
                <c:pt idx="65">
                  <c:v>-93.24</c:v>
                </c:pt>
                <c:pt idx="66">
                  <c:v>-93.13</c:v>
                </c:pt>
                <c:pt idx="67">
                  <c:v>-93.02</c:v>
                </c:pt>
                <c:pt idx="68">
                  <c:v>-92.91</c:v>
                </c:pt>
                <c:pt idx="69">
                  <c:v>-92.8</c:v>
                </c:pt>
                <c:pt idx="70">
                  <c:v>-92.69</c:v>
                </c:pt>
                <c:pt idx="71">
                  <c:v>-92.58</c:v>
                </c:pt>
                <c:pt idx="72">
                  <c:v>-92.47</c:v>
                </c:pt>
                <c:pt idx="73">
                  <c:v>-92.36</c:v>
                </c:pt>
                <c:pt idx="74">
                  <c:v>-92.25</c:v>
                </c:pt>
                <c:pt idx="75">
                  <c:v>-92.14</c:v>
                </c:pt>
                <c:pt idx="76">
                  <c:v>-92.03</c:v>
                </c:pt>
                <c:pt idx="77">
                  <c:v>-91.92</c:v>
                </c:pt>
                <c:pt idx="78">
                  <c:v>-91.81</c:v>
                </c:pt>
                <c:pt idx="79">
                  <c:v>-91.7</c:v>
                </c:pt>
                <c:pt idx="80">
                  <c:v>-91.59</c:v>
                </c:pt>
                <c:pt idx="81">
                  <c:v>-91.48</c:v>
                </c:pt>
                <c:pt idx="82">
                  <c:v>-91.37</c:v>
                </c:pt>
                <c:pt idx="83">
                  <c:v>-91.26</c:v>
                </c:pt>
                <c:pt idx="84">
                  <c:v>-91.15</c:v>
                </c:pt>
                <c:pt idx="85">
                  <c:v>-91.04</c:v>
                </c:pt>
                <c:pt idx="86">
                  <c:v>-90.93</c:v>
                </c:pt>
                <c:pt idx="87">
                  <c:v>-90.82</c:v>
                </c:pt>
                <c:pt idx="88">
                  <c:v>-90.71</c:v>
                </c:pt>
                <c:pt idx="89">
                  <c:v>-90.6</c:v>
                </c:pt>
                <c:pt idx="90">
                  <c:v>-90.49</c:v>
                </c:pt>
                <c:pt idx="91">
                  <c:v>-90.38</c:v>
                </c:pt>
                <c:pt idx="92">
                  <c:v>-90.27</c:v>
                </c:pt>
                <c:pt idx="93">
                  <c:v>-90.16</c:v>
                </c:pt>
                <c:pt idx="94">
                  <c:v>-90.05</c:v>
                </c:pt>
                <c:pt idx="95">
                  <c:v>-89.94</c:v>
                </c:pt>
                <c:pt idx="96">
                  <c:v>-89.83</c:v>
                </c:pt>
                <c:pt idx="97">
                  <c:v>-89.72</c:v>
                </c:pt>
                <c:pt idx="98">
                  <c:v>-89.61</c:v>
                </c:pt>
                <c:pt idx="99">
                  <c:v>-89.5</c:v>
                </c:pt>
              </c:numCache>
            </c:numRef>
          </c:xVal>
          <c:yVal>
            <c:numRef>
              <c:f>'1.1.9'!$H$3:$H$102</c:f>
              <c:numCache>
                <c:formatCode>General</c:formatCode>
                <c:ptCount val="100"/>
                <c:pt idx="0">
                  <c:v>3.1541528770172049E-3</c:v>
                </c:pt>
                <c:pt idx="1">
                  <c:v>3.7408051235251162E-3</c:v>
                </c:pt>
                <c:pt idx="2">
                  <c:v>4.4209943357052563E-3</c:v>
                </c:pt>
                <c:pt idx="3">
                  <c:v>5.206517849398587E-3</c:v>
                </c:pt>
                <c:pt idx="4">
                  <c:v>6.1100855877005214E-3</c:v>
                </c:pt>
                <c:pt idx="5">
                  <c:v>7.145288271512255E-3</c:v>
                </c:pt>
                <c:pt idx="6">
                  <c:v>8.3265432996417598E-3</c:v>
                </c:pt>
                <c:pt idx="7">
                  <c:v>9.6690156641294107E-3</c:v>
                </c:pt>
                <c:pt idx="8">
                  <c:v>1.1188511478644218E-2</c:v>
                </c:pt>
                <c:pt idx="9">
                  <c:v>1.2901342019219138E-2</c:v>
                </c:pt>
                <c:pt idx="10">
                  <c:v>1.4824156614560834E-2</c:v>
                </c:pt>
                <c:pt idx="11">
                  <c:v>1.6973743281774371E-2</c:v>
                </c:pt>
                <c:pt idx="12">
                  <c:v>1.9366796682791013E-2</c:v>
                </c:pt>
                <c:pt idx="13">
                  <c:v>2.2019653772764197E-2</c:v>
                </c:pt>
                <c:pt idx="14">
                  <c:v>2.4947998414869305E-2</c:v>
                </c:pt>
                <c:pt idx="15">
                  <c:v>2.8166537231530474E-2</c:v>
                </c:pt>
                <c:pt idx="16">
                  <c:v>3.1688650029793861E-2</c:v>
                </c:pt>
                <c:pt idx="17">
                  <c:v>3.5526019252436869E-2</c:v>
                </c:pt>
                <c:pt idx="18">
                  <c:v>3.9688244035316789E-2</c:v>
                </c:pt>
                <c:pt idx="19">
                  <c:v>4.4182445559562446E-2</c:v>
                </c:pt>
                <c:pt idx="20">
                  <c:v>4.9012871434816953E-2</c:v>
                </c:pt>
                <c:pt idx="21">
                  <c:v>5.4180507794465635E-2</c:v>
                </c:pt>
                <c:pt idx="22">
                  <c:v>5.968270858193285E-2</c:v>
                </c:pt>
                <c:pt idx="23">
                  <c:v>6.5512852115327758E-2</c:v>
                </c:pt>
                <c:pt idx="24">
                  <c:v>7.1660035394693358E-2</c:v>
                </c:pt>
                <c:pt idx="25">
                  <c:v>7.8108816724611646E-2</c:v>
                </c:pt>
                <c:pt idx="26">
                  <c:v>8.4839017033647615E-2</c:v>
                </c:pt>
                <c:pt idx="27">
                  <c:v>9.1825589757607795E-2</c:v>
                </c:pt>
                <c:pt idx="28">
                  <c:v>9.9038568301937746E-2</c:v>
                </c:pt>
                <c:pt idx="29">
                  <c:v>0.10644309890690502</c:v>
                </c:pt>
                <c:pt idx="30">
                  <c:v>0.11399956521678062</c:v>
                </c:pt>
                <c:pt idx="31">
                  <c:v>0.12166380902315893</c:v>
                </c:pt>
                <c:pt idx="32">
                  <c:v>0.12938744954801126</c:v>
                </c:pt>
                <c:pt idx="33">
                  <c:v>0.13711830130188288</c:v>
                </c:pt>
                <c:pt idx="34">
                  <c:v>0.14480088805641972</c:v>
                </c:pt>
                <c:pt idx="35">
                  <c:v>0.15237704787794407</c:v>
                </c:pt>
                <c:pt idx="36">
                  <c:v>0.15978662155807122</c:v>
                </c:pt>
                <c:pt idx="37">
                  <c:v>0.16696821423191846</c:v>
                </c:pt>
                <c:pt idx="38">
                  <c:v>0.17386001758049047</c:v>
                </c:pt>
                <c:pt idx="39">
                  <c:v>0.18040067785692476</c:v>
                </c:pt>
                <c:pt idx="40">
                  <c:v>0.18653019313788954</c:v>
                </c:pt>
                <c:pt idx="41">
                  <c:v>0.19219082175573568</c:v>
                </c:pt>
                <c:pt idx="42">
                  <c:v>0.19732798287726058</c:v>
                </c:pt>
                <c:pt idx="43">
                  <c:v>0.20189112971092099</c:v>
                </c:pt>
                <c:pt idx="44">
                  <c:v>0.20583457587956733</c:v>
                </c:pt>
                <c:pt idx="45">
                  <c:v>0.20911825610579771</c:v>
                </c:pt>
                <c:pt idx="46">
                  <c:v>0.21170840351816411</c:v>
                </c:pt>
                <c:pt idx="47">
                  <c:v>0.2135781275753959</c:v>
                </c:pt>
                <c:pt idx="48">
                  <c:v>0.21470787878004352</c:v>
                </c:pt>
                <c:pt idx="49">
                  <c:v>0.21508578895201919</c:v>
                </c:pt>
                <c:pt idx="50">
                  <c:v>0.21470787878004352</c:v>
                </c:pt>
                <c:pt idx="51">
                  <c:v>0.2135781275753959</c:v>
                </c:pt>
                <c:pt idx="52">
                  <c:v>0.21170840351816411</c:v>
                </c:pt>
                <c:pt idx="53">
                  <c:v>0.20911825610579771</c:v>
                </c:pt>
                <c:pt idx="54">
                  <c:v>0.20583457587956733</c:v>
                </c:pt>
                <c:pt idx="55">
                  <c:v>0.20189112971092099</c:v>
                </c:pt>
                <c:pt idx="56">
                  <c:v>0.19732798287726058</c:v>
                </c:pt>
                <c:pt idx="57">
                  <c:v>0.19219082175573568</c:v>
                </c:pt>
                <c:pt idx="58">
                  <c:v>0.18653019313788954</c:v>
                </c:pt>
                <c:pt idx="59">
                  <c:v>0.18040067785692476</c:v>
                </c:pt>
                <c:pt idx="60">
                  <c:v>0.17386001758049047</c:v>
                </c:pt>
                <c:pt idx="61">
                  <c:v>0.16696821423191846</c:v>
                </c:pt>
                <c:pt idx="62">
                  <c:v>0.15978662155807122</c:v>
                </c:pt>
                <c:pt idx="63">
                  <c:v>0.15237704787794407</c:v>
                </c:pt>
                <c:pt idx="64">
                  <c:v>0.14480088805641972</c:v>
                </c:pt>
                <c:pt idx="65">
                  <c:v>0.13711830130188288</c:v>
                </c:pt>
                <c:pt idx="66">
                  <c:v>0.12938744954801126</c:v>
                </c:pt>
                <c:pt idx="67">
                  <c:v>0.12166380902315893</c:v>
                </c:pt>
                <c:pt idx="68">
                  <c:v>0.11399956521678062</c:v>
                </c:pt>
                <c:pt idx="69">
                  <c:v>0.10644309890690502</c:v>
                </c:pt>
                <c:pt idx="70">
                  <c:v>9.9038568301937746E-2</c:v>
                </c:pt>
                <c:pt idx="71">
                  <c:v>9.1825589757607795E-2</c:v>
                </c:pt>
                <c:pt idx="72">
                  <c:v>8.4839017033647615E-2</c:v>
                </c:pt>
                <c:pt idx="73">
                  <c:v>7.8108816724611646E-2</c:v>
                </c:pt>
                <c:pt idx="74">
                  <c:v>7.1660035394693358E-2</c:v>
                </c:pt>
                <c:pt idx="75">
                  <c:v>6.5512852115327758E-2</c:v>
                </c:pt>
                <c:pt idx="76">
                  <c:v>5.968270858193285E-2</c:v>
                </c:pt>
                <c:pt idx="77">
                  <c:v>5.4180507794465635E-2</c:v>
                </c:pt>
                <c:pt idx="78">
                  <c:v>4.9012871434816953E-2</c:v>
                </c:pt>
                <c:pt idx="79">
                  <c:v>4.4182445559562446E-2</c:v>
                </c:pt>
                <c:pt idx="80">
                  <c:v>3.9688244035316789E-2</c:v>
                </c:pt>
                <c:pt idx="81">
                  <c:v>3.5526019252436869E-2</c:v>
                </c:pt>
                <c:pt idx="82">
                  <c:v>3.1688650029793861E-2</c:v>
                </c:pt>
                <c:pt idx="83">
                  <c:v>2.8166537231530474E-2</c:v>
                </c:pt>
                <c:pt idx="84">
                  <c:v>2.4947998414869305E-2</c:v>
                </c:pt>
                <c:pt idx="85">
                  <c:v>2.2019653772764197E-2</c:v>
                </c:pt>
                <c:pt idx="86">
                  <c:v>1.9366796682791013E-2</c:v>
                </c:pt>
                <c:pt idx="87">
                  <c:v>1.6973743281774371E-2</c:v>
                </c:pt>
                <c:pt idx="88">
                  <c:v>1.4824156614560834E-2</c:v>
                </c:pt>
                <c:pt idx="89">
                  <c:v>1.2901342019219138E-2</c:v>
                </c:pt>
                <c:pt idx="90">
                  <c:v>1.1188511478644218E-2</c:v>
                </c:pt>
                <c:pt idx="91">
                  <c:v>9.6690156641294107E-3</c:v>
                </c:pt>
                <c:pt idx="92">
                  <c:v>8.3265432996417598E-3</c:v>
                </c:pt>
                <c:pt idx="93">
                  <c:v>7.145288271512255E-3</c:v>
                </c:pt>
                <c:pt idx="94">
                  <c:v>6.1100855877005214E-3</c:v>
                </c:pt>
                <c:pt idx="95">
                  <c:v>5.206517849398587E-3</c:v>
                </c:pt>
                <c:pt idx="96">
                  <c:v>4.4209943357052563E-3</c:v>
                </c:pt>
                <c:pt idx="97">
                  <c:v>3.7408051235251162E-3</c:v>
                </c:pt>
                <c:pt idx="98">
                  <c:v>3.1541528770172049E-3</c:v>
                </c:pt>
                <c:pt idx="99">
                  <c:v>2.6501650536131182E-3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B0-47E8-9C50-2287C687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'1.1.10'!$E$2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'1.1.10'!$D$3:$D$11</c:f>
              <c:numCache>
                <c:formatCode>General</c:formatCode>
                <c:ptCount val="9"/>
                <c:pt idx="0">
                  <c:v>-98</c:v>
                </c:pt>
                <c:pt idx="1">
                  <c:v>-97</c:v>
                </c:pt>
                <c:pt idx="2">
                  <c:v>-96</c:v>
                </c:pt>
                <c:pt idx="3">
                  <c:v>-95</c:v>
                </c:pt>
                <c:pt idx="4">
                  <c:v>-94</c:v>
                </c:pt>
                <c:pt idx="5">
                  <c:v>-93</c:v>
                </c:pt>
                <c:pt idx="6">
                  <c:v>-92</c:v>
                </c:pt>
                <c:pt idx="7">
                  <c:v>-91</c:v>
                </c:pt>
                <c:pt idx="8">
                  <c:v>-90</c:v>
                </c:pt>
              </c:numCache>
            </c:numRef>
          </c:xVal>
          <c:yVal>
            <c:numRef>
              <c:f>'1.1.10'!$E$3:$E$11</c:f>
              <c:numCache>
                <c:formatCode>General</c:formatCode>
                <c:ptCount val="9"/>
                <c:pt idx="0">
                  <c:v>2</c:v>
                </c:pt>
                <c:pt idx="1">
                  <c:v>9</c:v>
                </c:pt>
                <c:pt idx="2">
                  <c:v>18</c:v>
                </c:pt>
                <c:pt idx="3">
                  <c:v>26</c:v>
                </c:pt>
                <c:pt idx="4">
                  <c:v>22</c:v>
                </c:pt>
                <c:pt idx="5">
                  <c:v>10</c:v>
                </c:pt>
                <c:pt idx="6">
                  <c:v>3</c:v>
                </c:pt>
                <c:pt idx="7">
                  <c:v>7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B-4608-A0D9-2C34B4E8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'1.1.10'!$G$3:$G$102</c:f>
              <c:numCache>
                <c:formatCode>General</c:formatCode>
                <c:ptCount val="100"/>
                <c:pt idx="0">
                  <c:v>-99.41</c:v>
                </c:pt>
                <c:pt idx="1">
                  <c:v>-99.32</c:v>
                </c:pt>
                <c:pt idx="2">
                  <c:v>-99.23</c:v>
                </c:pt>
                <c:pt idx="3">
                  <c:v>-99.14</c:v>
                </c:pt>
                <c:pt idx="4">
                  <c:v>-99.05</c:v>
                </c:pt>
                <c:pt idx="5">
                  <c:v>-98.96</c:v>
                </c:pt>
                <c:pt idx="6">
                  <c:v>-98.87</c:v>
                </c:pt>
                <c:pt idx="7">
                  <c:v>-98.78</c:v>
                </c:pt>
                <c:pt idx="8">
                  <c:v>-98.69</c:v>
                </c:pt>
                <c:pt idx="9">
                  <c:v>-98.6</c:v>
                </c:pt>
                <c:pt idx="10">
                  <c:v>-98.51</c:v>
                </c:pt>
                <c:pt idx="11">
                  <c:v>-98.42</c:v>
                </c:pt>
                <c:pt idx="12">
                  <c:v>-98.33</c:v>
                </c:pt>
                <c:pt idx="13">
                  <c:v>-98.24</c:v>
                </c:pt>
                <c:pt idx="14">
                  <c:v>-98.15</c:v>
                </c:pt>
                <c:pt idx="15">
                  <c:v>-98.06</c:v>
                </c:pt>
                <c:pt idx="16">
                  <c:v>-97.97</c:v>
                </c:pt>
                <c:pt idx="17">
                  <c:v>-97.88</c:v>
                </c:pt>
                <c:pt idx="18">
                  <c:v>-97.79</c:v>
                </c:pt>
                <c:pt idx="19">
                  <c:v>-97.7</c:v>
                </c:pt>
                <c:pt idx="20">
                  <c:v>-97.61</c:v>
                </c:pt>
                <c:pt idx="21">
                  <c:v>-97.52</c:v>
                </c:pt>
                <c:pt idx="22">
                  <c:v>-97.43</c:v>
                </c:pt>
                <c:pt idx="23">
                  <c:v>-97.34</c:v>
                </c:pt>
                <c:pt idx="24">
                  <c:v>-97.25</c:v>
                </c:pt>
                <c:pt idx="25">
                  <c:v>-97.16</c:v>
                </c:pt>
                <c:pt idx="26">
                  <c:v>-97.07</c:v>
                </c:pt>
                <c:pt idx="27">
                  <c:v>-96.98</c:v>
                </c:pt>
                <c:pt idx="28">
                  <c:v>-96.89</c:v>
                </c:pt>
                <c:pt idx="29">
                  <c:v>-96.8</c:v>
                </c:pt>
                <c:pt idx="30">
                  <c:v>-96.71</c:v>
                </c:pt>
                <c:pt idx="31">
                  <c:v>-96.62</c:v>
                </c:pt>
                <c:pt idx="32">
                  <c:v>-96.53</c:v>
                </c:pt>
                <c:pt idx="33">
                  <c:v>-96.44</c:v>
                </c:pt>
                <c:pt idx="34">
                  <c:v>-96.35</c:v>
                </c:pt>
                <c:pt idx="35">
                  <c:v>-96.26</c:v>
                </c:pt>
                <c:pt idx="36">
                  <c:v>-96.17</c:v>
                </c:pt>
                <c:pt idx="37">
                  <c:v>-96.08</c:v>
                </c:pt>
                <c:pt idx="38">
                  <c:v>-95.99</c:v>
                </c:pt>
                <c:pt idx="39">
                  <c:v>-95.9</c:v>
                </c:pt>
                <c:pt idx="40">
                  <c:v>-95.81</c:v>
                </c:pt>
                <c:pt idx="41">
                  <c:v>-95.72</c:v>
                </c:pt>
                <c:pt idx="42">
                  <c:v>-95.63</c:v>
                </c:pt>
                <c:pt idx="43">
                  <c:v>-95.54</c:v>
                </c:pt>
                <c:pt idx="44">
                  <c:v>-95.45</c:v>
                </c:pt>
                <c:pt idx="45">
                  <c:v>-95.36</c:v>
                </c:pt>
                <c:pt idx="46">
                  <c:v>-95.27</c:v>
                </c:pt>
                <c:pt idx="47">
                  <c:v>-95.18</c:v>
                </c:pt>
                <c:pt idx="48">
                  <c:v>-95.09</c:v>
                </c:pt>
                <c:pt idx="49">
                  <c:v>-95</c:v>
                </c:pt>
                <c:pt idx="50">
                  <c:v>-94.91</c:v>
                </c:pt>
                <c:pt idx="51">
                  <c:v>-94.82</c:v>
                </c:pt>
                <c:pt idx="52">
                  <c:v>-94.73</c:v>
                </c:pt>
                <c:pt idx="53">
                  <c:v>-94.64</c:v>
                </c:pt>
                <c:pt idx="54">
                  <c:v>-94.55</c:v>
                </c:pt>
                <c:pt idx="55">
                  <c:v>-94.46</c:v>
                </c:pt>
                <c:pt idx="56">
                  <c:v>-94.37</c:v>
                </c:pt>
                <c:pt idx="57">
                  <c:v>-94.28</c:v>
                </c:pt>
                <c:pt idx="58">
                  <c:v>-94.19</c:v>
                </c:pt>
                <c:pt idx="59">
                  <c:v>-94.1</c:v>
                </c:pt>
                <c:pt idx="60">
                  <c:v>-94.01</c:v>
                </c:pt>
                <c:pt idx="61">
                  <c:v>-93.92</c:v>
                </c:pt>
                <c:pt idx="62">
                  <c:v>-93.83</c:v>
                </c:pt>
                <c:pt idx="63">
                  <c:v>-93.74</c:v>
                </c:pt>
                <c:pt idx="64">
                  <c:v>-93.65</c:v>
                </c:pt>
                <c:pt idx="65">
                  <c:v>-93.56</c:v>
                </c:pt>
                <c:pt idx="66">
                  <c:v>-93.47</c:v>
                </c:pt>
                <c:pt idx="67">
                  <c:v>-93.38</c:v>
                </c:pt>
                <c:pt idx="68">
                  <c:v>-93.29</c:v>
                </c:pt>
                <c:pt idx="69">
                  <c:v>-93.2</c:v>
                </c:pt>
                <c:pt idx="70">
                  <c:v>-93.11</c:v>
                </c:pt>
                <c:pt idx="71">
                  <c:v>-93.02</c:v>
                </c:pt>
                <c:pt idx="72">
                  <c:v>-92.93</c:v>
                </c:pt>
                <c:pt idx="73">
                  <c:v>-92.84</c:v>
                </c:pt>
                <c:pt idx="74">
                  <c:v>-92.75</c:v>
                </c:pt>
                <c:pt idx="75">
                  <c:v>-92.66</c:v>
                </c:pt>
                <c:pt idx="76">
                  <c:v>-92.57</c:v>
                </c:pt>
                <c:pt idx="77">
                  <c:v>-92.48</c:v>
                </c:pt>
                <c:pt idx="78">
                  <c:v>-92.39</c:v>
                </c:pt>
                <c:pt idx="79">
                  <c:v>-92.3</c:v>
                </c:pt>
                <c:pt idx="80">
                  <c:v>-92.21</c:v>
                </c:pt>
                <c:pt idx="81">
                  <c:v>-92.12</c:v>
                </c:pt>
                <c:pt idx="82">
                  <c:v>-92.03</c:v>
                </c:pt>
                <c:pt idx="83">
                  <c:v>-91.94</c:v>
                </c:pt>
                <c:pt idx="84">
                  <c:v>-91.85</c:v>
                </c:pt>
                <c:pt idx="85">
                  <c:v>-91.76</c:v>
                </c:pt>
                <c:pt idx="86">
                  <c:v>-91.67</c:v>
                </c:pt>
                <c:pt idx="87">
                  <c:v>-91.58</c:v>
                </c:pt>
                <c:pt idx="88">
                  <c:v>-91.49</c:v>
                </c:pt>
                <c:pt idx="89">
                  <c:v>-91.4</c:v>
                </c:pt>
                <c:pt idx="90">
                  <c:v>-91.31</c:v>
                </c:pt>
                <c:pt idx="91">
                  <c:v>-91.22</c:v>
                </c:pt>
                <c:pt idx="92">
                  <c:v>-91.13</c:v>
                </c:pt>
                <c:pt idx="93">
                  <c:v>-91.04</c:v>
                </c:pt>
                <c:pt idx="94">
                  <c:v>-90.95</c:v>
                </c:pt>
                <c:pt idx="95">
                  <c:v>-90.86</c:v>
                </c:pt>
                <c:pt idx="96">
                  <c:v>-90.77</c:v>
                </c:pt>
                <c:pt idx="97">
                  <c:v>-90.68</c:v>
                </c:pt>
                <c:pt idx="98">
                  <c:v>-90.59</c:v>
                </c:pt>
                <c:pt idx="99">
                  <c:v>-90.5</c:v>
                </c:pt>
              </c:numCache>
            </c:numRef>
          </c:xVal>
          <c:yVal>
            <c:numRef>
              <c:f>'1.1.10'!$H$3:$H$102</c:f>
              <c:numCache>
                <c:formatCode>General</c:formatCode>
                <c:ptCount val="100"/>
                <c:pt idx="0">
                  <c:v>1.275895722280249E-2</c:v>
                </c:pt>
                <c:pt idx="1">
                  <c:v>1.4301155209213838E-2</c:v>
                </c:pt>
                <c:pt idx="2">
                  <c:v>1.5992092265895503E-2</c:v>
                </c:pt>
                <c:pt idx="3">
                  <c:v>1.7840937900857314E-2</c:v>
                </c:pt>
                <c:pt idx="4">
                  <c:v>1.9856756238336052E-2</c:v>
                </c:pt>
                <c:pt idx="5">
                  <c:v>2.204840386598703E-2</c:v>
                </c:pt>
                <c:pt idx="6">
                  <c:v>2.442441859093053E-2</c:v>
                </c:pt>
                <c:pt idx="7">
                  <c:v>2.6992899731901547E-2</c:v>
                </c:pt>
                <c:pt idx="8">
                  <c:v>2.97613807912879E-2</c:v>
                </c:pt>
                <c:pt idx="9">
                  <c:v>3.2736695574574946E-2</c:v>
                </c:pt>
                <c:pt idx="10">
                  <c:v>3.5924839051409196E-2</c:v>
                </c:pt>
                <c:pt idx="11">
                  <c:v>3.9330824477478508E-2</c:v>
                </c:pt>
                <c:pt idx="12">
                  <c:v>4.2958538514471678E-2</c:v>
                </c:pt>
                <c:pt idx="13">
                  <c:v>4.6810596291051006E-2</c:v>
                </c:pt>
                <c:pt idx="14">
                  <c:v>5.0888198535209928E-2</c:v>
                </c:pt>
                <c:pt idx="15">
                  <c:v>5.5190993071774476E-2</c:v>
                </c:pt>
                <c:pt idx="16">
                  <c:v>5.9716943112227E-2</c:v>
                </c:pt>
                <c:pt idx="17">
                  <c:v>6.4462204861892913E-2</c:v>
                </c:pt>
                <c:pt idx="18">
                  <c:v>6.9421017026459086E-2</c:v>
                </c:pt>
                <c:pt idx="19">
                  <c:v>7.4585604811117132E-2</c:v>
                </c:pt>
                <c:pt idx="20">
                  <c:v>7.9946100967220449E-2</c:v>
                </c:pt>
                <c:pt idx="21">
                  <c:v>8.5490486350142517E-2</c:v>
                </c:pt>
                <c:pt idx="22">
                  <c:v>9.1204552305785183E-2</c:v>
                </c:pt>
                <c:pt idx="23">
                  <c:v>9.7071887001074275E-2</c:v>
                </c:pt>
                <c:pt idx="24">
                  <c:v>0.10307388755602569</c:v>
                </c:pt>
                <c:pt idx="25">
                  <c:v>0.10918979952338245</c:v>
                </c:pt>
                <c:pt idx="26">
                  <c:v>0.11539678489942727</c:v>
                </c:pt>
                <c:pt idx="27">
                  <c:v>0.12167001944104003</c:v>
                </c:pt>
                <c:pt idx="28">
                  <c:v>0.12798281961531902</c:v>
                </c:pt>
                <c:pt idx="29">
                  <c:v>0.13430679902642451</c:v>
                </c:pt>
                <c:pt idx="30">
                  <c:v>0.14061205365835994</c:v>
                </c:pt>
                <c:pt idx="31">
                  <c:v>0.14686737475166975</c:v>
                </c:pt>
                <c:pt idx="32">
                  <c:v>0.15304048760712982</c:v>
                </c:pt>
                <c:pt idx="33">
                  <c:v>0.15909831409145478</c:v>
                </c:pt>
                <c:pt idx="34">
                  <c:v>0.16500725612048811</c:v>
                </c:pt>
                <c:pt idx="35">
                  <c:v>0.17073349692575812</c:v>
                </c:pt>
                <c:pt idx="36">
                  <c:v>0.17624331648222533</c:v>
                </c:pt>
                <c:pt idx="37">
                  <c:v>0.1815034170993029</c:v>
                </c:pt>
                <c:pt idx="38">
                  <c:v>0.18648125486399211</c:v>
                </c:pt>
                <c:pt idx="39">
                  <c:v>0.1911453723830841</c:v>
                </c:pt>
                <c:pt idx="40">
                  <c:v>0.19546572810853305</c:v>
                </c:pt>
                <c:pt idx="41">
                  <c:v>0.19941401745213577</c:v>
                </c:pt>
                <c:pt idx="42">
                  <c:v>0.20296398090675438</c:v>
                </c:pt>
                <c:pt idx="43">
                  <c:v>0.20609169449347831</c:v>
                </c:pt>
                <c:pt idx="44">
                  <c:v>0.20877583804742439</c:v>
                </c:pt>
                <c:pt idx="45">
                  <c:v>0.21099793713706375</c:v>
                </c:pt>
                <c:pt idx="46">
                  <c:v>0.21274257477878877</c:v>
                </c:pt>
                <c:pt idx="47">
                  <c:v>0.21399756955341631</c:v>
                </c:pt>
                <c:pt idx="48">
                  <c:v>0.21475411724619903</c:v>
                </c:pt>
                <c:pt idx="49">
                  <c:v>0.21500689370651868</c:v>
                </c:pt>
                <c:pt idx="50">
                  <c:v>0.21475411724619903</c:v>
                </c:pt>
                <c:pt idx="51">
                  <c:v>0.21399756955341631</c:v>
                </c:pt>
                <c:pt idx="52">
                  <c:v>0.21274257477878877</c:v>
                </c:pt>
                <c:pt idx="53">
                  <c:v>0.21099793713706375</c:v>
                </c:pt>
                <c:pt idx="54">
                  <c:v>0.20877583804742439</c:v>
                </c:pt>
                <c:pt idx="55">
                  <c:v>0.20609169449347831</c:v>
                </c:pt>
                <c:pt idx="56">
                  <c:v>0.20296398090675438</c:v>
                </c:pt>
                <c:pt idx="57">
                  <c:v>0.19941401745213577</c:v>
                </c:pt>
                <c:pt idx="58">
                  <c:v>0.19546572810853305</c:v>
                </c:pt>
                <c:pt idx="59">
                  <c:v>0.1911453723830841</c:v>
                </c:pt>
                <c:pt idx="60">
                  <c:v>0.18648125486399211</c:v>
                </c:pt>
                <c:pt idx="61">
                  <c:v>0.1815034170993029</c:v>
                </c:pt>
                <c:pt idx="62">
                  <c:v>0.17624331648222533</c:v>
                </c:pt>
                <c:pt idx="63">
                  <c:v>0.17073349692575812</c:v>
                </c:pt>
                <c:pt idx="64">
                  <c:v>0.16500725612048811</c:v>
                </c:pt>
                <c:pt idx="65">
                  <c:v>0.15909831409145478</c:v>
                </c:pt>
                <c:pt idx="66">
                  <c:v>0.15304048760712982</c:v>
                </c:pt>
                <c:pt idx="67">
                  <c:v>0.14686737475166975</c:v>
                </c:pt>
                <c:pt idx="68">
                  <c:v>0.14061205365835994</c:v>
                </c:pt>
                <c:pt idx="69">
                  <c:v>0.13430679902642451</c:v>
                </c:pt>
                <c:pt idx="70">
                  <c:v>0.12798281961531902</c:v>
                </c:pt>
                <c:pt idx="71">
                  <c:v>0.12167001944104003</c:v>
                </c:pt>
                <c:pt idx="72">
                  <c:v>0.11539678489942727</c:v>
                </c:pt>
                <c:pt idx="73">
                  <c:v>0.10918979952338245</c:v>
                </c:pt>
                <c:pt idx="74">
                  <c:v>0.10307388755602569</c:v>
                </c:pt>
                <c:pt idx="75">
                  <c:v>9.7071887001074275E-2</c:v>
                </c:pt>
                <c:pt idx="76">
                  <c:v>9.1204552305785183E-2</c:v>
                </c:pt>
                <c:pt idx="77">
                  <c:v>8.5490486350142517E-2</c:v>
                </c:pt>
                <c:pt idx="78">
                  <c:v>7.9946100967220449E-2</c:v>
                </c:pt>
                <c:pt idx="79">
                  <c:v>7.4585604811117132E-2</c:v>
                </c:pt>
                <c:pt idx="80">
                  <c:v>6.9421017026459086E-2</c:v>
                </c:pt>
                <c:pt idx="81">
                  <c:v>6.4462204861892913E-2</c:v>
                </c:pt>
                <c:pt idx="82">
                  <c:v>5.9716943112227E-2</c:v>
                </c:pt>
                <c:pt idx="83">
                  <c:v>5.5190993071774476E-2</c:v>
                </c:pt>
                <c:pt idx="84">
                  <c:v>5.0888198535209928E-2</c:v>
                </c:pt>
                <c:pt idx="85">
                  <c:v>4.6810596291051006E-2</c:v>
                </c:pt>
                <c:pt idx="86">
                  <c:v>4.2958538514471678E-2</c:v>
                </c:pt>
                <c:pt idx="87">
                  <c:v>3.9330824477478508E-2</c:v>
                </c:pt>
                <c:pt idx="88">
                  <c:v>3.5924839051409196E-2</c:v>
                </c:pt>
                <c:pt idx="89">
                  <c:v>3.2736695574574946E-2</c:v>
                </c:pt>
                <c:pt idx="90">
                  <c:v>2.97613807912879E-2</c:v>
                </c:pt>
                <c:pt idx="91">
                  <c:v>2.6992899731901547E-2</c:v>
                </c:pt>
                <c:pt idx="92">
                  <c:v>2.442441859093053E-2</c:v>
                </c:pt>
                <c:pt idx="93">
                  <c:v>2.204840386598703E-2</c:v>
                </c:pt>
                <c:pt idx="94">
                  <c:v>1.9856756238336052E-2</c:v>
                </c:pt>
                <c:pt idx="95">
                  <c:v>1.7840937900857314E-2</c:v>
                </c:pt>
                <c:pt idx="96">
                  <c:v>1.5992092265895503E-2</c:v>
                </c:pt>
                <c:pt idx="97">
                  <c:v>1.4301155209213838E-2</c:v>
                </c:pt>
                <c:pt idx="98">
                  <c:v>1.275895722280249E-2</c:v>
                </c:pt>
                <c:pt idx="99">
                  <c:v>1.1356316055056133E-2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AB-4608-A0D9-2C34B4E8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2759F8-A6A6-48C6-A6FF-3D371C3AF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BAEDFF-0201-42BB-88EA-12F1583D4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818A41-C989-4632-A5A0-397C67448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66F6AC-D276-4ADB-8D4F-5DFE52902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2D1C7D-96F1-4D13-BF26-89D955F18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C82D5C-EE6D-4B59-8C05-8BBCF626C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087E8A-B26B-495E-A741-6AC12077DF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B9F689-3692-488C-9D91-DE6F2393F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F8CE15-2C69-4982-834C-14428F89B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615C47-B1A3-418B-80DE-6186A0E3A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808-9351-4F12-8EEF-F77D9E4EA00D}">
  <dimension ref="A1:K102"/>
  <sheetViews>
    <sheetView zoomScale="120" zoomScaleNormal="120" workbookViewId="0">
      <selection activeCell="K10" sqref="K10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  <col min="10" max="10" width="9.140625" style="18" customWidth="1"/>
  </cols>
  <sheetData>
    <row r="1" spans="1:11" s="2" customFormat="1" ht="15" customHeight="1" x14ac:dyDescent="0.25">
      <c r="A1" s="13">
        <v>-89</v>
      </c>
      <c r="B1" s="30" t="s">
        <v>19</v>
      </c>
      <c r="C1" s="30"/>
      <c r="D1" s="27" t="s">
        <v>17</v>
      </c>
      <c r="E1" s="28"/>
      <c r="F1" s="29" t="s">
        <v>18</v>
      </c>
      <c r="G1" s="29"/>
      <c r="H1" s="29"/>
      <c r="I1" s="29"/>
      <c r="J1" s="15"/>
      <c r="K1"/>
    </row>
    <row r="2" spans="1:11" ht="15" customHeight="1" x14ac:dyDescent="0.25">
      <c r="A2" s="13">
        <v>-91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16"/>
    </row>
    <row r="3" spans="1:11" ht="15" customHeight="1" x14ac:dyDescent="0.25">
      <c r="A3" s="13">
        <v>-92</v>
      </c>
      <c r="B3" s="21" t="s">
        <v>8</v>
      </c>
      <c r="C3" s="12">
        <f>MIN(A1:A100)</f>
        <v>-99</v>
      </c>
      <c r="D3" s="8">
        <v>-100</v>
      </c>
      <c r="E3" s="10">
        <f t="array" ref="E3:E11">FREQUENCY(A1:A100,D3:D11)</f>
        <v>0</v>
      </c>
      <c r="F3" s="3">
        <v>-49</v>
      </c>
      <c r="G3" s="3">
        <f>$D$28+($I$3*F3)</f>
        <v>-99.9</v>
      </c>
      <c r="H3" s="3">
        <f>_xlfn.NORM.DIST(G3,$D$28,$C$6,FALSE)</f>
        <v>9.1186889605253674E-3</v>
      </c>
      <c r="I3" s="7">
        <f>(ABS(C3)-ABS(C4))/C5</f>
        <v>0.1</v>
      </c>
      <c r="J3" s="17"/>
    </row>
    <row r="4" spans="1:11" ht="15" customHeight="1" x14ac:dyDescent="0.25">
      <c r="A4" s="13">
        <v>-94</v>
      </c>
      <c r="B4" s="22" t="s">
        <v>9</v>
      </c>
      <c r="C4" s="7">
        <f>MAX(A1:A100)</f>
        <v>-89</v>
      </c>
      <c r="D4" s="6">
        <v>-99</v>
      </c>
      <c r="E4" s="11">
        <v>1</v>
      </c>
      <c r="F4" s="3">
        <v>-48</v>
      </c>
      <c r="G4" s="3">
        <f t="shared" ref="G4:G67" si="0">$D$28+($I$3*F4)</f>
        <v>-99.8</v>
      </c>
      <c r="H4" s="3">
        <f t="shared" ref="H4:H67" si="1">_xlfn.NORM.DIST(G4,$D$28,$C$6,FALSE)</f>
        <v>1.0336064884199631E-2</v>
      </c>
    </row>
    <row r="5" spans="1:11" x14ac:dyDescent="0.25">
      <c r="A5" s="13">
        <v>-92</v>
      </c>
      <c r="B5" s="21" t="s">
        <v>10</v>
      </c>
      <c r="C5" s="12">
        <f>COUNT(A1:A100)</f>
        <v>100</v>
      </c>
      <c r="D5" s="8">
        <v>-98</v>
      </c>
      <c r="E5" s="10">
        <v>2</v>
      </c>
      <c r="F5" s="3">
        <v>-47</v>
      </c>
      <c r="G5" s="3">
        <f t="shared" si="0"/>
        <v>-99.7</v>
      </c>
      <c r="H5" s="3">
        <f t="shared" si="1"/>
        <v>1.168573225886404E-2</v>
      </c>
    </row>
    <row r="6" spans="1:11" ht="15" customHeight="1" x14ac:dyDescent="0.25">
      <c r="A6" s="13">
        <v>-96</v>
      </c>
      <c r="B6" s="22" t="s">
        <v>2</v>
      </c>
      <c r="C6" s="7">
        <f>_xlfn.STDEV.S(A1:A100)</f>
        <v>1.9673085752629225</v>
      </c>
      <c r="D6" s="6">
        <v>-97</v>
      </c>
      <c r="E6" s="11">
        <v>5</v>
      </c>
      <c r="F6" s="3">
        <v>-46</v>
      </c>
      <c r="G6" s="3">
        <f t="shared" si="0"/>
        <v>-99.6</v>
      </c>
      <c r="H6" s="3">
        <f t="shared" si="1"/>
        <v>1.3177545250526241E-2</v>
      </c>
    </row>
    <row r="7" spans="1:11" ht="15" customHeight="1" x14ac:dyDescent="0.25">
      <c r="A7" s="13">
        <v>-95</v>
      </c>
      <c r="B7" s="21" t="s">
        <v>6</v>
      </c>
      <c r="C7" s="12">
        <f>C9-(2*C6)</f>
        <v>-98.154617150525837</v>
      </c>
      <c r="D7" s="8">
        <v>-96</v>
      </c>
      <c r="E7" s="10">
        <v>17</v>
      </c>
      <c r="F7" s="3">
        <v>-45</v>
      </c>
      <c r="G7" s="3">
        <f t="shared" si="0"/>
        <v>-99.5</v>
      </c>
      <c r="H7" s="3">
        <f t="shared" si="1"/>
        <v>1.4821459810068077E-2</v>
      </c>
    </row>
    <row r="8" spans="1:11" x14ac:dyDescent="0.25">
      <c r="A8" s="13">
        <v>-95</v>
      </c>
      <c r="B8" s="22" t="s">
        <v>4</v>
      </c>
      <c r="C8" s="7">
        <f>C9-C6</f>
        <v>-96.187308575262918</v>
      </c>
      <c r="D8" s="6">
        <v>-95</v>
      </c>
      <c r="E8" s="11">
        <v>26</v>
      </c>
      <c r="F8" s="3">
        <v>-44</v>
      </c>
      <c r="G8" s="3">
        <f t="shared" si="0"/>
        <v>-99.4</v>
      </c>
      <c r="H8" s="3">
        <f t="shared" si="1"/>
        <v>1.6627437540370198E-2</v>
      </c>
    </row>
    <row r="9" spans="1:11" x14ac:dyDescent="0.25">
      <c r="A9" s="13">
        <v>-92</v>
      </c>
      <c r="B9" s="21" t="s">
        <v>3</v>
      </c>
      <c r="C9" s="12">
        <f>AVERAGE(A1:A100)</f>
        <v>-94.22</v>
      </c>
      <c r="D9" s="8">
        <v>-94</v>
      </c>
      <c r="E9" s="10">
        <v>18</v>
      </c>
      <c r="F9" s="3">
        <v>-43</v>
      </c>
      <c r="G9" s="3">
        <f t="shared" si="0"/>
        <v>-99.3</v>
      </c>
      <c r="H9" s="3">
        <f t="shared" si="1"/>
        <v>1.8605337367463934E-2</v>
      </c>
      <c r="J9" s="19"/>
    </row>
    <row r="10" spans="1:11" ht="15" customHeight="1" x14ac:dyDescent="0.25">
      <c r="A10" s="13">
        <v>-96</v>
      </c>
      <c r="B10" s="22" t="s">
        <v>5</v>
      </c>
      <c r="C10" s="7">
        <f>C9+C6</f>
        <v>-92.25269142473708</v>
      </c>
      <c r="D10" s="6">
        <v>-93</v>
      </c>
      <c r="E10" s="11">
        <v>13</v>
      </c>
      <c r="F10" s="3">
        <v>-42</v>
      </c>
      <c r="G10" s="3">
        <f t="shared" si="0"/>
        <v>-99.2</v>
      </c>
      <c r="H10" s="3">
        <f t="shared" si="1"/>
        <v>2.0764795273304073E-2</v>
      </c>
    </row>
    <row r="11" spans="1:11" ht="15" customHeight="1" x14ac:dyDescent="0.25">
      <c r="A11" s="13">
        <v>-94</v>
      </c>
      <c r="B11" s="21" t="s">
        <v>7</v>
      </c>
      <c r="C11" s="12">
        <f>C9+(2*C6)</f>
        <v>-90.285382849474161</v>
      </c>
      <c r="D11" s="8">
        <v>-92</v>
      </c>
      <c r="E11" s="10">
        <v>9</v>
      </c>
      <c r="F11" s="3">
        <v>-41</v>
      </c>
      <c r="G11" s="3">
        <f t="shared" si="0"/>
        <v>-99.1</v>
      </c>
      <c r="H11" s="3">
        <f t="shared" si="1"/>
        <v>2.3115092607686495E-2</v>
      </c>
    </row>
    <row r="12" spans="1:11" x14ac:dyDescent="0.25">
      <c r="A12" s="13">
        <v>-98</v>
      </c>
      <c r="F12" s="3">
        <v>-40</v>
      </c>
      <c r="G12" s="3">
        <f t="shared" si="0"/>
        <v>-99</v>
      </c>
      <c r="H12" s="3">
        <f t="shared" si="1"/>
        <v>2.5665013777072525E-2</v>
      </c>
    </row>
    <row r="13" spans="1:11" x14ac:dyDescent="0.25">
      <c r="A13" s="13">
        <v>-93</v>
      </c>
      <c r="F13" s="3">
        <v>-39</v>
      </c>
      <c r="G13" s="3">
        <f t="shared" si="0"/>
        <v>-98.9</v>
      </c>
      <c r="H13" s="3">
        <f t="shared" si="1"/>
        <v>2.8422694404237146E-2</v>
      </c>
    </row>
    <row r="14" spans="1:11" x14ac:dyDescent="0.25">
      <c r="A14" s="13">
        <v>-95</v>
      </c>
      <c r="F14" s="3">
        <v>-38</v>
      </c>
      <c r="G14" s="3">
        <f t="shared" si="0"/>
        <v>-98.8</v>
      </c>
      <c r="H14" s="3">
        <f t="shared" si="1"/>
        <v>3.1395461359277947E-2</v>
      </c>
    </row>
    <row r="15" spans="1:11" x14ac:dyDescent="0.25">
      <c r="A15" s="13">
        <v>-94</v>
      </c>
      <c r="F15" s="3">
        <v>-37</v>
      </c>
      <c r="G15" s="3">
        <f t="shared" si="0"/>
        <v>-98.7</v>
      </c>
      <c r="H15" s="3">
        <f t="shared" si="1"/>
        <v>3.4589666373369618E-2</v>
      </c>
    </row>
    <row r="16" spans="1:11" x14ac:dyDescent="0.25">
      <c r="A16" s="13">
        <v>-95</v>
      </c>
      <c r="F16" s="3">
        <v>-36</v>
      </c>
      <c r="G16" s="3">
        <f t="shared" si="0"/>
        <v>-98.6</v>
      </c>
      <c r="H16" s="3">
        <f t="shared" si="1"/>
        <v>3.8010515254564031E-2</v>
      </c>
    </row>
    <row r="17" spans="1:8" x14ac:dyDescent="0.25">
      <c r="A17" s="13">
        <v>-95</v>
      </c>
      <c r="F17" s="3">
        <v>-35</v>
      </c>
      <c r="G17" s="3">
        <f t="shared" si="0"/>
        <v>-98.5</v>
      </c>
      <c r="H17" s="3">
        <f t="shared" si="1"/>
        <v>4.1661895022077858E-2</v>
      </c>
    </row>
    <row r="18" spans="1:8" ht="15" customHeight="1" x14ac:dyDescent="0.25">
      <c r="A18" s="13">
        <v>-92</v>
      </c>
      <c r="F18" s="3">
        <v>-34</v>
      </c>
      <c r="G18" s="3">
        <f t="shared" si="0"/>
        <v>-98.4</v>
      </c>
      <c r="H18" s="3">
        <f t="shared" si="1"/>
        <v>4.5546201553561282E-2</v>
      </c>
    </row>
    <row r="19" spans="1:8" ht="15" customHeight="1" x14ac:dyDescent="0.25">
      <c r="A19" s="13">
        <v>-96</v>
      </c>
      <c r="F19" s="3">
        <v>-33</v>
      </c>
      <c r="G19" s="3">
        <f t="shared" si="0"/>
        <v>-98.3</v>
      </c>
      <c r="H19" s="3">
        <f t="shared" si="1"/>
        <v>4.9664170589975659E-2</v>
      </c>
    </row>
    <row r="20" spans="1:8" x14ac:dyDescent="0.25">
      <c r="A20" s="13">
        <v>-95</v>
      </c>
      <c r="F20" s="3">
        <v>-32</v>
      </c>
      <c r="G20" s="3">
        <f t="shared" si="0"/>
        <v>-98.2</v>
      </c>
      <c r="H20" s="3">
        <f t="shared" si="1"/>
        <v>5.4014715156147822E-2</v>
      </c>
    </row>
    <row r="21" spans="1:8" x14ac:dyDescent="0.25">
      <c r="A21" s="13">
        <v>-95</v>
      </c>
      <c r="F21" s="3">
        <v>-31</v>
      </c>
      <c r="G21" s="3">
        <f t="shared" si="0"/>
        <v>-98.1</v>
      </c>
      <c r="H21" s="3">
        <f t="shared" si="1"/>
        <v>5.8594772623007788E-2</v>
      </c>
    </row>
    <row r="22" spans="1:8" x14ac:dyDescent="0.25">
      <c r="A22" s="13">
        <v>-95</v>
      </c>
      <c r="F22" s="3">
        <v>-30</v>
      </c>
      <c r="G22" s="3">
        <f t="shared" si="0"/>
        <v>-98</v>
      </c>
      <c r="H22" s="3">
        <f t="shared" si="1"/>
        <v>6.3399164751574685E-2</v>
      </c>
    </row>
    <row r="23" spans="1:8" x14ac:dyDescent="0.25">
      <c r="A23" s="13">
        <v>-96</v>
      </c>
      <c r="F23" s="3">
        <v>-29</v>
      </c>
      <c r="G23" s="3">
        <f t="shared" si="0"/>
        <v>-97.9</v>
      </c>
      <c r="H23" s="3">
        <f t="shared" si="1"/>
        <v>6.8420474111318755E-2</v>
      </c>
    </row>
    <row r="24" spans="1:8" x14ac:dyDescent="0.25">
      <c r="A24" s="13">
        <v>-95</v>
      </c>
      <c r="F24" s="3">
        <v>-28</v>
      </c>
      <c r="G24" s="3">
        <f t="shared" si="0"/>
        <v>-97.8</v>
      </c>
      <c r="H24" s="3">
        <f t="shared" si="1"/>
        <v>7.3648940249732092E-2</v>
      </c>
    </row>
    <row r="25" spans="1:8" x14ac:dyDescent="0.25">
      <c r="A25" s="13">
        <v>-94</v>
      </c>
      <c r="F25" s="3">
        <v>-27</v>
      </c>
      <c r="G25" s="3">
        <f t="shared" si="0"/>
        <v>-97.7</v>
      </c>
      <c r="H25" s="3">
        <f t="shared" si="1"/>
        <v>7.9072378900420737E-2</v>
      </c>
    </row>
    <row r="26" spans="1:8" x14ac:dyDescent="0.25">
      <c r="A26" s="13">
        <v>-95</v>
      </c>
      <c r="F26" s="3">
        <v>-26</v>
      </c>
      <c r="G26" s="3">
        <f t="shared" si="0"/>
        <v>-97.6</v>
      </c>
      <c r="H26" s="3">
        <f t="shared" si="1"/>
        <v>8.467612734972417E-2</v>
      </c>
    </row>
    <row r="27" spans="1:8" x14ac:dyDescent="0.25">
      <c r="A27" s="13">
        <v>-97</v>
      </c>
      <c r="C27" s="31" t="s">
        <v>20</v>
      </c>
      <c r="D27" s="31"/>
      <c r="F27" s="3">
        <v>-25</v>
      </c>
      <c r="G27" s="3">
        <f t="shared" si="0"/>
        <v>-97.5</v>
      </c>
      <c r="H27" s="3">
        <f t="shared" si="1"/>
        <v>9.044301883454417E-2</v>
      </c>
    </row>
    <row r="28" spans="1:8" x14ac:dyDescent="0.25">
      <c r="A28" s="13">
        <v>-91</v>
      </c>
      <c r="C28" s="22" t="s">
        <v>22</v>
      </c>
      <c r="D28" s="6">
        <f>_xlfn.MODE.SNGL(A1:A100)</f>
        <v>-95</v>
      </c>
      <c r="F28" s="3">
        <v>-24</v>
      </c>
      <c r="G28" s="3">
        <f t="shared" si="0"/>
        <v>-97.4</v>
      </c>
      <c r="H28" s="3">
        <f t="shared" si="1"/>
        <v>9.635338851655359E-2</v>
      </c>
    </row>
    <row r="29" spans="1:8" x14ac:dyDescent="0.25">
      <c r="A29" s="13">
        <v>-94</v>
      </c>
      <c r="C29" s="22" t="s">
        <v>21</v>
      </c>
      <c r="D29" s="6">
        <f>_xlfn.MODE.SNGL(A1:A5)</f>
        <v>-92</v>
      </c>
      <c r="F29" s="3">
        <v>-23</v>
      </c>
      <c r="G29" s="3">
        <f t="shared" si="0"/>
        <v>-97.3</v>
      </c>
      <c r="H29" s="3">
        <f t="shared" si="1"/>
        <v>0.10238511317196029</v>
      </c>
    </row>
    <row r="30" spans="1:8" x14ac:dyDescent="0.25">
      <c r="A30" s="13">
        <v>-92</v>
      </c>
      <c r="C30" s="22" t="s">
        <v>29</v>
      </c>
      <c r="D30" s="20">
        <f>ABS(C6/C9)</f>
        <v>2.0879946670164747E-2</v>
      </c>
      <c r="F30" s="3">
        <v>-22</v>
      </c>
      <c r="G30" s="3">
        <f t="shared" si="0"/>
        <v>-97.2</v>
      </c>
      <c r="H30" s="3">
        <f t="shared" si="1"/>
        <v>0.10851368625576338</v>
      </c>
    </row>
    <row r="31" spans="1:8" x14ac:dyDescent="0.25">
      <c r="A31" s="13">
        <v>-99</v>
      </c>
      <c r="F31" s="3">
        <v>-21</v>
      </c>
      <c r="G31" s="3">
        <f t="shared" si="0"/>
        <v>-97.1</v>
      </c>
      <c r="H31" s="3">
        <f t="shared" si="1"/>
        <v>0.11471232945120846</v>
      </c>
    </row>
    <row r="32" spans="1:8" x14ac:dyDescent="0.25">
      <c r="A32" s="13">
        <v>-93</v>
      </c>
      <c r="F32" s="3">
        <v>-20</v>
      </c>
      <c r="G32" s="3">
        <f t="shared" si="0"/>
        <v>-97</v>
      </c>
      <c r="H32" s="3">
        <f t="shared" si="1"/>
        <v>0.12095214120751113</v>
      </c>
    </row>
    <row r="33" spans="1:8" x14ac:dyDescent="0.25">
      <c r="A33" s="13">
        <v>-95</v>
      </c>
      <c r="F33" s="3">
        <v>-19</v>
      </c>
      <c r="G33" s="3">
        <f t="shared" si="0"/>
        <v>-96.9</v>
      </c>
      <c r="H33" s="3">
        <f t="shared" si="1"/>
        <v>0.12720228211271073</v>
      </c>
    </row>
    <row r="34" spans="1:8" x14ac:dyDescent="0.25">
      <c r="A34" s="13">
        <v>-94</v>
      </c>
      <c r="F34" s="3">
        <v>-18</v>
      </c>
      <c r="G34" s="3">
        <f t="shared" si="0"/>
        <v>-96.8</v>
      </c>
      <c r="H34" s="3">
        <f t="shared" si="1"/>
        <v>0.13343019625624458</v>
      </c>
    </row>
    <row r="35" spans="1:8" x14ac:dyDescent="0.25">
      <c r="A35" s="13">
        <v>-96</v>
      </c>
      <c r="F35" s="3">
        <v>-17</v>
      </c>
      <c r="G35" s="3">
        <f t="shared" si="0"/>
        <v>-96.7</v>
      </c>
      <c r="H35" s="3">
        <f t="shared" si="1"/>
        <v>0.13960186702207308</v>
      </c>
    </row>
    <row r="36" spans="1:8" x14ac:dyDescent="0.25">
      <c r="A36" s="13">
        <v>-97</v>
      </c>
      <c r="F36" s="3">
        <v>-16</v>
      </c>
      <c r="G36" s="3">
        <f t="shared" si="0"/>
        <v>-96.6</v>
      </c>
      <c r="H36" s="3">
        <f t="shared" si="1"/>
        <v>0.1456821050336129</v>
      </c>
    </row>
    <row r="37" spans="1:8" x14ac:dyDescent="0.25">
      <c r="A37" s="13">
        <v>-95</v>
      </c>
      <c r="F37" s="3">
        <v>-15</v>
      </c>
      <c r="G37" s="3">
        <f t="shared" si="0"/>
        <v>-96.5</v>
      </c>
      <c r="H37" s="3">
        <f t="shared" si="1"/>
        <v>0.15163486526314049</v>
      </c>
    </row>
    <row r="38" spans="1:8" x14ac:dyDescent="0.25">
      <c r="A38" s="13">
        <v>-94</v>
      </c>
      <c r="F38" s="3">
        <v>-14</v>
      </c>
      <c r="G38" s="3">
        <f t="shared" si="0"/>
        <v>-96.4</v>
      </c>
      <c r="H38" s="3">
        <f t="shared" si="1"/>
        <v>0.15742358963820044</v>
      </c>
    </row>
    <row r="39" spans="1:8" x14ac:dyDescent="0.25">
      <c r="A39" s="13">
        <v>-94</v>
      </c>
      <c r="F39" s="3">
        <v>-13</v>
      </c>
      <c r="G39" s="3">
        <f t="shared" si="0"/>
        <v>-96.3</v>
      </c>
      <c r="H39" s="3">
        <f t="shared" si="1"/>
        <v>0.16301157084318274</v>
      </c>
    </row>
    <row r="40" spans="1:8" x14ac:dyDescent="0.25">
      <c r="A40" s="13">
        <v>-96</v>
      </c>
      <c r="F40" s="3">
        <v>-12</v>
      </c>
      <c r="G40" s="3">
        <f t="shared" si="0"/>
        <v>-96.2</v>
      </c>
      <c r="H40" s="3">
        <f t="shared" si="1"/>
        <v>0.16836233244287063</v>
      </c>
    </row>
    <row r="41" spans="1:8" x14ac:dyDescent="0.25">
      <c r="A41" s="13">
        <v>-95</v>
      </c>
      <c r="F41" s="3">
        <v>-11</v>
      </c>
      <c r="G41" s="3">
        <f t="shared" si="0"/>
        <v>-96.1</v>
      </c>
      <c r="H41" s="3">
        <f t="shared" si="1"/>
        <v>0.17344001996245498</v>
      </c>
    </row>
    <row r="42" spans="1:8" x14ac:dyDescent="0.25">
      <c r="A42" s="13">
        <v>-93</v>
      </c>
      <c r="F42" s="3">
        <v>-10</v>
      </c>
      <c r="G42" s="3">
        <f t="shared" si="0"/>
        <v>-96</v>
      </c>
      <c r="H42" s="3">
        <f t="shared" si="1"/>
        <v>0.17820979716001342</v>
      </c>
    </row>
    <row r="43" spans="1:8" x14ac:dyDescent="0.25">
      <c r="A43" s="13">
        <v>-93</v>
      </c>
      <c r="F43" s="3">
        <v>-9</v>
      </c>
      <c r="G43" s="3">
        <f t="shared" si="0"/>
        <v>-95.9</v>
      </c>
      <c r="H43" s="3">
        <f t="shared" si="1"/>
        <v>0.18263824143570165</v>
      </c>
    </row>
    <row r="44" spans="1:8" x14ac:dyDescent="0.25">
      <c r="A44" s="13">
        <v>-91</v>
      </c>
      <c r="F44" s="3">
        <v>-8</v>
      </c>
      <c r="G44" s="3">
        <f t="shared" si="0"/>
        <v>-95.8</v>
      </c>
      <c r="H44" s="3">
        <f t="shared" si="1"/>
        <v>0.18669373214726023</v>
      </c>
    </row>
    <row r="45" spans="1:8" x14ac:dyDescent="0.25">
      <c r="A45" s="13">
        <v>-93</v>
      </c>
      <c r="F45" s="3">
        <v>-7</v>
      </c>
      <c r="G45" s="3">
        <f t="shared" si="0"/>
        <v>-95.7</v>
      </c>
      <c r="H45" s="3">
        <f t="shared" si="1"/>
        <v>0.19034682555184129</v>
      </c>
    </row>
    <row r="46" spans="1:8" x14ac:dyDescent="0.25">
      <c r="A46" s="13">
        <v>-89</v>
      </c>
      <c r="F46" s="3">
        <v>-6</v>
      </c>
      <c r="G46" s="3">
        <f t="shared" si="0"/>
        <v>-95.6</v>
      </c>
      <c r="H46" s="3">
        <f t="shared" si="1"/>
        <v>0.19357061017427163</v>
      </c>
    </row>
    <row r="47" spans="1:8" x14ac:dyDescent="0.25">
      <c r="A47" s="13">
        <v>-96</v>
      </c>
      <c r="F47" s="3">
        <v>-5</v>
      </c>
      <c r="G47" s="3">
        <f t="shared" si="0"/>
        <v>-95.5</v>
      </c>
      <c r="H47" s="3">
        <f t="shared" si="1"/>
        <v>0.19634103661321514</v>
      </c>
    </row>
    <row r="48" spans="1:8" x14ac:dyDescent="0.25">
      <c r="A48" s="13">
        <v>-94</v>
      </c>
      <c r="F48" s="3">
        <v>-4</v>
      </c>
      <c r="G48" s="3">
        <f t="shared" si="0"/>
        <v>-95.4</v>
      </c>
      <c r="H48" s="3">
        <f t="shared" si="1"/>
        <v>0.19863721613747112</v>
      </c>
    </row>
    <row r="49" spans="1:8" x14ac:dyDescent="0.25">
      <c r="A49" s="13">
        <v>-96</v>
      </c>
      <c r="F49" s="3">
        <v>-3</v>
      </c>
      <c r="G49" s="3">
        <f t="shared" si="0"/>
        <v>-95.3</v>
      </c>
      <c r="H49" s="3">
        <f t="shared" si="1"/>
        <v>0.20044168288946393</v>
      </c>
    </row>
    <row r="50" spans="1:8" x14ac:dyDescent="0.25">
      <c r="A50" s="13">
        <v>-95</v>
      </c>
      <c r="F50" s="3">
        <v>-2</v>
      </c>
      <c r="G50" s="3">
        <f t="shared" si="0"/>
        <v>-95.2</v>
      </c>
      <c r="H50" s="3">
        <f t="shared" si="1"/>
        <v>0.20174061509334607</v>
      </c>
    </row>
    <row r="51" spans="1:8" x14ac:dyDescent="0.25">
      <c r="A51" s="13">
        <v>-94</v>
      </c>
      <c r="F51" s="3">
        <v>-1</v>
      </c>
      <c r="G51" s="3">
        <f t="shared" si="0"/>
        <v>-95.1</v>
      </c>
      <c r="H51" s="3">
        <f t="shared" si="1"/>
        <v>0.20252401134923453</v>
      </c>
    </row>
    <row r="52" spans="1:8" x14ac:dyDescent="0.25">
      <c r="A52" s="13">
        <v>-95</v>
      </c>
      <c r="F52" s="3">
        <v>0</v>
      </c>
      <c r="G52" s="3">
        <f t="shared" si="0"/>
        <v>-95</v>
      </c>
      <c r="H52" s="3">
        <f t="shared" si="1"/>
        <v>0.20278581886835712</v>
      </c>
    </row>
    <row r="53" spans="1:8" x14ac:dyDescent="0.25">
      <c r="A53" s="13">
        <v>-96</v>
      </c>
      <c r="F53" s="3">
        <v>1</v>
      </c>
      <c r="G53" s="3">
        <f t="shared" si="0"/>
        <v>-94.9</v>
      </c>
      <c r="H53" s="3">
        <f t="shared" si="1"/>
        <v>0.20252401134923453</v>
      </c>
    </row>
    <row r="54" spans="1:8" x14ac:dyDescent="0.25">
      <c r="A54" s="13">
        <v>-94</v>
      </c>
      <c r="F54" s="3">
        <v>2</v>
      </c>
      <c r="G54" s="3">
        <f t="shared" si="0"/>
        <v>-94.8</v>
      </c>
      <c r="H54" s="3">
        <f t="shared" si="1"/>
        <v>0.20174061509334607</v>
      </c>
    </row>
    <row r="55" spans="1:8" x14ac:dyDescent="0.25">
      <c r="A55" s="13">
        <v>-96</v>
      </c>
      <c r="F55" s="3">
        <v>3</v>
      </c>
      <c r="G55" s="3">
        <f t="shared" si="0"/>
        <v>-94.7</v>
      </c>
      <c r="H55" s="3">
        <f t="shared" si="1"/>
        <v>0.20044168288946393</v>
      </c>
    </row>
    <row r="56" spans="1:8" x14ac:dyDescent="0.25">
      <c r="A56" s="13">
        <v>-93</v>
      </c>
      <c r="F56" s="3">
        <v>4</v>
      </c>
      <c r="G56" s="3">
        <f t="shared" si="0"/>
        <v>-94.6</v>
      </c>
      <c r="H56" s="3">
        <f t="shared" si="1"/>
        <v>0.19863721613747112</v>
      </c>
    </row>
    <row r="57" spans="1:8" x14ac:dyDescent="0.25">
      <c r="A57" s="13">
        <v>-92</v>
      </c>
      <c r="F57" s="3">
        <v>5</v>
      </c>
      <c r="G57" s="3">
        <f t="shared" si="0"/>
        <v>-94.5</v>
      </c>
      <c r="H57" s="3">
        <f t="shared" si="1"/>
        <v>0.19634103661321514</v>
      </c>
    </row>
    <row r="58" spans="1:8" x14ac:dyDescent="0.25">
      <c r="A58" s="13">
        <v>-95</v>
      </c>
      <c r="F58" s="3">
        <v>6</v>
      </c>
      <c r="G58" s="3">
        <f t="shared" si="0"/>
        <v>-94.4</v>
      </c>
      <c r="H58" s="3">
        <f t="shared" si="1"/>
        <v>0.19357061017427163</v>
      </c>
    </row>
    <row r="59" spans="1:8" x14ac:dyDescent="0.25">
      <c r="A59" s="13">
        <v>-92</v>
      </c>
      <c r="F59" s="3">
        <v>7</v>
      </c>
      <c r="G59" s="3">
        <f t="shared" si="0"/>
        <v>-94.3</v>
      </c>
      <c r="H59" s="3">
        <f t="shared" si="1"/>
        <v>0.19034682555184129</v>
      </c>
    </row>
    <row r="60" spans="1:8" x14ac:dyDescent="0.25">
      <c r="A60" s="13">
        <v>-95</v>
      </c>
      <c r="F60" s="3">
        <v>8</v>
      </c>
      <c r="G60" s="3">
        <f t="shared" si="0"/>
        <v>-94.2</v>
      </c>
      <c r="H60" s="3">
        <f t="shared" si="1"/>
        <v>0.18669373214726023</v>
      </c>
    </row>
    <row r="61" spans="1:8" x14ac:dyDescent="0.25">
      <c r="A61" s="13">
        <v>-95</v>
      </c>
      <c r="F61" s="3">
        <v>9</v>
      </c>
      <c r="G61" s="3">
        <f t="shared" si="0"/>
        <v>-94.1</v>
      </c>
      <c r="H61" s="3">
        <f t="shared" si="1"/>
        <v>0.18263824143570165</v>
      </c>
    </row>
    <row r="62" spans="1:8" x14ac:dyDescent="0.25">
      <c r="A62" s="13">
        <v>-93</v>
      </c>
      <c r="F62" s="3">
        <v>10</v>
      </c>
      <c r="G62" s="3">
        <f t="shared" si="0"/>
        <v>-94</v>
      </c>
      <c r="H62" s="3">
        <f t="shared" si="1"/>
        <v>0.17820979716001342</v>
      </c>
    </row>
    <row r="63" spans="1:8" x14ac:dyDescent="0.25">
      <c r="A63" s="13">
        <v>-94</v>
      </c>
      <c r="F63" s="3">
        <v>11</v>
      </c>
      <c r="G63" s="3">
        <f t="shared" si="0"/>
        <v>-93.9</v>
      </c>
      <c r="H63" s="3">
        <f t="shared" si="1"/>
        <v>0.17344001996245498</v>
      </c>
    </row>
    <row r="64" spans="1:8" x14ac:dyDescent="0.25">
      <c r="A64" s="13">
        <v>-93</v>
      </c>
      <c r="F64" s="3">
        <v>12</v>
      </c>
      <c r="G64" s="3">
        <f t="shared" si="0"/>
        <v>-93.8</v>
      </c>
      <c r="H64" s="3">
        <f t="shared" si="1"/>
        <v>0.16836233244287063</v>
      </c>
    </row>
    <row r="65" spans="1:8" x14ac:dyDescent="0.25">
      <c r="A65" s="13">
        <v>-96</v>
      </c>
      <c r="F65" s="3">
        <v>13</v>
      </c>
      <c r="G65" s="3">
        <f t="shared" si="0"/>
        <v>-93.7</v>
      </c>
      <c r="H65" s="3">
        <f t="shared" si="1"/>
        <v>0.16301157084318274</v>
      </c>
    </row>
    <row r="66" spans="1:8" x14ac:dyDescent="0.25">
      <c r="A66" s="13">
        <v>-95</v>
      </c>
      <c r="F66" s="3">
        <v>14</v>
      </c>
      <c r="G66" s="3">
        <f t="shared" si="0"/>
        <v>-93.6</v>
      </c>
      <c r="H66" s="3">
        <f t="shared" si="1"/>
        <v>0.15742358963820044</v>
      </c>
    </row>
    <row r="67" spans="1:8" x14ac:dyDescent="0.25">
      <c r="A67" s="13">
        <v>-92</v>
      </c>
      <c r="F67" s="3">
        <v>15</v>
      </c>
      <c r="G67" s="3">
        <f t="shared" si="0"/>
        <v>-93.5</v>
      </c>
      <c r="H67" s="3">
        <f t="shared" si="1"/>
        <v>0.15163486526314049</v>
      </c>
    </row>
    <row r="68" spans="1:8" x14ac:dyDescent="0.25">
      <c r="A68" s="13">
        <v>-95</v>
      </c>
      <c r="F68" s="3">
        <v>16</v>
      </c>
      <c r="G68" s="3">
        <f t="shared" ref="G68:G102" si="2">$D$28+($I$3*F68)</f>
        <v>-93.4</v>
      </c>
      <c r="H68" s="3">
        <f t="shared" ref="H68:H102" si="3">_xlfn.NORM.DIST(G68,$D$28,$C$6,FALSE)</f>
        <v>0.1456821050336129</v>
      </c>
    </row>
    <row r="69" spans="1:8" x14ac:dyDescent="0.25">
      <c r="A69" s="13">
        <v>-94</v>
      </c>
      <c r="F69" s="3">
        <v>17</v>
      </c>
      <c r="G69" s="3">
        <f t="shared" si="2"/>
        <v>-93.3</v>
      </c>
      <c r="H69" s="3">
        <f t="shared" si="3"/>
        <v>0.13960186702207308</v>
      </c>
    </row>
    <row r="70" spans="1:8" x14ac:dyDescent="0.25">
      <c r="A70" s="13">
        <v>-98</v>
      </c>
      <c r="F70" s="3">
        <v>18</v>
      </c>
      <c r="G70" s="3">
        <f t="shared" si="2"/>
        <v>-93.2</v>
      </c>
      <c r="H70" s="3">
        <f t="shared" si="3"/>
        <v>0.13343019625624458</v>
      </c>
    </row>
    <row r="71" spans="1:8" x14ac:dyDescent="0.25">
      <c r="A71" s="13">
        <v>-94</v>
      </c>
      <c r="F71" s="3">
        <v>19</v>
      </c>
      <c r="G71" s="3">
        <f t="shared" si="2"/>
        <v>-93.1</v>
      </c>
      <c r="H71" s="3">
        <f t="shared" si="3"/>
        <v>0.12720228211271073</v>
      </c>
    </row>
    <row r="72" spans="1:8" x14ac:dyDescent="0.25">
      <c r="A72" s="13">
        <v>-91</v>
      </c>
      <c r="F72" s="3">
        <v>20</v>
      </c>
      <c r="G72" s="3">
        <f t="shared" si="2"/>
        <v>-93</v>
      </c>
      <c r="H72" s="3">
        <f t="shared" si="3"/>
        <v>0.12095214120751113</v>
      </c>
    </row>
    <row r="73" spans="1:8" x14ac:dyDescent="0.25">
      <c r="A73" s="13">
        <v>-93</v>
      </c>
      <c r="F73" s="3">
        <v>21</v>
      </c>
      <c r="G73" s="3">
        <f t="shared" si="2"/>
        <v>-92.9</v>
      </c>
      <c r="H73" s="3">
        <f t="shared" si="3"/>
        <v>0.11471232945120846</v>
      </c>
    </row>
    <row r="74" spans="1:8" x14ac:dyDescent="0.25">
      <c r="A74" s="13">
        <v>-93</v>
      </c>
      <c r="F74" s="3">
        <v>22</v>
      </c>
      <c r="G74" s="3">
        <f t="shared" si="2"/>
        <v>-92.8</v>
      </c>
      <c r="H74" s="3">
        <f t="shared" si="3"/>
        <v>0.10851368625576338</v>
      </c>
    </row>
    <row r="75" spans="1:8" x14ac:dyDescent="0.25">
      <c r="A75" s="13">
        <v>-97</v>
      </c>
      <c r="F75" s="3">
        <v>23</v>
      </c>
      <c r="G75" s="3">
        <f t="shared" si="2"/>
        <v>-92.7</v>
      </c>
      <c r="H75" s="3">
        <f t="shared" si="3"/>
        <v>0.10238511317196029</v>
      </c>
    </row>
    <row r="76" spans="1:8" x14ac:dyDescent="0.25">
      <c r="A76" s="13">
        <v>-92</v>
      </c>
      <c r="F76" s="3">
        <v>24</v>
      </c>
      <c r="G76" s="3">
        <f t="shared" si="2"/>
        <v>-92.6</v>
      </c>
      <c r="H76" s="3">
        <f t="shared" si="3"/>
        <v>9.635338851655359E-2</v>
      </c>
    </row>
    <row r="77" spans="1:8" x14ac:dyDescent="0.25">
      <c r="A77" s="13">
        <v>-96</v>
      </c>
      <c r="F77" s="3">
        <v>25</v>
      </c>
      <c r="G77" s="3">
        <f t="shared" si="2"/>
        <v>-92.5</v>
      </c>
      <c r="H77" s="3">
        <f t="shared" si="3"/>
        <v>9.044301883454417E-2</v>
      </c>
    </row>
    <row r="78" spans="1:8" x14ac:dyDescent="0.25">
      <c r="A78" s="13">
        <v>-96</v>
      </c>
      <c r="F78" s="3">
        <v>26</v>
      </c>
      <c r="G78" s="3">
        <f t="shared" si="2"/>
        <v>-92.4</v>
      </c>
      <c r="H78" s="3">
        <f t="shared" si="3"/>
        <v>8.467612734972417E-2</v>
      </c>
    </row>
    <row r="79" spans="1:8" x14ac:dyDescent="0.25">
      <c r="A79" s="13">
        <v>-95</v>
      </c>
      <c r="F79" s="3">
        <v>27</v>
      </c>
      <c r="G79" s="3">
        <f t="shared" si="2"/>
        <v>-92.3</v>
      </c>
      <c r="H79" s="3">
        <f t="shared" si="3"/>
        <v>7.9072378900420737E-2</v>
      </c>
    </row>
    <row r="80" spans="1:8" x14ac:dyDescent="0.25">
      <c r="A80" s="13">
        <v>-96</v>
      </c>
      <c r="F80" s="3">
        <v>28</v>
      </c>
      <c r="G80" s="3">
        <f t="shared" si="2"/>
        <v>-92.2</v>
      </c>
      <c r="H80" s="3">
        <f t="shared" si="3"/>
        <v>7.3648940249732092E-2</v>
      </c>
    </row>
    <row r="81" spans="1:8" x14ac:dyDescent="0.25">
      <c r="A81" s="13">
        <v>-94</v>
      </c>
      <c r="F81" s="3">
        <v>29</v>
      </c>
      <c r="G81" s="3">
        <f t="shared" si="2"/>
        <v>-92.1</v>
      </c>
      <c r="H81" s="3">
        <f t="shared" si="3"/>
        <v>6.8420474111318755E-2</v>
      </c>
    </row>
    <row r="82" spans="1:8" x14ac:dyDescent="0.25">
      <c r="A82" s="13">
        <v>-93</v>
      </c>
      <c r="F82" s="3">
        <v>30</v>
      </c>
      <c r="G82" s="3">
        <f t="shared" si="2"/>
        <v>-92</v>
      </c>
      <c r="H82" s="3">
        <f t="shared" si="3"/>
        <v>6.3399164751574685E-2</v>
      </c>
    </row>
    <row r="83" spans="1:8" x14ac:dyDescent="0.25">
      <c r="A83" s="13">
        <v>-95</v>
      </c>
      <c r="F83" s="3">
        <v>31</v>
      </c>
      <c r="G83" s="3">
        <f t="shared" si="2"/>
        <v>-91.9</v>
      </c>
      <c r="H83" s="3">
        <f t="shared" si="3"/>
        <v>5.8594772623007788E-2</v>
      </c>
    </row>
    <row r="84" spans="1:8" x14ac:dyDescent="0.25">
      <c r="A84" s="13">
        <v>-93</v>
      </c>
      <c r="F84" s="3">
        <v>32</v>
      </c>
      <c r="G84" s="3">
        <f t="shared" si="2"/>
        <v>-91.8</v>
      </c>
      <c r="H84" s="3">
        <f t="shared" si="3"/>
        <v>5.4014715156147822E-2</v>
      </c>
    </row>
    <row r="85" spans="1:8" x14ac:dyDescent="0.25">
      <c r="A85" s="13">
        <v>-96</v>
      </c>
      <c r="F85" s="3">
        <v>33</v>
      </c>
      <c r="G85" s="3">
        <f t="shared" si="2"/>
        <v>-91.7</v>
      </c>
      <c r="H85" s="3">
        <f t="shared" si="3"/>
        <v>4.9664170589975659E-2</v>
      </c>
    </row>
    <row r="86" spans="1:8" x14ac:dyDescent="0.25">
      <c r="A86" s="13">
        <v>-97</v>
      </c>
      <c r="F86" s="3">
        <v>34</v>
      </c>
      <c r="G86" s="3">
        <f t="shared" si="2"/>
        <v>-91.6</v>
      </c>
      <c r="H86" s="3">
        <f t="shared" si="3"/>
        <v>4.5546201553561282E-2</v>
      </c>
    </row>
    <row r="87" spans="1:8" x14ac:dyDescent="0.25">
      <c r="A87" s="13">
        <v>-95</v>
      </c>
      <c r="F87" s="3">
        <v>35</v>
      </c>
      <c r="G87" s="3">
        <f t="shared" si="2"/>
        <v>-91.5</v>
      </c>
      <c r="H87" s="3">
        <f t="shared" si="3"/>
        <v>4.1661895022077858E-2</v>
      </c>
    </row>
    <row r="88" spans="1:8" x14ac:dyDescent="0.25">
      <c r="A88" s="13">
        <v>-90</v>
      </c>
      <c r="F88" s="3">
        <v>36</v>
      </c>
      <c r="G88" s="3">
        <f t="shared" si="2"/>
        <v>-91.4</v>
      </c>
      <c r="H88" s="3">
        <f t="shared" si="3"/>
        <v>3.8010515254564031E-2</v>
      </c>
    </row>
    <row r="89" spans="1:8" x14ac:dyDescent="0.25">
      <c r="A89" s="13">
        <v>-96</v>
      </c>
      <c r="F89" s="3">
        <v>37</v>
      </c>
      <c r="G89" s="3">
        <f t="shared" si="2"/>
        <v>-91.3</v>
      </c>
      <c r="H89" s="3">
        <f t="shared" si="3"/>
        <v>3.4589666373369618E-2</v>
      </c>
    </row>
    <row r="90" spans="1:8" x14ac:dyDescent="0.25">
      <c r="A90" s="13">
        <v>-93</v>
      </c>
      <c r="F90" s="3">
        <v>38</v>
      </c>
      <c r="G90" s="3">
        <f t="shared" si="2"/>
        <v>-91.2</v>
      </c>
      <c r="H90" s="3">
        <f t="shared" si="3"/>
        <v>3.1395461359277947E-2</v>
      </c>
    </row>
    <row r="91" spans="1:8" x14ac:dyDescent="0.25">
      <c r="A91" s="13">
        <v>-95</v>
      </c>
      <c r="F91" s="3">
        <v>39</v>
      </c>
      <c r="G91" s="3">
        <f t="shared" si="2"/>
        <v>-91.1</v>
      </c>
      <c r="H91" s="3">
        <f t="shared" si="3"/>
        <v>2.8422694404237146E-2</v>
      </c>
    </row>
    <row r="92" spans="1:8" x14ac:dyDescent="0.25">
      <c r="A92" s="13">
        <v>-89</v>
      </c>
      <c r="F92" s="3">
        <v>40</v>
      </c>
      <c r="G92" s="3">
        <f t="shared" si="2"/>
        <v>-91</v>
      </c>
      <c r="H92" s="3">
        <f t="shared" si="3"/>
        <v>2.5665013777072525E-2</v>
      </c>
    </row>
    <row r="93" spans="1:8" x14ac:dyDescent="0.25">
      <c r="A93" s="13">
        <v>-90</v>
      </c>
      <c r="F93" s="3">
        <v>41</v>
      </c>
      <c r="G93" s="3">
        <f t="shared" si="2"/>
        <v>-90.9</v>
      </c>
      <c r="H93" s="3">
        <f t="shared" si="3"/>
        <v>2.3115092607686495E-2</v>
      </c>
    </row>
    <row r="94" spans="1:8" x14ac:dyDescent="0.25">
      <c r="A94" s="13">
        <v>-96</v>
      </c>
      <c r="F94" s="3">
        <v>42</v>
      </c>
      <c r="G94" s="3">
        <f t="shared" si="2"/>
        <v>-90.8</v>
      </c>
      <c r="H94" s="3">
        <f t="shared" si="3"/>
        <v>2.0764795273304073E-2</v>
      </c>
    </row>
    <row r="95" spans="1:8" x14ac:dyDescent="0.25">
      <c r="A95" s="13">
        <v>-97</v>
      </c>
      <c r="F95" s="3">
        <v>43</v>
      </c>
      <c r="G95" s="3">
        <f t="shared" si="2"/>
        <v>-90.7</v>
      </c>
      <c r="H95" s="3">
        <f t="shared" si="3"/>
        <v>1.8605337367463934E-2</v>
      </c>
    </row>
    <row r="96" spans="1:8" x14ac:dyDescent="0.25">
      <c r="A96" s="13">
        <v>-94</v>
      </c>
      <c r="F96" s="3">
        <v>44</v>
      </c>
      <c r="G96" s="3">
        <f t="shared" si="2"/>
        <v>-90.6</v>
      </c>
      <c r="H96" s="3">
        <f t="shared" si="3"/>
        <v>1.6627437540370198E-2</v>
      </c>
    </row>
    <row r="97" spans="1:8" x14ac:dyDescent="0.25">
      <c r="A97" s="13">
        <v>-95</v>
      </c>
      <c r="F97" s="3">
        <v>45</v>
      </c>
      <c r="G97" s="3">
        <f t="shared" si="2"/>
        <v>-90.5</v>
      </c>
      <c r="H97" s="3">
        <f t="shared" si="3"/>
        <v>1.4821459810068077E-2</v>
      </c>
    </row>
    <row r="98" spans="1:8" x14ac:dyDescent="0.25">
      <c r="A98" s="13">
        <v>-95</v>
      </c>
      <c r="F98" s="3">
        <v>46</v>
      </c>
      <c r="G98" s="3">
        <f t="shared" si="2"/>
        <v>-90.4</v>
      </c>
      <c r="H98" s="3">
        <f t="shared" si="3"/>
        <v>1.3177545250526241E-2</v>
      </c>
    </row>
    <row r="99" spans="1:8" x14ac:dyDescent="0.25">
      <c r="A99" s="13">
        <v>-94</v>
      </c>
      <c r="F99" s="3">
        <v>47</v>
      </c>
      <c r="G99" s="3">
        <f t="shared" si="2"/>
        <v>-90.3</v>
      </c>
      <c r="H99" s="3">
        <f t="shared" si="3"/>
        <v>1.168573225886404E-2</v>
      </c>
    </row>
    <row r="100" spans="1:8" x14ac:dyDescent="0.25">
      <c r="A100" s="13">
        <v>-94</v>
      </c>
      <c r="F100" s="3">
        <v>48</v>
      </c>
      <c r="G100" s="3">
        <f t="shared" si="2"/>
        <v>-90.2</v>
      </c>
      <c r="H100" s="3">
        <f t="shared" si="3"/>
        <v>1.0336064884199631E-2</v>
      </c>
    </row>
    <row r="101" spans="1:8" x14ac:dyDescent="0.25">
      <c r="F101" s="3">
        <v>49</v>
      </c>
      <c r="G101" s="3">
        <f t="shared" si="2"/>
        <v>-90.1</v>
      </c>
      <c r="H101" s="3">
        <f t="shared" si="3"/>
        <v>9.1186889605253674E-3</v>
      </c>
    </row>
    <row r="102" spans="1:8" x14ac:dyDescent="0.25">
      <c r="F102" s="3">
        <v>50</v>
      </c>
      <c r="G102" s="3">
        <f t="shared" si="2"/>
        <v>-90</v>
      </c>
      <c r="H102" s="3">
        <f t="shared" si="3"/>
        <v>8.023936022174943E-3</v>
      </c>
    </row>
  </sheetData>
  <mergeCells count="4">
    <mergeCell ref="D1:E1"/>
    <mergeCell ref="F1:I1"/>
    <mergeCell ref="B1:C1"/>
    <mergeCell ref="C27:D27"/>
  </mergeCells>
  <conditionalFormatting sqref="D29">
    <cfRule type="cellIs" dxfId="19" priority="1" operator="notEqual">
      <formula>$D$28</formula>
    </cfRule>
    <cfRule type="cellIs" dxfId="18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783E-0D3F-491A-B2EC-DE5F8292699C}">
  <dimension ref="A1:L102"/>
  <sheetViews>
    <sheetView zoomScale="120" zoomScaleNormal="120" workbookViewId="0">
      <selection activeCell="E9" sqref="E9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-90</v>
      </c>
      <c r="B1" s="30" t="s">
        <v>23</v>
      </c>
      <c r="C1" s="30"/>
      <c r="D1" s="27" t="s">
        <v>17</v>
      </c>
      <c r="E1" s="28"/>
      <c r="F1" s="29" t="s">
        <v>18</v>
      </c>
      <c r="G1" s="29"/>
      <c r="H1" s="29"/>
      <c r="I1" s="29"/>
      <c r="L1" s="14"/>
    </row>
    <row r="2" spans="1:12" x14ac:dyDescent="0.25">
      <c r="A2" s="13">
        <v>-94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-91</v>
      </c>
      <c r="B3" s="21" t="s">
        <v>8</v>
      </c>
      <c r="C3" s="12">
        <f>MIN(A1:A100)</f>
        <v>-98</v>
      </c>
      <c r="D3" s="8">
        <v>-99</v>
      </c>
      <c r="E3" s="10">
        <f t="array" ref="E3:E11">FREQUENCY(A1:A100,D3:D11)</f>
        <v>0</v>
      </c>
      <c r="F3" s="3">
        <v>-49</v>
      </c>
      <c r="G3" s="3">
        <f>$D$28+($I$3*F3)</f>
        <v>-98.41</v>
      </c>
      <c r="H3" s="3">
        <f>_xlfn.NORM.DIST(G3,$D$28,$C$6,FALSE)</f>
        <v>2.1264348680979074E-2</v>
      </c>
      <c r="I3" s="7">
        <f>(ABS(C3)-ABS(C4))/C5</f>
        <v>0.09</v>
      </c>
      <c r="L3" s="14"/>
    </row>
    <row r="4" spans="1:12" x14ac:dyDescent="0.25">
      <c r="A4" s="13">
        <v>-89</v>
      </c>
      <c r="B4" s="22" t="s">
        <v>9</v>
      </c>
      <c r="C4" s="7">
        <f>MAX(A1:A100)</f>
        <v>-89</v>
      </c>
      <c r="D4" s="6">
        <v>-98</v>
      </c>
      <c r="E4" s="11">
        <v>1</v>
      </c>
      <c r="F4" s="3">
        <v>-48</v>
      </c>
      <c r="G4" s="3">
        <f t="shared" ref="G4:G67" si="0">$D$28+($I$3*F4)</f>
        <v>-98.32</v>
      </c>
      <c r="H4" s="3">
        <f t="shared" ref="H4:H67" si="1">_xlfn.NORM.DIST(G4,$D$28,$C$6,FALSE)</f>
        <v>2.3227125880868733E-2</v>
      </c>
      <c r="L4" s="14"/>
    </row>
    <row r="5" spans="1:12" x14ac:dyDescent="0.25">
      <c r="A5" s="13">
        <v>-96</v>
      </c>
      <c r="B5" s="21" t="s">
        <v>10</v>
      </c>
      <c r="C5" s="12">
        <f>COUNT(A1:A100)</f>
        <v>100</v>
      </c>
      <c r="D5" s="8">
        <v>-97</v>
      </c>
      <c r="E5" s="10">
        <v>5</v>
      </c>
      <c r="F5" s="3">
        <v>-47</v>
      </c>
      <c r="G5" s="3">
        <f t="shared" si="0"/>
        <v>-98.23</v>
      </c>
      <c r="H5" s="3">
        <f t="shared" si="1"/>
        <v>2.5324931360602824E-2</v>
      </c>
      <c r="L5" s="14"/>
    </row>
    <row r="6" spans="1:12" x14ac:dyDescent="0.25">
      <c r="A6" s="13">
        <v>-94</v>
      </c>
      <c r="B6" s="22" t="s">
        <v>2</v>
      </c>
      <c r="C6" s="7">
        <f>_xlfn.STDEV.S(A1:A100)</f>
        <v>2.1094065420387706</v>
      </c>
      <c r="D6" s="6">
        <v>-96</v>
      </c>
      <c r="E6" s="11">
        <v>15</v>
      </c>
      <c r="F6" s="3">
        <v>-46</v>
      </c>
      <c r="G6" s="3">
        <f t="shared" si="0"/>
        <v>-98.14</v>
      </c>
      <c r="H6" s="3">
        <f t="shared" si="1"/>
        <v>2.7561985184127825E-2</v>
      </c>
      <c r="L6" s="14"/>
    </row>
    <row r="7" spans="1:12" x14ac:dyDescent="0.25">
      <c r="A7" s="13">
        <v>-95</v>
      </c>
      <c r="B7" s="21" t="s">
        <v>6</v>
      </c>
      <c r="C7" s="12">
        <f>C9-(2*C6)</f>
        <v>-98.148813084077545</v>
      </c>
      <c r="D7" s="8">
        <v>-95</v>
      </c>
      <c r="E7" s="10">
        <v>24</v>
      </c>
      <c r="F7" s="3">
        <v>-45</v>
      </c>
      <c r="G7" s="3">
        <f t="shared" si="0"/>
        <v>-98.05</v>
      </c>
      <c r="H7" s="3">
        <f t="shared" si="1"/>
        <v>2.9942091113396744E-2</v>
      </c>
    </row>
    <row r="8" spans="1:12" x14ac:dyDescent="0.25">
      <c r="A8" s="13">
        <v>-94</v>
      </c>
      <c r="B8" s="22" t="s">
        <v>4</v>
      </c>
      <c r="C8" s="7">
        <f>C9-C6</f>
        <v>-96.039406542038776</v>
      </c>
      <c r="D8" s="6">
        <v>-94</v>
      </c>
      <c r="E8" s="11">
        <v>26</v>
      </c>
      <c r="F8" s="3">
        <v>-44</v>
      </c>
      <c r="G8" s="3">
        <f t="shared" si="0"/>
        <v>-97.96</v>
      </c>
      <c r="H8" s="3">
        <f t="shared" si="1"/>
        <v>3.2468570994787123E-2</v>
      </c>
    </row>
    <row r="9" spans="1:12" x14ac:dyDescent="0.25">
      <c r="A9" s="13">
        <v>-95</v>
      </c>
      <c r="B9" s="21" t="s">
        <v>3</v>
      </c>
      <c r="C9" s="12">
        <f>AVERAGE(A1:A100)</f>
        <v>-93.93</v>
      </c>
      <c r="D9" s="8">
        <v>-93</v>
      </c>
      <c r="E9" s="10">
        <v>11</v>
      </c>
      <c r="F9" s="3">
        <v>-43</v>
      </c>
      <c r="G9" s="3">
        <f t="shared" si="0"/>
        <v>-97.87</v>
      </c>
      <c r="H9" s="3">
        <f t="shared" si="1"/>
        <v>3.5144197986588042E-2</v>
      </c>
    </row>
    <row r="10" spans="1:12" x14ac:dyDescent="0.25">
      <c r="A10" s="13">
        <v>-96</v>
      </c>
      <c r="B10" s="22" t="s">
        <v>5</v>
      </c>
      <c r="C10" s="7">
        <f>C9+C6</f>
        <v>-91.820593457961238</v>
      </c>
      <c r="D10" s="6">
        <v>-92</v>
      </c>
      <c r="E10" s="11">
        <v>2</v>
      </c>
      <c r="F10" s="3">
        <v>-42</v>
      </c>
      <c r="G10" s="3">
        <f t="shared" si="0"/>
        <v>-97.78</v>
      </c>
      <c r="H10" s="3">
        <f t="shared" si="1"/>
        <v>3.7971129286417875E-2</v>
      </c>
    </row>
    <row r="11" spans="1:12" x14ac:dyDescent="0.25">
      <c r="A11" s="13">
        <v>-94</v>
      </c>
      <c r="B11" s="21" t="s">
        <v>7</v>
      </c>
      <c r="C11" s="12">
        <f>C9+(2*C6)</f>
        <v>-89.711186915922468</v>
      </c>
      <c r="D11" s="8">
        <v>-91</v>
      </c>
      <c r="E11" s="10">
        <v>6</v>
      </c>
      <c r="F11" s="3">
        <v>-41</v>
      </c>
      <c r="G11" s="3">
        <f t="shared" si="0"/>
        <v>-97.69</v>
      </c>
      <c r="H11" s="3">
        <f t="shared" si="1"/>
        <v>4.095083908023027E-2</v>
      </c>
    </row>
    <row r="12" spans="1:12" x14ac:dyDescent="0.25">
      <c r="A12" s="13">
        <v>-97</v>
      </c>
      <c r="F12" s="3">
        <v>-40</v>
      </c>
      <c r="G12" s="3">
        <f t="shared" si="0"/>
        <v>-97.6</v>
      </c>
      <c r="H12" s="3">
        <f t="shared" si="1"/>
        <v>4.40840524917629E-2</v>
      </c>
    </row>
    <row r="13" spans="1:12" x14ac:dyDescent="0.25">
      <c r="A13" s="13">
        <v>-93</v>
      </c>
      <c r="F13" s="3">
        <v>-39</v>
      </c>
      <c r="G13" s="3">
        <f t="shared" si="0"/>
        <v>-97.51</v>
      </c>
      <c r="H13" s="3">
        <f t="shared" si="1"/>
        <v>4.7370681361383601E-2</v>
      </c>
    </row>
    <row r="14" spans="1:12" x14ac:dyDescent="0.25">
      <c r="A14" s="13">
        <v>-91</v>
      </c>
      <c r="F14" s="3">
        <v>-38</v>
      </c>
      <c r="G14" s="3">
        <f t="shared" si="0"/>
        <v>-97.42</v>
      </c>
      <c r="H14" s="3">
        <f t="shared" si="1"/>
        <v>5.080976272492322E-2</v>
      </c>
    </row>
    <row r="15" spans="1:12" x14ac:dyDescent="0.25">
      <c r="A15" s="13">
        <v>-95</v>
      </c>
      <c r="F15" s="3">
        <v>-37</v>
      </c>
      <c r="G15" s="3">
        <f t="shared" si="0"/>
        <v>-97.33</v>
      </c>
      <c r="H15" s="3">
        <f t="shared" si="1"/>
        <v>5.4399400894821558E-2</v>
      </c>
    </row>
    <row r="16" spans="1:12" x14ac:dyDescent="0.25">
      <c r="A16" s="13">
        <v>-95</v>
      </c>
      <c r="F16" s="3">
        <v>-36</v>
      </c>
      <c r="G16" s="3">
        <f t="shared" si="0"/>
        <v>-97.24</v>
      </c>
      <c r="H16" s="3">
        <f t="shared" si="1"/>
        <v>5.8136714066504107E-2</v>
      </c>
    </row>
    <row r="17" spans="1:8" x14ac:dyDescent="0.25">
      <c r="A17" s="13">
        <v>-94</v>
      </c>
      <c r="F17" s="3">
        <v>-35</v>
      </c>
      <c r="G17" s="3">
        <f t="shared" si="0"/>
        <v>-97.15</v>
      </c>
      <c r="H17" s="3">
        <f t="shared" si="1"/>
        <v>6.2017786381097811E-2</v>
      </c>
    </row>
    <row r="18" spans="1:8" x14ac:dyDescent="0.25">
      <c r="A18" s="13">
        <v>-95</v>
      </c>
      <c r="F18" s="3">
        <v>-34</v>
      </c>
      <c r="G18" s="3">
        <f t="shared" si="0"/>
        <v>-97.06</v>
      </c>
      <c r="H18" s="3">
        <f t="shared" si="1"/>
        <v>6.6037626370400102E-2</v>
      </c>
    </row>
    <row r="19" spans="1:8" x14ac:dyDescent="0.25">
      <c r="A19" s="13">
        <v>-95</v>
      </c>
      <c r="F19" s="3">
        <v>-33</v>
      </c>
      <c r="G19" s="3">
        <f t="shared" si="0"/>
        <v>-96.97</v>
      </c>
      <c r="H19" s="3">
        <f t="shared" si="1"/>
        <v>7.0190132690507612E-2</v>
      </c>
    </row>
    <row r="20" spans="1:8" x14ac:dyDescent="0.25">
      <c r="A20" s="13">
        <v>-93</v>
      </c>
      <c r="F20" s="3">
        <v>-32</v>
      </c>
      <c r="G20" s="3">
        <f t="shared" si="0"/>
        <v>-96.88</v>
      </c>
      <c r="H20" s="3">
        <f t="shared" si="1"/>
        <v>7.4468068016087519E-2</v>
      </c>
    </row>
    <row r="21" spans="1:8" x14ac:dyDescent="0.25">
      <c r="A21" s="13">
        <v>-96</v>
      </c>
      <c r="F21" s="3">
        <v>-31</v>
      </c>
      <c r="G21" s="3">
        <f t="shared" si="0"/>
        <v>-96.79</v>
      </c>
      <c r="H21" s="3">
        <f t="shared" si="1"/>
        <v>7.8863041917430335E-2</v>
      </c>
    </row>
    <row r="22" spans="1:8" x14ac:dyDescent="0.25">
      <c r="A22" s="13">
        <v>-95</v>
      </c>
      <c r="F22" s="3">
        <v>-30</v>
      </c>
      <c r="G22" s="3">
        <f t="shared" si="0"/>
        <v>-96.7</v>
      </c>
      <c r="H22" s="3">
        <f t="shared" si="1"/>
        <v>8.3365503477065089E-2</v>
      </c>
    </row>
    <row r="23" spans="1:8" x14ac:dyDescent="0.25">
      <c r="A23" s="13">
        <v>-96</v>
      </c>
      <c r="F23" s="3">
        <v>-29</v>
      </c>
      <c r="G23" s="3">
        <f t="shared" si="0"/>
        <v>-96.61</v>
      </c>
      <c r="H23" s="3">
        <f t="shared" si="1"/>
        <v>8.796474432188664E-2</v>
      </c>
    </row>
    <row r="24" spans="1:8" x14ac:dyDescent="0.25">
      <c r="A24" s="13">
        <v>-95</v>
      </c>
      <c r="F24" s="3">
        <v>-28</v>
      </c>
      <c r="G24" s="3">
        <f t="shared" si="0"/>
        <v>-96.52</v>
      </c>
      <c r="H24" s="3">
        <f t="shared" si="1"/>
        <v>9.2648912650920415E-2</v>
      </c>
    </row>
    <row r="25" spans="1:8" x14ac:dyDescent="0.25">
      <c r="A25" s="13">
        <v>-94</v>
      </c>
      <c r="F25" s="3">
        <v>-27</v>
      </c>
      <c r="G25" s="3">
        <f t="shared" si="0"/>
        <v>-96.43</v>
      </c>
      <c r="H25" s="3">
        <f t="shared" si="1"/>
        <v>9.7405038728656079E-2</v>
      </c>
    </row>
    <row r="26" spans="1:8" x14ac:dyDescent="0.25">
      <c r="A26" s="13">
        <v>-95</v>
      </c>
      <c r="F26" s="3">
        <v>-26</v>
      </c>
      <c r="G26" s="3">
        <f t="shared" si="0"/>
        <v>-96.34</v>
      </c>
      <c r="H26" s="3">
        <f t="shared" si="1"/>
        <v>0.10221907219043017</v>
      </c>
    </row>
    <row r="27" spans="1:8" x14ac:dyDescent="0.25">
      <c r="A27" s="13">
        <v>-92</v>
      </c>
      <c r="C27" s="31" t="s">
        <v>20</v>
      </c>
      <c r="D27" s="31"/>
      <c r="F27" s="3">
        <v>-25</v>
      </c>
      <c r="G27" s="3">
        <f t="shared" si="0"/>
        <v>-96.25</v>
      </c>
      <c r="H27" s="3">
        <f t="shared" si="1"/>
        <v>0.10707593137087207</v>
      </c>
    </row>
    <row r="28" spans="1:8" x14ac:dyDescent="0.25">
      <c r="A28" s="13">
        <v>-94</v>
      </c>
      <c r="C28" s="22" t="s">
        <v>22</v>
      </c>
      <c r="D28" s="6">
        <f>_xlfn.MODE.SNGL(A1:A100)</f>
        <v>-94</v>
      </c>
      <c r="F28" s="3">
        <v>-24</v>
      </c>
      <c r="G28" s="3">
        <f t="shared" si="0"/>
        <v>-96.16</v>
      </c>
      <c r="H28" s="3">
        <f t="shared" si="1"/>
        <v>0.11195956472066049</v>
      </c>
    </row>
    <row r="29" spans="1:8" x14ac:dyDescent="0.25">
      <c r="A29" s="13">
        <v>-96</v>
      </c>
      <c r="C29" s="22" t="s">
        <v>21</v>
      </c>
      <c r="D29" s="6" t="e">
        <f>_xlfn.MODE.SNGL(A1:A5)</f>
        <v>#N/A</v>
      </c>
      <c r="F29" s="3">
        <v>-23</v>
      </c>
      <c r="G29" s="3">
        <f t="shared" si="0"/>
        <v>-96.07</v>
      </c>
      <c r="H29" s="3">
        <f t="shared" si="1"/>
        <v>0.11685302422257228</v>
      </c>
    </row>
    <row r="30" spans="1:8" x14ac:dyDescent="0.25">
      <c r="A30" s="13">
        <v>-97</v>
      </c>
      <c r="C30" s="22" t="s">
        <v>29</v>
      </c>
      <c r="D30" s="20">
        <f>ABS(C6/C9)</f>
        <v>2.2457218588723203E-2</v>
      </c>
      <c r="F30" s="3">
        <v>-22</v>
      </c>
      <c r="G30" s="3">
        <f t="shared" si="0"/>
        <v>-95.98</v>
      </c>
      <c r="H30" s="3">
        <f t="shared" si="1"/>
        <v>0.12173855055728788</v>
      </c>
    </row>
    <row r="31" spans="1:8" x14ac:dyDescent="0.25">
      <c r="A31" s="13">
        <v>-94</v>
      </c>
      <c r="F31" s="3">
        <v>-21</v>
      </c>
      <c r="G31" s="3">
        <f t="shared" si="0"/>
        <v>-95.89</v>
      </c>
      <c r="H31" s="3">
        <f t="shared" si="1"/>
        <v>0.12659766960498209</v>
      </c>
    </row>
    <row r="32" spans="1:8" x14ac:dyDescent="0.25">
      <c r="A32" s="13">
        <v>-94</v>
      </c>
      <c r="F32" s="3">
        <v>-20</v>
      </c>
      <c r="G32" s="3">
        <f t="shared" si="0"/>
        <v>-95.8</v>
      </c>
      <c r="H32" s="3">
        <f t="shared" si="1"/>
        <v>0.13141129970293394</v>
      </c>
    </row>
    <row r="33" spans="1:8" x14ac:dyDescent="0.25">
      <c r="A33" s="13">
        <v>-94</v>
      </c>
      <c r="F33" s="3">
        <v>-19</v>
      </c>
      <c r="G33" s="3">
        <f t="shared" si="0"/>
        <v>-95.71</v>
      </c>
      <c r="H33" s="3">
        <f t="shared" si="1"/>
        <v>0.13615986891500395</v>
      </c>
    </row>
    <row r="34" spans="1:8" x14ac:dyDescent="0.25">
      <c r="A34" s="13">
        <v>-96</v>
      </c>
      <c r="F34" s="3">
        <v>-18</v>
      </c>
      <c r="G34" s="3">
        <f t="shared" si="0"/>
        <v>-95.62</v>
      </c>
      <c r="H34" s="3">
        <f t="shared" si="1"/>
        <v>0.14082344140855585</v>
      </c>
    </row>
    <row r="35" spans="1:8" x14ac:dyDescent="0.25">
      <c r="A35" s="13">
        <v>-93</v>
      </c>
      <c r="F35" s="3">
        <v>-17</v>
      </c>
      <c r="G35" s="3">
        <f t="shared" si="0"/>
        <v>-95.53</v>
      </c>
      <c r="H35" s="3">
        <f t="shared" si="1"/>
        <v>0.14538185188118644</v>
      </c>
    </row>
    <row r="36" spans="1:8" x14ac:dyDescent="0.25">
      <c r="A36" s="13">
        <v>-89</v>
      </c>
      <c r="F36" s="3">
        <v>-16</v>
      </c>
      <c r="G36" s="3">
        <f t="shared" si="0"/>
        <v>-95.44</v>
      </c>
      <c r="H36" s="3">
        <f t="shared" si="1"/>
        <v>0.14981484683620522</v>
      </c>
    </row>
    <row r="37" spans="1:8" x14ac:dyDescent="0.25">
      <c r="A37" s="13">
        <v>-94</v>
      </c>
      <c r="F37" s="3">
        <v>-15</v>
      </c>
      <c r="G37" s="3">
        <f t="shared" si="0"/>
        <v>-95.35</v>
      </c>
      <c r="H37" s="3">
        <f t="shared" si="1"/>
        <v>0.15410223137501516</v>
      </c>
    </row>
    <row r="38" spans="1:8" x14ac:dyDescent="0.25">
      <c r="A38" s="13">
        <v>-93</v>
      </c>
      <c r="F38" s="3">
        <v>-14</v>
      </c>
      <c r="G38" s="3">
        <f t="shared" si="0"/>
        <v>-95.26</v>
      </c>
      <c r="H38" s="3">
        <f t="shared" si="1"/>
        <v>0.15822402005890085</v>
      </c>
    </row>
    <row r="39" spans="1:8" x14ac:dyDescent="0.25">
      <c r="A39" s="13">
        <v>-94</v>
      </c>
      <c r="F39" s="3">
        <v>-13</v>
      </c>
      <c r="G39" s="3">
        <f t="shared" si="0"/>
        <v>-95.17</v>
      </c>
      <c r="H39" s="3">
        <f t="shared" si="1"/>
        <v>0.16216059029476004</v>
      </c>
    </row>
    <row r="40" spans="1:8" x14ac:dyDescent="0.25">
      <c r="A40" s="13">
        <v>-95</v>
      </c>
      <c r="F40" s="3">
        <v>-12</v>
      </c>
      <c r="G40" s="3">
        <f t="shared" si="0"/>
        <v>-95.08</v>
      </c>
      <c r="H40" s="3">
        <f t="shared" si="1"/>
        <v>0.16589283662110826</v>
      </c>
    </row>
    <row r="41" spans="1:8" x14ac:dyDescent="0.25">
      <c r="A41" s="13">
        <v>-89</v>
      </c>
      <c r="F41" s="3">
        <v>-11</v>
      </c>
      <c r="G41" s="3">
        <f t="shared" si="0"/>
        <v>-94.99</v>
      </c>
      <c r="H41" s="3">
        <f t="shared" si="1"/>
        <v>0.16940232421420817</v>
      </c>
    </row>
    <row r="42" spans="1:8" x14ac:dyDescent="0.25">
      <c r="A42" s="13">
        <v>-96</v>
      </c>
      <c r="F42" s="3">
        <v>-10</v>
      </c>
      <c r="G42" s="3">
        <f t="shared" si="0"/>
        <v>-94.9</v>
      </c>
      <c r="H42" s="3">
        <f t="shared" si="1"/>
        <v>0.17267143990087222</v>
      </c>
    </row>
    <row r="43" spans="1:8" x14ac:dyDescent="0.25">
      <c r="A43" s="13">
        <v>-96</v>
      </c>
      <c r="F43" s="3">
        <v>-9</v>
      </c>
      <c r="G43" s="3">
        <f t="shared" si="0"/>
        <v>-94.81</v>
      </c>
      <c r="H43" s="3">
        <f t="shared" si="1"/>
        <v>0.17568353895559161</v>
      </c>
    </row>
    <row r="44" spans="1:8" x14ac:dyDescent="0.25">
      <c r="A44" s="13">
        <v>-89</v>
      </c>
      <c r="F44" s="3">
        <v>-8</v>
      </c>
      <c r="G44" s="3">
        <f t="shared" si="0"/>
        <v>-94.72</v>
      </c>
      <c r="H44" s="3">
        <f t="shared" si="1"/>
        <v>0.17842308597582021</v>
      </c>
    </row>
    <row r="45" spans="1:8" x14ac:dyDescent="0.25">
      <c r="A45" s="13">
        <v>-94</v>
      </c>
      <c r="F45" s="3">
        <v>-7</v>
      </c>
      <c r="G45" s="3">
        <f t="shared" si="0"/>
        <v>-94.63</v>
      </c>
      <c r="H45" s="3">
        <f t="shared" si="1"/>
        <v>0.18087578817083408</v>
      </c>
    </row>
    <row r="46" spans="1:8" x14ac:dyDescent="0.25">
      <c r="A46" s="13">
        <v>-98</v>
      </c>
      <c r="F46" s="3">
        <v>-6</v>
      </c>
      <c r="G46" s="3">
        <f t="shared" si="0"/>
        <v>-94.54</v>
      </c>
      <c r="H46" s="3">
        <f t="shared" si="1"/>
        <v>0.18302871946635732</v>
      </c>
    </row>
    <row r="47" spans="1:8" x14ac:dyDescent="0.25">
      <c r="A47" s="13">
        <v>-93</v>
      </c>
      <c r="F47" s="3">
        <v>-5</v>
      </c>
      <c r="G47" s="3">
        <f t="shared" si="0"/>
        <v>-94.45</v>
      </c>
      <c r="H47" s="3">
        <f t="shared" si="1"/>
        <v>0.18487043391852034</v>
      </c>
    </row>
    <row r="48" spans="1:8" x14ac:dyDescent="0.25">
      <c r="A48" s="13">
        <v>-94</v>
      </c>
      <c r="F48" s="3">
        <v>-4</v>
      </c>
      <c r="G48" s="3">
        <f t="shared" si="0"/>
        <v>-94.36</v>
      </c>
      <c r="H48" s="3">
        <f t="shared" si="1"/>
        <v>0.18639106704554259</v>
      </c>
    </row>
    <row r="49" spans="1:8" x14ac:dyDescent="0.25">
      <c r="A49" s="13">
        <v>-94</v>
      </c>
      <c r="F49" s="3">
        <v>-3</v>
      </c>
      <c r="G49" s="3">
        <f t="shared" si="0"/>
        <v>-94.27</v>
      </c>
      <c r="H49" s="3">
        <f t="shared" si="1"/>
        <v>0.18758242382231083</v>
      </c>
    </row>
    <row r="50" spans="1:8" x14ac:dyDescent="0.25">
      <c r="A50" s="13">
        <v>-96</v>
      </c>
      <c r="F50" s="3">
        <v>-2</v>
      </c>
      <c r="G50" s="3">
        <f t="shared" si="0"/>
        <v>-94.18</v>
      </c>
      <c r="H50" s="3">
        <f t="shared" si="1"/>
        <v>0.1884380522397382</v>
      </c>
    </row>
    <row r="51" spans="1:8" x14ac:dyDescent="0.25">
      <c r="A51" s="13">
        <v>-91</v>
      </c>
      <c r="F51" s="3">
        <v>-1</v>
      </c>
      <c r="G51" s="3">
        <f t="shared" si="0"/>
        <v>-94.09</v>
      </c>
      <c r="H51" s="3">
        <f t="shared" si="1"/>
        <v>0.18895330150513218</v>
      </c>
    </row>
    <row r="52" spans="1:8" x14ac:dyDescent="0.25">
      <c r="A52" s="13">
        <v>-91</v>
      </c>
      <c r="F52" s="3">
        <v>0</v>
      </c>
      <c r="G52" s="3">
        <f t="shared" si="0"/>
        <v>-94</v>
      </c>
      <c r="H52" s="3">
        <f t="shared" si="1"/>
        <v>0.18912536414903192</v>
      </c>
    </row>
    <row r="53" spans="1:8" x14ac:dyDescent="0.25">
      <c r="A53" s="13">
        <v>-92</v>
      </c>
      <c r="F53" s="3">
        <v>1</v>
      </c>
      <c r="G53" s="3">
        <f t="shared" si="0"/>
        <v>-93.91</v>
      </c>
      <c r="H53" s="3">
        <f t="shared" si="1"/>
        <v>0.18895330150513218</v>
      </c>
    </row>
    <row r="54" spans="1:8" x14ac:dyDescent="0.25">
      <c r="A54" s="13">
        <v>-96</v>
      </c>
      <c r="F54" s="3">
        <v>2</v>
      </c>
      <c r="G54" s="3">
        <f t="shared" si="0"/>
        <v>-93.82</v>
      </c>
      <c r="H54" s="3">
        <f t="shared" si="1"/>
        <v>0.1884380522397382</v>
      </c>
    </row>
    <row r="55" spans="1:8" x14ac:dyDescent="0.25">
      <c r="A55" s="13">
        <v>-95</v>
      </c>
      <c r="F55" s="3">
        <v>3</v>
      </c>
      <c r="G55" s="3">
        <f t="shared" si="0"/>
        <v>-93.73</v>
      </c>
      <c r="H55" s="3">
        <f t="shared" si="1"/>
        <v>0.18758242382231083</v>
      </c>
    </row>
    <row r="56" spans="1:8" x14ac:dyDescent="0.25">
      <c r="A56" s="13">
        <v>-94</v>
      </c>
      <c r="F56" s="3">
        <v>4</v>
      </c>
      <c r="G56" s="3">
        <f t="shared" si="0"/>
        <v>-93.64</v>
      </c>
      <c r="H56" s="3">
        <f t="shared" si="1"/>
        <v>0.18639106704554259</v>
      </c>
    </row>
    <row r="57" spans="1:8" x14ac:dyDescent="0.25">
      <c r="A57" s="13">
        <v>-93</v>
      </c>
      <c r="F57" s="3">
        <v>5</v>
      </c>
      <c r="G57" s="3">
        <f t="shared" si="0"/>
        <v>-93.55</v>
      </c>
      <c r="H57" s="3">
        <f t="shared" si="1"/>
        <v>0.18487043391852034</v>
      </c>
    </row>
    <row r="58" spans="1:8" x14ac:dyDescent="0.25">
      <c r="A58" s="13">
        <v>-95</v>
      </c>
      <c r="F58" s="3">
        <v>6</v>
      </c>
      <c r="G58" s="3">
        <f t="shared" si="0"/>
        <v>-93.46</v>
      </c>
      <c r="H58" s="3">
        <f t="shared" si="1"/>
        <v>0.18302871946635732</v>
      </c>
    </row>
    <row r="59" spans="1:8" x14ac:dyDescent="0.25">
      <c r="A59" s="13">
        <v>-93</v>
      </c>
      <c r="F59" s="3">
        <v>7</v>
      </c>
      <c r="G59" s="3">
        <f t="shared" si="0"/>
        <v>-93.37</v>
      </c>
      <c r="H59" s="3">
        <f t="shared" si="1"/>
        <v>0.18087578817083408</v>
      </c>
    </row>
    <row r="60" spans="1:8" x14ac:dyDescent="0.25">
      <c r="A60" s="13">
        <v>-93</v>
      </c>
      <c r="F60" s="3">
        <v>8</v>
      </c>
      <c r="G60" s="3">
        <f t="shared" si="0"/>
        <v>-93.28</v>
      </c>
      <c r="H60" s="3">
        <f t="shared" si="1"/>
        <v>0.17842308597582021</v>
      </c>
    </row>
    <row r="61" spans="1:8" x14ac:dyDescent="0.25">
      <c r="A61" s="13">
        <v>-95</v>
      </c>
      <c r="F61" s="3">
        <v>9</v>
      </c>
      <c r="G61" s="3">
        <f t="shared" si="0"/>
        <v>-93.19</v>
      </c>
      <c r="H61" s="3">
        <f t="shared" si="1"/>
        <v>0.17568353895559161</v>
      </c>
    </row>
    <row r="62" spans="1:8" x14ac:dyDescent="0.25">
      <c r="A62" s="13">
        <v>-95</v>
      </c>
      <c r="F62" s="3">
        <v>10</v>
      </c>
      <c r="G62" s="3">
        <f t="shared" si="0"/>
        <v>-93.1</v>
      </c>
      <c r="H62" s="3">
        <f t="shared" si="1"/>
        <v>0.17267143990087222</v>
      </c>
    </row>
    <row r="63" spans="1:8" x14ac:dyDescent="0.25">
      <c r="A63" s="13">
        <v>-91</v>
      </c>
      <c r="F63" s="3">
        <v>11</v>
      </c>
      <c r="G63" s="3">
        <f t="shared" si="0"/>
        <v>-93.01</v>
      </c>
      <c r="H63" s="3">
        <f t="shared" si="1"/>
        <v>0.16940232421420817</v>
      </c>
    </row>
    <row r="64" spans="1:8" x14ac:dyDescent="0.25">
      <c r="A64" s="13">
        <v>-95</v>
      </c>
      <c r="F64" s="3">
        <v>12</v>
      </c>
      <c r="G64" s="3">
        <f t="shared" si="0"/>
        <v>-92.92</v>
      </c>
      <c r="H64" s="3">
        <f t="shared" si="1"/>
        <v>0.16589283662110826</v>
      </c>
    </row>
    <row r="65" spans="1:8" x14ac:dyDescent="0.25">
      <c r="A65" s="13">
        <v>-90</v>
      </c>
      <c r="F65" s="3">
        <v>13</v>
      </c>
      <c r="G65" s="3">
        <f t="shared" si="0"/>
        <v>-92.83</v>
      </c>
      <c r="H65" s="3">
        <f t="shared" si="1"/>
        <v>0.16216059029476004</v>
      </c>
    </row>
    <row r="66" spans="1:8" x14ac:dyDescent="0.25">
      <c r="A66" s="13">
        <v>-94</v>
      </c>
      <c r="F66" s="3">
        <v>14</v>
      </c>
      <c r="G66" s="3">
        <f t="shared" si="0"/>
        <v>-92.74</v>
      </c>
      <c r="H66" s="3">
        <f t="shared" si="1"/>
        <v>0.15822402005890085</v>
      </c>
    </row>
    <row r="67" spans="1:8" x14ac:dyDescent="0.25">
      <c r="A67" s="13">
        <v>-95</v>
      </c>
      <c r="F67" s="3">
        <v>15</v>
      </c>
      <c r="G67" s="3">
        <f t="shared" si="0"/>
        <v>-92.65</v>
      </c>
      <c r="H67" s="3">
        <f t="shared" si="1"/>
        <v>0.15410223137501516</v>
      </c>
    </row>
    <row r="68" spans="1:8" x14ac:dyDescent="0.25">
      <c r="A68" s="13">
        <v>-89</v>
      </c>
      <c r="F68" s="3">
        <v>16</v>
      </c>
      <c r="G68" s="3">
        <f t="shared" ref="G68:G102" si="2">$D$28+($I$3*F68)</f>
        <v>-92.56</v>
      </c>
      <c r="H68" s="3">
        <f t="shared" ref="H68:H102" si="3">_xlfn.NORM.DIST(G68,$D$28,$C$6,FALSE)</f>
        <v>0.14981484683620522</v>
      </c>
    </row>
    <row r="69" spans="1:8" x14ac:dyDescent="0.25">
      <c r="A69" s="13">
        <v>-97</v>
      </c>
      <c r="F69" s="3">
        <v>17</v>
      </c>
      <c r="G69" s="3">
        <f t="shared" si="2"/>
        <v>-92.47</v>
      </c>
      <c r="H69" s="3">
        <f t="shared" si="3"/>
        <v>0.14538185188118644</v>
      </c>
    </row>
    <row r="70" spans="1:8" x14ac:dyDescent="0.25">
      <c r="A70" s="13">
        <v>-96</v>
      </c>
      <c r="F70" s="3">
        <v>18</v>
      </c>
      <c r="G70" s="3">
        <f t="shared" si="2"/>
        <v>-92.38</v>
      </c>
      <c r="H70" s="3">
        <f t="shared" si="3"/>
        <v>0.14082344140855585</v>
      </c>
    </row>
    <row r="71" spans="1:8" x14ac:dyDescent="0.25">
      <c r="A71" s="13">
        <v>-95</v>
      </c>
      <c r="F71" s="3">
        <v>19</v>
      </c>
      <c r="G71" s="3">
        <f t="shared" si="2"/>
        <v>-92.29</v>
      </c>
      <c r="H71" s="3">
        <f t="shared" si="3"/>
        <v>0.13615986891500395</v>
      </c>
    </row>
    <row r="72" spans="1:8" x14ac:dyDescent="0.25">
      <c r="A72" s="13">
        <v>-94</v>
      </c>
      <c r="F72" s="3">
        <v>20</v>
      </c>
      <c r="G72" s="3">
        <f t="shared" si="2"/>
        <v>-92.2</v>
      </c>
      <c r="H72" s="3">
        <f t="shared" si="3"/>
        <v>0.13141129970293394</v>
      </c>
    </row>
    <row r="73" spans="1:8" x14ac:dyDescent="0.25">
      <c r="A73" s="13">
        <v>-95</v>
      </c>
      <c r="F73" s="3">
        <v>21</v>
      </c>
      <c r="G73" s="3">
        <f t="shared" si="2"/>
        <v>-92.11</v>
      </c>
      <c r="H73" s="3">
        <f t="shared" si="3"/>
        <v>0.12659766960498209</v>
      </c>
    </row>
    <row r="74" spans="1:8" x14ac:dyDescent="0.25">
      <c r="A74" s="13">
        <v>-89</v>
      </c>
      <c r="F74" s="3">
        <v>22</v>
      </c>
      <c r="G74" s="3">
        <f t="shared" si="2"/>
        <v>-92.02</v>
      </c>
      <c r="H74" s="3">
        <f t="shared" si="3"/>
        <v>0.12173855055728788</v>
      </c>
    </row>
    <row r="75" spans="1:8" x14ac:dyDescent="0.25">
      <c r="A75" s="13">
        <v>-95</v>
      </c>
      <c r="F75" s="3">
        <v>23</v>
      </c>
      <c r="G75" s="3">
        <f t="shared" si="2"/>
        <v>-91.93</v>
      </c>
      <c r="H75" s="3">
        <f t="shared" si="3"/>
        <v>0.11685302422257228</v>
      </c>
    </row>
    <row r="76" spans="1:8" x14ac:dyDescent="0.25">
      <c r="A76" s="13">
        <v>-93</v>
      </c>
      <c r="F76" s="3">
        <v>24</v>
      </c>
      <c r="G76" s="3">
        <f t="shared" si="2"/>
        <v>-91.84</v>
      </c>
      <c r="H76" s="3">
        <f t="shared" si="3"/>
        <v>0.11195956472066049</v>
      </c>
    </row>
    <row r="77" spans="1:8" x14ac:dyDescent="0.25">
      <c r="A77" s="13">
        <v>-94</v>
      </c>
      <c r="F77" s="3">
        <v>25</v>
      </c>
      <c r="G77" s="3">
        <f t="shared" si="2"/>
        <v>-91.75</v>
      </c>
      <c r="H77" s="3">
        <f t="shared" si="3"/>
        <v>0.10707593137087207</v>
      </c>
    </row>
    <row r="78" spans="1:8" x14ac:dyDescent="0.25">
      <c r="A78" s="13">
        <v>-96</v>
      </c>
      <c r="F78" s="3">
        <v>26</v>
      </c>
      <c r="G78" s="3">
        <f t="shared" si="2"/>
        <v>-91.66</v>
      </c>
      <c r="H78" s="3">
        <f t="shared" si="3"/>
        <v>0.10221907219043017</v>
      </c>
    </row>
    <row r="79" spans="1:8" x14ac:dyDescent="0.25">
      <c r="A79" s="13">
        <v>-95</v>
      </c>
      <c r="F79" s="3">
        <v>27</v>
      </c>
      <c r="G79" s="3">
        <f t="shared" si="2"/>
        <v>-91.57</v>
      </c>
      <c r="H79" s="3">
        <f t="shared" si="3"/>
        <v>9.7405038728656079E-2</v>
      </c>
    </row>
    <row r="80" spans="1:8" x14ac:dyDescent="0.25">
      <c r="A80" s="13">
        <v>-90</v>
      </c>
      <c r="F80" s="3">
        <v>28</v>
      </c>
      <c r="G80" s="3">
        <f t="shared" si="2"/>
        <v>-91.48</v>
      </c>
      <c r="H80" s="3">
        <f t="shared" si="3"/>
        <v>9.2648912650920415E-2</v>
      </c>
    </row>
    <row r="81" spans="1:8" x14ac:dyDescent="0.25">
      <c r="A81" s="13">
        <v>-94</v>
      </c>
      <c r="F81" s="3">
        <v>29</v>
      </c>
      <c r="G81" s="3">
        <f t="shared" si="2"/>
        <v>-91.39</v>
      </c>
      <c r="H81" s="3">
        <f t="shared" si="3"/>
        <v>8.796474432188664E-2</v>
      </c>
    </row>
    <row r="82" spans="1:8" x14ac:dyDescent="0.25">
      <c r="A82" s="13">
        <v>-97</v>
      </c>
      <c r="F82" s="3">
        <v>30</v>
      </c>
      <c r="G82" s="3">
        <f t="shared" si="2"/>
        <v>-91.3</v>
      </c>
      <c r="H82" s="3">
        <f t="shared" si="3"/>
        <v>8.3365503477065089E-2</v>
      </c>
    </row>
    <row r="83" spans="1:8" x14ac:dyDescent="0.25">
      <c r="A83" s="13">
        <v>-95</v>
      </c>
      <c r="F83" s="3">
        <v>31</v>
      </c>
      <c r="G83" s="3">
        <f t="shared" si="2"/>
        <v>-91.21</v>
      </c>
      <c r="H83" s="3">
        <f t="shared" si="3"/>
        <v>7.8863041917430335E-2</v>
      </c>
    </row>
    <row r="84" spans="1:8" x14ac:dyDescent="0.25">
      <c r="A84" s="13">
        <v>-95</v>
      </c>
      <c r="F84" s="3">
        <v>32</v>
      </c>
      <c r="G84" s="3">
        <f t="shared" si="2"/>
        <v>-91.12</v>
      </c>
      <c r="H84" s="3">
        <f t="shared" si="3"/>
        <v>7.4468068016087519E-2</v>
      </c>
    </row>
    <row r="85" spans="1:8" x14ac:dyDescent="0.25">
      <c r="A85" s="13">
        <v>-94</v>
      </c>
      <c r="F85" s="3">
        <v>33</v>
      </c>
      <c r="G85" s="3">
        <f t="shared" si="2"/>
        <v>-91.03</v>
      </c>
      <c r="H85" s="3">
        <f t="shared" si="3"/>
        <v>7.0190132690507612E-2</v>
      </c>
    </row>
    <row r="86" spans="1:8" x14ac:dyDescent="0.25">
      <c r="A86" s="13">
        <v>-93</v>
      </c>
      <c r="F86" s="3">
        <v>34</v>
      </c>
      <c r="G86" s="3">
        <f t="shared" si="2"/>
        <v>-90.94</v>
      </c>
      <c r="H86" s="3">
        <f t="shared" si="3"/>
        <v>6.6037626370400102E-2</v>
      </c>
    </row>
    <row r="87" spans="1:8" x14ac:dyDescent="0.25">
      <c r="A87" s="13">
        <v>-94</v>
      </c>
      <c r="F87" s="3">
        <v>35</v>
      </c>
      <c r="G87" s="3">
        <f t="shared" si="2"/>
        <v>-90.85</v>
      </c>
      <c r="H87" s="3">
        <f t="shared" si="3"/>
        <v>6.2017786381097811E-2</v>
      </c>
    </row>
    <row r="88" spans="1:8" x14ac:dyDescent="0.25">
      <c r="A88" s="13">
        <v>-96</v>
      </c>
      <c r="F88" s="3">
        <v>36</v>
      </c>
      <c r="G88" s="3">
        <f t="shared" si="2"/>
        <v>-90.76</v>
      </c>
      <c r="H88" s="3">
        <f t="shared" si="3"/>
        <v>5.8136714066504107E-2</v>
      </c>
    </row>
    <row r="89" spans="1:8" x14ac:dyDescent="0.25">
      <c r="A89" s="13">
        <v>-94</v>
      </c>
      <c r="F89" s="3">
        <v>37</v>
      </c>
      <c r="G89" s="3">
        <f t="shared" si="2"/>
        <v>-90.67</v>
      </c>
      <c r="H89" s="3">
        <f t="shared" si="3"/>
        <v>5.4399400894821558E-2</v>
      </c>
    </row>
    <row r="90" spans="1:8" x14ac:dyDescent="0.25">
      <c r="A90" s="13">
        <v>-91</v>
      </c>
      <c r="F90" s="3">
        <v>38</v>
      </c>
      <c r="G90" s="3">
        <f t="shared" si="2"/>
        <v>-90.58</v>
      </c>
      <c r="H90" s="3">
        <f t="shared" si="3"/>
        <v>5.080976272492322E-2</v>
      </c>
    </row>
    <row r="91" spans="1:8" x14ac:dyDescent="0.25">
      <c r="A91" s="13">
        <v>-89</v>
      </c>
      <c r="F91" s="3">
        <v>39</v>
      </c>
      <c r="G91" s="3">
        <f t="shared" si="2"/>
        <v>-90.49</v>
      </c>
      <c r="H91" s="3">
        <f t="shared" si="3"/>
        <v>4.7370681361383601E-2</v>
      </c>
    </row>
    <row r="92" spans="1:8" x14ac:dyDescent="0.25">
      <c r="A92" s="13">
        <v>-95</v>
      </c>
      <c r="F92" s="3">
        <v>40</v>
      </c>
      <c r="G92" s="3">
        <f t="shared" si="2"/>
        <v>-90.4</v>
      </c>
      <c r="H92" s="3">
        <f t="shared" si="3"/>
        <v>4.40840524917629E-2</v>
      </c>
    </row>
    <row r="93" spans="1:8" x14ac:dyDescent="0.25">
      <c r="A93" s="13">
        <v>-94</v>
      </c>
      <c r="F93" s="3">
        <v>41</v>
      </c>
      <c r="G93" s="3">
        <f t="shared" si="2"/>
        <v>-90.31</v>
      </c>
      <c r="H93" s="3">
        <f t="shared" si="3"/>
        <v>4.095083908023027E-2</v>
      </c>
    </row>
    <row r="94" spans="1:8" x14ac:dyDescent="0.25">
      <c r="A94" s="13">
        <v>-94</v>
      </c>
      <c r="F94" s="3">
        <v>42</v>
      </c>
      <c r="G94" s="3">
        <f t="shared" si="2"/>
        <v>-90.22</v>
      </c>
      <c r="H94" s="3">
        <f t="shared" si="3"/>
        <v>3.7971129286417875E-2</v>
      </c>
    </row>
    <row r="95" spans="1:8" x14ac:dyDescent="0.25">
      <c r="A95" s="13">
        <v>-97</v>
      </c>
      <c r="F95" s="3">
        <v>43</v>
      </c>
      <c r="G95" s="3">
        <f t="shared" si="2"/>
        <v>-90.13</v>
      </c>
      <c r="H95" s="3">
        <f t="shared" si="3"/>
        <v>3.5144197986588042E-2</v>
      </c>
    </row>
    <row r="96" spans="1:8" x14ac:dyDescent="0.25">
      <c r="A96" s="13">
        <v>-96</v>
      </c>
      <c r="F96" s="3">
        <v>44</v>
      </c>
      <c r="G96" s="3">
        <f t="shared" si="2"/>
        <v>-90.04</v>
      </c>
      <c r="H96" s="3">
        <f t="shared" si="3"/>
        <v>3.2468570994787123E-2</v>
      </c>
    </row>
    <row r="97" spans="1:8" x14ac:dyDescent="0.25">
      <c r="A97" s="13">
        <v>-93</v>
      </c>
      <c r="F97" s="3">
        <v>45</v>
      </c>
      <c r="G97" s="3">
        <f t="shared" si="2"/>
        <v>-89.95</v>
      </c>
      <c r="H97" s="3">
        <f t="shared" si="3"/>
        <v>2.9942091113396744E-2</v>
      </c>
    </row>
    <row r="98" spans="1:8" x14ac:dyDescent="0.25">
      <c r="A98" s="13">
        <v>-94</v>
      </c>
      <c r="F98" s="3">
        <v>46</v>
      </c>
      <c r="G98" s="3">
        <f t="shared" si="2"/>
        <v>-89.86</v>
      </c>
      <c r="H98" s="3">
        <f t="shared" si="3"/>
        <v>2.7561985184127825E-2</v>
      </c>
    </row>
    <row r="99" spans="1:8" x14ac:dyDescent="0.25">
      <c r="A99" s="13">
        <v>-96</v>
      </c>
      <c r="F99" s="3">
        <v>47</v>
      </c>
      <c r="G99" s="3">
        <f t="shared" si="2"/>
        <v>-89.77</v>
      </c>
      <c r="H99" s="3">
        <f t="shared" si="3"/>
        <v>2.5324931360602824E-2</v>
      </c>
    </row>
    <row r="100" spans="1:8" x14ac:dyDescent="0.25">
      <c r="A100" s="13">
        <v>-95</v>
      </c>
      <c r="F100" s="3">
        <v>48</v>
      </c>
      <c r="G100" s="3">
        <f t="shared" si="2"/>
        <v>-89.68</v>
      </c>
      <c r="H100" s="3">
        <f t="shared" si="3"/>
        <v>2.3227125880868733E-2</v>
      </c>
    </row>
    <row r="101" spans="1:8" x14ac:dyDescent="0.25">
      <c r="F101" s="3">
        <v>49</v>
      </c>
      <c r="G101" s="3">
        <f t="shared" si="2"/>
        <v>-89.59</v>
      </c>
      <c r="H101" s="3">
        <f t="shared" si="3"/>
        <v>2.1264348680979074E-2</v>
      </c>
    </row>
    <row r="102" spans="1:8" x14ac:dyDescent="0.25">
      <c r="F102" s="3">
        <v>50</v>
      </c>
      <c r="G102" s="3">
        <f t="shared" si="2"/>
        <v>-89.5</v>
      </c>
      <c r="H102" s="3">
        <f t="shared" si="3"/>
        <v>1.9432027257799106E-2</v>
      </c>
    </row>
  </sheetData>
  <mergeCells count="4">
    <mergeCell ref="B1:C1"/>
    <mergeCell ref="D1:E1"/>
    <mergeCell ref="F1:I1"/>
    <mergeCell ref="C27:D27"/>
  </mergeCells>
  <conditionalFormatting sqref="D29">
    <cfRule type="cellIs" dxfId="17" priority="1" operator="notEqual">
      <formula>$D$28</formula>
    </cfRule>
    <cfRule type="cellIs" dxfId="16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C74B-14AE-4A69-BC89-4A6AFCDF221A}">
  <dimension ref="A1:L102"/>
  <sheetViews>
    <sheetView zoomScale="120" zoomScaleNormal="120" workbookViewId="0">
      <selection activeCell="I9" sqref="I9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-95</v>
      </c>
      <c r="B1" s="30" t="s">
        <v>24</v>
      </c>
      <c r="C1" s="30"/>
      <c r="D1" s="27" t="s">
        <v>17</v>
      </c>
      <c r="E1" s="28"/>
      <c r="F1" s="29" t="s">
        <v>18</v>
      </c>
      <c r="G1" s="29"/>
      <c r="H1" s="29"/>
      <c r="I1" s="29"/>
      <c r="L1" s="14"/>
    </row>
    <row r="2" spans="1:12" x14ac:dyDescent="0.25">
      <c r="A2" s="13">
        <v>-90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-95</v>
      </c>
      <c r="B3" s="21" t="s">
        <v>8</v>
      </c>
      <c r="C3" s="12">
        <f>MIN(A1:A100)</f>
        <v>-100</v>
      </c>
      <c r="D3" s="8">
        <v>-101</v>
      </c>
      <c r="E3" s="10">
        <f t="array" ref="E3:E11">FREQUENCY(A1:A100,D3:D11)</f>
        <v>0</v>
      </c>
      <c r="F3" s="3">
        <v>-49</v>
      </c>
      <c r="G3" s="3">
        <f>$D$28+($I$3*F3)</f>
        <v>-99.88</v>
      </c>
      <c r="H3" s="3">
        <f>_xlfn.NORM.DIST(G3,$D$28,$C$6,FALSE)</f>
        <v>5.941217825584837E-3</v>
      </c>
      <c r="I3" s="7">
        <f>(ABS(C3)-ABS(C4))/C5</f>
        <v>0.12</v>
      </c>
      <c r="L3" s="14"/>
    </row>
    <row r="4" spans="1:12" x14ac:dyDescent="0.25">
      <c r="A4" s="13">
        <v>-95</v>
      </c>
      <c r="B4" s="22" t="s">
        <v>9</v>
      </c>
      <c r="C4" s="7">
        <f>MAX(A1:A100)</f>
        <v>-88</v>
      </c>
      <c r="D4" s="6">
        <v>-100</v>
      </c>
      <c r="E4" s="11">
        <v>1</v>
      </c>
      <c r="F4" s="3">
        <v>-48</v>
      </c>
      <c r="G4" s="3">
        <f t="shared" ref="G4:G67" si="0">$D$28+($I$3*F4)</f>
        <v>-99.76</v>
      </c>
      <c r="H4" s="3">
        <f t="shared" ref="H4:H67" si="1">_xlfn.NORM.DIST(G4,$D$28,$C$6,FALSE)</f>
        <v>6.8140059125746796E-3</v>
      </c>
      <c r="L4" s="14"/>
    </row>
    <row r="5" spans="1:12" x14ac:dyDescent="0.25">
      <c r="A5" s="13">
        <v>-100</v>
      </c>
      <c r="B5" s="21" t="s">
        <v>10</v>
      </c>
      <c r="C5" s="12">
        <f>COUNT(A1:A100)</f>
        <v>100</v>
      </c>
      <c r="D5" s="8">
        <v>-99</v>
      </c>
      <c r="E5" s="10">
        <v>1</v>
      </c>
      <c r="F5" s="3">
        <v>-47</v>
      </c>
      <c r="G5" s="3">
        <f t="shared" si="0"/>
        <v>-99.64</v>
      </c>
      <c r="H5" s="3">
        <f t="shared" si="1"/>
        <v>7.7929551228719555E-3</v>
      </c>
      <c r="L5" s="14"/>
    </row>
    <row r="6" spans="1:12" x14ac:dyDescent="0.25">
      <c r="A6" s="13">
        <v>-93</v>
      </c>
      <c r="B6" s="22" t="s">
        <v>2</v>
      </c>
      <c r="C6" s="7">
        <f>_xlfn.STDEV.S(A1:A100)</f>
        <v>2.257288979141471</v>
      </c>
      <c r="D6" s="6">
        <v>-98</v>
      </c>
      <c r="E6" s="11">
        <v>1</v>
      </c>
      <c r="F6" s="3">
        <v>-46</v>
      </c>
      <c r="G6" s="3">
        <f t="shared" si="0"/>
        <v>-99.52</v>
      </c>
      <c r="H6" s="3">
        <f t="shared" si="1"/>
        <v>8.8873950048098914E-3</v>
      </c>
      <c r="L6" s="14"/>
    </row>
    <row r="7" spans="1:12" x14ac:dyDescent="0.25">
      <c r="A7" s="13">
        <v>-93</v>
      </c>
      <c r="B7" s="21" t="s">
        <v>6</v>
      </c>
      <c r="C7" s="12">
        <f>C9-(2*C6)</f>
        <v>-98.854577958282945</v>
      </c>
      <c r="D7" s="8">
        <v>-97</v>
      </c>
      <c r="E7" s="10">
        <v>9</v>
      </c>
      <c r="F7" s="3">
        <v>-45</v>
      </c>
      <c r="G7" s="3">
        <f t="shared" si="0"/>
        <v>-99.4</v>
      </c>
      <c r="H7" s="3">
        <f t="shared" si="1"/>
        <v>1.010693399163503E-2</v>
      </c>
    </row>
    <row r="8" spans="1:12" x14ac:dyDescent="0.25">
      <c r="A8" s="13">
        <v>-94</v>
      </c>
      <c r="B8" s="22" t="s">
        <v>4</v>
      </c>
      <c r="C8" s="7">
        <f>C9-C6</f>
        <v>-96.597288979141467</v>
      </c>
      <c r="D8" s="6">
        <v>-96</v>
      </c>
      <c r="E8" s="11">
        <v>18</v>
      </c>
      <c r="F8" s="3">
        <v>-44</v>
      </c>
      <c r="G8" s="3">
        <f t="shared" si="0"/>
        <v>-99.28</v>
      </c>
      <c r="H8" s="3">
        <f t="shared" si="1"/>
        <v>1.1461382703709335E-2</v>
      </c>
    </row>
    <row r="9" spans="1:12" x14ac:dyDescent="0.25">
      <c r="A9" s="13">
        <v>-94</v>
      </c>
      <c r="B9" s="21" t="s">
        <v>3</v>
      </c>
      <c r="C9" s="12">
        <f>AVERAGE(A1:A100)</f>
        <v>-94.34</v>
      </c>
      <c r="D9" s="8">
        <v>-95</v>
      </c>
      <c r="E9" s="10">
        <v>22</v>
      </c>
      <c r="F9" s="3">
        <v>-43</v>
      </c>
      <c r="G9" s="3">
        <f t="shared" si="0"/>
        <v>-99.16</v>
      </c>
      <c r="H9" s="3">
        <f t="shared" si="1"/>
        <v>1.2960663573262395E-2</v>
      </c>
    </row>
    <row r="10" spans="1:12" x14ac:dyDescent="0.25">
      <c r="A10" s="13">
        <v>-97</v>
      </c>
      <c r="B10" s="22" t="s">
        <v>5</v>
      </c>
      <c r="C10" s="7">
        <f>C9+C6</f>
        <v>-92.08271102085854</v>
      </c>
      <c r="D10" s="6">
        <v>-94</v>
      </c>
      <c r="E10" s="11">
        <v>24</v>
      </c>
      <c r="F10" s="3">
        <v>-42</v>
      </c>
      <c r="G10" s="3">
        <f t="shared" si="0"/>
        <v>-99.04</v>
      </c>
      <c r="H10" s="3">
        <f t="shared" si="1"/>
        <v>1.4614706547888609E-2</v>
      </c>
    </row>
    <row r="11" spans="1:12" x14ac:dyDescent="0.25">
      <c r="A11" s="13">
        <v>-91</v>
      </c>
      <c r="B11" s="21" t="s">
        <v>7</v>
      </c>
      <c r="C11" s="12">
        <f>C9+(2*C6)</f>
        <v>-89.825422041717061</v>
      </c>
      <c r="D11" s="8">
        <v>-93</v>
      </c>
      <c r="E11" s="10">
        <v>11</v>
      </c>
      <c r="F11" s="3">
        <v>-41</v>
      </c>
      <c r="G11" s="3">
        <f t="shared" si="0"/>
        <v>-98.92</v>
      </c>
      <c r="H11" s="3">
        <f t="shared" si="1"/>
        <v>1.6433330888587571E-2</v>
      </c>
    </row>
    <row r="12" spans="1:12" x14ac:dyDescent="0.25">
      <c r="A12" s="13">
        <v>-96</v>
      </c>
      <c r="F12" s="3">
        <v>-40</v>
      </c>
      <c r="G12" s="3">
        <f t="shared" si="0"/>
        <v>-98.8</v>
      </c>
      <c r="H12" s="3">
        <f t="shared" si="1"/>
        <v>1.8426113372093943E-2</v>
      </c>
    </row>
    <row r="13" spans="1:12" x14ac:dyDescent="0.25">
      <c r="A13" s="13">
        <v>-95</v>
      </c>
      <c r="F13" s="3">
        <v>-39</v>
      </c>
      <c r="G13" s="3">
        <f t="shared" si="0"/>
        <v>-98.68</v>
      </c>
      <c r="H13" s="3">
        <f t="shared" si="1"/>
        <v>2.0602243532151274E-2</v>
      </c>
    </row>
    <row r="14" spans="1:12" x14ac:dyDescent="0.25">
      <c r="A14" s="13">
        <v>-93</v>
      </c>
      <c r="F14" s="3">
        <v>-38</v>
      </c>
      <c r="G14" s="3">
        <f t="shared" si="0"/>
        <v>-98.56</v>
      </c>
      <c r="H14" s="3">
        <f t="shared" si="1"/>
        <v>2.2970366925480296E-2</v>
      </c>
    </row>
    <row r="15" spans="1:12" x14ac:dyDescent="0.25">
      <c r="A15" s="13">
        <v>-95</v>
      </c>
      <c r="F15" s="3">
        <v>-37</v>
      </c>
      <c r="G15" s="3">
        <f t="shared" si="0"/>
        <v>-98.44</v>
      </c>
      <c r="H15" s="3">
        <f t="shared" si="1"/>
        <v>2.5538417779345769E-2</v>
      </c>
    </row>
    <row r="16" spans="1:12" x14ac:dyDescent="0.25">
      <c r="A16" s="13">
        <v>-94</v>
      </c>
      <c r="F16" s="3">
        <v>-36</v>
      </c>
      <c r="G16" s="3">
        <f t="shared" si="0"/>
        <v>-98.32</v>
      </c>
      <c r="H16" s="3">
        <f t="shared" si="1"/>
        <v>2.8313442761336731E-2</v>
      </c>
    </row>
    <row r="17" spans="1:8" x14ac:dyDescent="0.25">
      <c r="A17" s="13">
        <v>-96</v>
      </c>
      <c r="F17" s="3">
        <v>-35</v>
      </c>
      <c r="G17" s="3">
        <f t="shared" si="0"/>
        <v>-98.2</v>
      </c>
      <c r="H17" s="3">
        <f t="shared" si="1"/>
        <v>3.1301417999432188E-2</v>
      </c>
    </row>
    <row r="18" spans="1:8" x14ac:dyDescent="0.25">
      <c r="A18" s="13">
        <v>-95</v>
      </c>
      <c r="F18" s="3">
        <v>-34</v>
      </c>
      <c r="G18" s="3">
        <f t="shared" si="0"/>
        <v>-98.08</v>
      </c>
      <c r="H18" s="3">
        <f t="shared" si="1"/>
        <v>3.4507061861726029E-2</v>
      </c>
    </row>
    <row r="19" spans="1:8" x14ac:dyDescent="0.25">
      <c r="A19" s="13">
        <v>-96</v>
      </c>
      <c r="F19" s="3">
        <v>-33</v>
      </c>
      <c r="G19" s="3">
        <f t="shared" si="0"/>
        <v>-97.96</v>
      </c>
      <c r="H19" s="3">
        <f t="shared" si="1"/>
        <v>3.7933646369409692E-2</v>
      </c>
    </row>
    <row r="20" spans="1:8" x14ac:dyDescent="0.25">
      <c r="A20" s="13">
        <v>-93</v>
      </c>
      <c r="F20" s="3">
        <v>-32</v>
      </c>
      <c r="G20" s="3">
        <f t="shared" si="0"/>
        <v>-97.84</v>
      </c>
      <c r="H20" s="3">
        <f t="shared" si="1"/>
        <v>4.1582810452197382E-2</v>
      </c>
    </row>
    <row r="21" spans="1:8" x14ac:dyDescent="0.25">
      <c r="A21" s="13">
        <v>-94</v>
      </c>
      <c r="F21" s="3">
        <v>-31</v>
      </c>
      <c r="G21" s="3">
        <f t="shared" si="0"/>
        <v>-97.72</v>
      </c>
      <c r="H21" s="3">
        <f t="shared" si="1"/>
        <v>4.5454378550280665E-2</v>
      </c>
    </row>
    <row r="22" spans="1:8" x14ac:dyDescent="0.25">
      <c r="A22" s="13">
        <v>-94</v>
      </c>
      <c r="F22" s="3">
        <v>-30</v>
      </c>
      <c r="G22" s="3">
        <f t="shared" si="0"/>
        <v>-97.6</v>
      </c>
      <c r="H22" s="3">
        <f t="shared" si="1"/>
        <v>4.9546188309075374E-2</v>
      </c>
    </row>
    <row r="23" spans="1:8" x14ac:dyDescent="0.25">
      <c r="A23" s="13">
        <v>-96</v>
      </c>
      <c r="F23" s="3">
        <v>-29</v>
      </c>
      <c r="G23" s="3">
        <f t="shared" si="0"/>
        <v>-97.48</v>
      </c>
      <c r="H23" s="3">
        <f t="shared" si="1"/>
        <v>5.3853931290741099E-2</v>
      </c>
    </row>
    <row r="24" spans="1:8" x14ac:dyDescent="0.25">
      <c r="A24" s="13">
        <v>-95</v>
      </c>
      <c r="F24" s="3">
        <v>-28</v>
      </c>
      <c r="G24" s="3">
        <f t="shared" si="0"/>
        <v>-97.36</v>
      </c>
      <c r="H24" s="3">
        <f t="shared" si="1"/>
        <v>5.8371010728668675E-2</v>
      </c>
    </row>
    <row r="25" spans="1:8" x14ac:dyDescent="0.25">
      <c r="A25" s="13">
        <v>-93</v>
      </c>
      <c r="F25" s="3">
        <v>-27</v>
      </c>
      <c r="G25" s="3">
        <f t="shared" si="0"/>
        <v>-97.24</v>
      </c>
      <c r="H25" s="3">
        <f t="shared" si="1"/>
        <v>6.3088420368040798E-2</v>
      </c>
    </row>
    <row r="26" spans="1:8" x14ac:dyDescent="0.25">
      <c r="A26" s="13">
        <v>-94</v>
      </c>
      <c r="F26" s="3">
        <v>-26</v>
      </c>
      <c r="G26" s="3">
        <f t="shared" si="0"/>
        <v>-97.12</v>
      </c>
      <c r="H26" s="3">
        <f t="shared" si="1"/>
        <v>6.7994648358938967E-2</v>
      </c>
    </row>
    <row r="27" spans="1:8" x14ac:dyDescent="0.25">
      <c r="A27" s="13">
        <v>-88</v>
      </c>
      <c r="C27" s="31" t="s">
        <v>20</v>
      </c>
      <c r="D27" s="31"/>
      <c r="F27" s="3">
        <v>-25</v>
      </c>
      <c r="G27" s="3">
        <f t="shared" si="0"/>
        <v>-97</v>
      </c>
      <c r="H27" s="3">
        <f t="shared" si="1"/>
        <v>7.3075609992019619E-2</v>
      </c>
    </row>
    <row r="28" spans="1:8" x14ac:dyDescent="0.25">
      <c r="A28" s="13">
        <v>-93</v>
      </c>
      <c r="C28" s="22" t="s">
        <v>22</v>
      </c>
      <c r="D28" s="6">
        <f>_xlfn.MODE.SNGL(A1:A100)</f>
        <v>-94</v>
      </c>
      <c r="F28" s="3">
        <v>-24</v>
      </c>
      <c r="G28" s="3">
        <f t="shared" si="0"/>
        <v>-96.88</v>
      </c>
      <c r="H28" s="3">
        <f t="shared" si="1"/>
        <v>7.8314612786702736E-2</v>
      </c>
    </row>
    <row r="29" spans="1:8" x14ac:dyDescent="0.25">
      <c r="A29" s="13">
        <v>-94</v>
      </c>
      <c r="C29" s="22" t="s">
        <v>21</v>
      </c>
      <c r="D29" s="6">
        <f>_xlfn.MODE.SNGL(A1:A5)</f>
        <v>-95</v>
      </c>
      <c r="F29" s="3">
        <v>-23</v>
      </c>
      <c r="G29" s="3">
        <f t="shared" si="0"/>
        <v>-96.76</v>
      </c>
      <c r="H29" s="3">
        <f t="shared" si="1"/>
        <v>8.3692357056977168E-2</v>
      </c>
    </row>
    <row r="30" spans="1:8" x14ac:dyDescent="0.25">
      <c r="A30" s="13">
        <v>-89</v>
      </c>
      <c r="C30" s="22" t="s">
        <v>29</v>
      </c>
      <c r="D30" s="20">
        <f>ABS(C6/C9)</f>
        <v>2.3927167470229712E-2</v>
      </c>
      <c r="F30" s="3">
        <v>-22</v>
      </c>
      <c r="G30" s="3">
        <f t="shared" si="0"/>
        <v>-96.64</v>
      </c>
      <c r="H30" s="3">
        <f t="shared" si="1"/>
        <v>8.9186974592118218E-2</v>
      </c>
    </row>
    <row r="31" spans="1:8" x14ac:dyDescent="0.25">
      <c r="A31" s="13">
        <v>-96</v>
      </c>
      <c r="F31" s="3">
        <v>-21</v>
      </c>
      <c r="G31" s="3">
        <f t="shared" si="0"/>
        <v>-96.52</v>
      </c>
      <c r="H31" s="3">
        <f t="shared" si="1"/>
        <v>9.4774107503858715E-2</v>
      </c>
    </row>
    <row r="32" spans="1:8" x14ac:dyDescent="0.25">
      <c r="A32" s="13">
        <v>-96</v>
      </c>
      <c r="F32" s="3">
        <v>-20</v>
      </c>
      <c r="G32" s="3">
        <f t="shared" si="0"/>
        <v>-96.4</v>
      </c>
      <c r="H32" s="3">
        <f t="shared" si="1"/>
        <v>0.10042702861607898</v>
      </c>
    </row>
    <row r="33" spans="1:8" x14ac:dyDescent="0.25">
      <c r="A33" s="13">
        <v>-95</v>
      </c>
      <c r="F33" s="3">
        <v>-19</v>
      </c>
      <c r="G33" s="3">
        <f t="shared" si="0"/>
        <v>-96.28</v>
      </c>
      <c r="H33" s="3">
        <f t="shared" si="1"/>
        <v>0.10611680401923569</v>
      </c>
    </row>
    <row r="34" spans="1:8" x14ac:dyDescent="0.25">
      <c r="A34" s="13">
        <v>-95</v>
      </c>
      <c r="F34" s="3">
        <v>-18</v>
      </c>
      <c r="G34" s="3">
        <f t="shared" si="0"/>
        <v>-96.16</v>
      </c>
      <c r="H34" s="3">
        <f t="shared" si="1"/>
        <v>0.11181249759406187</v>
      </c>
    </row>
    <row r="35" spans="1:8" x14ac:dyDescent="0.25">
      <c r="A35" s="13">
        <v>-96</v>
      </c>
      <c r="F35" s="3">
        <v>-17</v>
      </c>
      <c r="G35" s="3">
        <f t="shared" si="0"/>
        <v>-96.04</v>
      </c>
      <c r="H35" s="3">
        <f t="shared" si="1"/>
        <v>0.11748141644481414</v>
      </c>
    </row>
    <row r="36" spans="1:8" x14ac:dyDescent="0.25">
      <c r="A36" s="13">
        <v>-96</v>
      </c>
      <c r="F36" s="3">
        <v>-16</v>
      </c>
      <c r="G36" s="3">
        <f t="shared" si="0"/>
        <v>-95.92</v>
      </c>
      <c r="H36" s="3">
        <f t="shared" si="1"/>
        <v>0.12308939529116648</v>
      </c>
    </row>
    <row r="37" spans="1:8" x14ac:dyDescent="0.25">
      <c r="A37" s="13">
        <v>-94</v>
      </c>
      <c r="F37" s="3">
        <v>-15</v>
      </c>
      <c r="G37" s="3">
        <f t="shared" si="0"/>
        <v>-95.8</v>
      </c>
      <c r="H37" s="3">
        <f t="shared" si="1"/>
        <v>0.12860111697146243</v>
      </c>
    </row>
    <row r="38" spans="1:8" x14ac:dyDescent="0.25">
      <c r="A38" s="13">
        <v>-96</v>
      </c>
      <c r="F38" s="3">
        <v>-14</v>
      </c>
      <c r="G38" s="3">
        <f t="shared" si="0"/>
        <v>-95.68</v>
      </c>
      <c r="H38" s="3">
        <f t="shared" si="1"/>
        <v>0.13398046533146726</v>
      </c>
    </row>
    <row r="39" spans="1:8" x14ac:dyDescent="0.25">
      <c r="A39" s="13">
        <v>-96</v>
      </c>
      <c r="F39" s="3">
        <v>-13</v>
      </c>
      <c r="G39" s="3">
        <f t="shared" si="0"/>
        <v>-95.56</v>
      </c>
      <c r="H39" s="3">
        <f t="shared" si="1"/>
        <v>0.13919090593570391</v>
      </c>
    </row>
    <row r="40" spans="1:8" x14ac:dyDescent="0.25">
      <c r="A40" s="13">
        <v>-95</v>
      </c>
      <c r="F40" s="3">
        <v>-12</v>
      </c>
      <c r="G40" s="3">
        <f t="shared" si="0"/>
        <v>-95.44</v>
      </c>
      <c r="H40" s="3">
        <f t="shared" si="1"/>
        <v>0.14419588926671567</v>
      </c>
    </row>
    <row r="41" spans="1:8" x14ac:dyDescent="0.25">
      <c r="A41" s="13">
        <v>-94</v>
      </c>
      <c r="F41" s="3">
        <v>-11</v>
      </c>
      <c r="G41" s="3">
        <f t="shared" si="0"/>
        <v>-95.32</v>
      </c>
      <c r="H41" s="3">
        <f t="shared" si="1"/>
        <v>0.14895927039418064</v>
      </c>
    </row>
    <row r="42" spans="1:8" x14ac:dyDescent="0.25">
      <c r="A42" s="13">
        <v>-96</v>
      </c>
      <c r="F42" s="3">
        <v>-10</v>
      </c>
      <c r="G42" s="3">
        <f t="shared" si="0"/>
        <v>-95.2</v>
      </c>
      <c r="H42" s="3">
        <f t="shared" si="1"/>
        <v>0.15344573852213775</v>
      </c>
    </row>
    <row r="43" spans="1:8" x14ac:dyDescent="0.25">
      <c r="A43" s="13">
        <v>-92</v>
      </c>
      <c r="F43" s="3">
        <v>-9</v>
      </c>
      <c r="G43" s="3">
        <f t="shared" si="0"/>
        <v>-95.08</v>
      </c>
      <c r="H43" s="3">
        <f t="shared" si="1"/>
        <v>0.1576212493779931</v>
      </c>
    </row>
    <row r="44" spans="1:8" x14ac:dyDescent="0.25">
      <c r="A44" s="13">
        <v>-96</v>
      </c>
      <c r="F44" s="3">
        <v>-8</v>
      </c>
      <c r="G44" s="3">
        <f t="shared" si="0"/>
        <v>-94.96</v>
      </c>
      <c r="H44" s="3">
        <f t="shared" si="1"/>
        <v>0.16145345310766993</v>
      </c>
    </row>
    <row r="45" spans="1:8" x14ac:dyDescent="0.25">
      <c r="A45" s="13">
        <v>-97</v>
      </c>
      <c r="F45" s="3">
        <v>-7</v>
      </c>
      <c r="G45" s="3">
        <f t="shared" si="0"/>
        <v>-94.84</v>
      </c>
      <c r="H45" s="3">
        <f t="shared" si="1"/>
        <v>0.16491211020002267</v>
      </c>
    </row>
    <row r="46" spans="1:8" x14ac:dyDescent="0.25">
      <c r="A46" s="13">
        <v>-95</v>
      </c>
      <c r="F46" s="3">
        <v>-6</v>
      </c>
      <c r="G46" s="3">
        <f t="shared" si="0"/>
        <v>-94.72</v>
      </c>
      <c r="H46" s="3">
        <f t="shared" si="1"/>
        <v>0.16796948798899924</v>
      </c>
    </row>
    <row r="47" spans="1:8" x14ac:dyDescent="0.25">
      <c r="A47" s="13">
        <v>-95</v>
      </c>
      <c r="F47" s="3">
        <v>-5</v>
      </c>
      <c r="G47" s="3">
        <f t="shared" si="0"/>
        <v>-94.6</v>
      </c>
      <c r="H47" s="3">
        <f t="shared" si="1"/>
        <v>0.17060073047817259</v>
      </c>
    </row>
    <row r="48" spans="1:8" x14ac:dyDescent="0.25">
      <c r="A48" s="13">
        <v>-96</v>
      </c>
      <c r="F48" s="3">
        <v>-4</v>
      </c>
      <c r="G48" s="3">
        <f t="shared" si="0"/>
        <v>-94.48</v>
      </c>
      <c r="H48" s="3">
        <f t="shared" si="1"/>
        <v>0.1727841945985237</v>
      </c>
    </row>
    <row r="49" spans="1:8" x14ac:dyDescent="0.25">
      <c r="A49" s="13">
        <v>-90</v>
      </c>
      <c r="F49" s="3">
        <v>-3</v>
      </c>
      <c r="G49" s="3">
        <f t="shared" si="0"/>
        <v>-94.36</v>
      </c>
      <c r="H49" s="3">
        <f t="shared" si="1"/>
        <v>0.1745017465412102</v>
      </c>
    </row>
    <row r="50" spans="1:8" x14ac:dyDescent="0.25">
      <c r="A50" s="13">
        <v>-99</v>
      </c>
      <c r="F50" s="3">
        <v>-2</v>
      </c>
      <c r="G50" s="3">
        <f t="shared" si="0"/>
        <v>-94.24</v>
      </c>
      <c r="H50" s="3">
        <f t="shared" si="1"/>
        <v>0.17573901249225046</v>
      </c>
    </row>
    <row r="51" spans="1:8" x14ac:dyDescent="0.25">
      <c r="A51" s="13">
        <v>-93</v>
      </c>
      <c r="F51" s="3">
        <v>-1</v>
      </c>
      <c r="G51" s="3">
        <f t="shared" si="0"/>
        <v>-94.12</v>
      </c>
      <c r="H51" s="3">
        <f t="shared" si="1"/>
        <v>0.1764855789207046</v>
      </c>
    </row>
    <row r="52" spans="1:8" x14ac:dyDescent="0.25">
      <c r="A52" s="13">
        <v>-93</v>
      </c>
      <c r="F52" s="3">
        <v>0</v>
      </c>
      <c r="G52" s="3">
        <f t="shared" si="0"/>
        <v>-94</v>
      </c>
      <c r="H52" s="3">
        <f t="shared" si="1"/>
        <v>0.17673513851698552</v>
      </c>
    </row>
    <row r="53" spans="1:8" x14ac:dyDescent="0.25">
      <c r="A53" s="13">
        <v>-94</v>
      </c>
      <c r="F53" s="3">
        <v>1</v>
      </c>
      <c r="G53" s="3">
        <f t="shared" si="0"/>
        <v>-93.88</v>
      </c>
      <c r="H53" s="3">
        <f t="shared" si="1"/>
        <v>0.1764855789207046</v>
      </c>
    </row>
    <row r="54" spans="1:8" x14ac:dyDescent="0.25">
      <c r="A54" s="13">
        <v>-98</v>
      </c>
      <c r="F54" s="3">
        <v>2</v>
      </c>
      <c r="G54" s="3">
        <f t="shared" si="0"/>
        <v>-93.76</v>
      </c>
      <c r="H54" s="3">
        <f t="shared" si="1"/>
        <v>0.17573901249225046</v>
      </c>
    </row>
    <row r="55" spans="1:8" x14ac:dyDescent="0.25">
      <c r="A55" s="13">
        <v>-90</v>
      </c>
      <c r="F55" s="3">
        <v>3</v>
      </c>
      <c r="G55" s="3">
        <f t="shared" si="0"/>
        <v>-93.64</v>
      </c>
      <c r="H55" s="3">
        <f t="shared" si="1"/>
        <v>0.1745017465412102</v>
      </c>
    </row>
    <row r="56" spans="1:8" x14ac:dyDescent="0.25">
      <c r="A56" s="13">
        <v>-94</v>
      </c>
      <c r="F56" s="3">
        <v>4</v>
      </c>
      <c r="G56" s="3">
        <f t="shared" si="0"/>
        <v>-93.52</v>
      </c>
      <c r="H56" s="3">
        <f t="shared" si="1"/>
        <v>0.1727841945985237</v>
      </c>
    </row>
    <row r="57" spans="1:8" x14ac:dyDescent="0.25">
      <c r="A57" s="13">
        <v>-94</v>
      </c>
      <c r="F57" s="3">
        <v>5</v>
      </c>
      <c r="G57" s="3">
        <f t="shared" si="0"/>
        <v>-93.4</v>
      </c>
      <c r="H57" s="3">
        <f t="shared" si="1"/>
        <v>0.17060073047817259</v>
      </c>
    </row>
    <row r="58" spans="1:8" x14ac:dyDescent="0.25">
      <c r="A58" s="13">
        <v>-94</v>
      </c>
      <c r="F58" s="3">
        <v>6</v>
      </c>
      <c r="G58" s="3">
        <f t="shared" si="0"/>
        <v>-93.28</v>
      </c>
      <c r="H58" s="3">
        <f t="shared" si="1"/>
        <v>0.16796948798899924</v>
      </c>
    </row>
    <row r="59" spans="1:8" x14ac:dyDescent="0.25">
      <c r="A59" s="13">
        <v>-93</v>
      </c>
      <c r="F59" s="3">
        <v>7</v>
      </c>
      <c r="G59" s="3">
        <f t="shared" si="0"/>
        <v>-93.16</v>
      </c>
      <c r="H59" s="3">
        <f t="shared" si="1"/>
        <v>0.16491211020002267</v>
      </c>
    </row>
    <row r="60" spans="1:8" x14ac:dyDescent="0.25">
      <c r="A60" s="13">
        <v>-88</v>
      </c>
      <c r="F60" s="3">
        <v>8</v>
      </c>
      <c r="G60" s="3">
        <f t="shared" si="0"/>
        <v>-93.04</v>
      </c>
      <c r="H60" s="3">
        <f t="shared" si="1"/>
        <v>0.16145345310766993</v>
      </c>
    </row>
    <row r="61" spans="1:8" x14ac:dyDescent="0.25">
      <c r="A61" s="13">
        <v>-95</v>
      </c>
      <c r="F61" s="3">
        <v>9</v>
      </c>
      <c r="G61" s="3">
        <f t="shared" si="0"/>
        <v>-92.92</v>
      </c>
      <c r="H61" s="3">
        <f t="shared" si="1"/>
        <v>0.1576212493779931</v>
      </c>
    </row>
    <row r="62" spans="1:8" x14ac:dyDescent="0.25">
      <c r="A62" s="13">
        <v>-95</v>
      </c>
      <c r="F62" s="3">
        <v>10</v>
      </c>
      <c r="G62" s="3">
        <f t="shared" si="0"/>
        <v>-92.8</v>
      </c>
      <c r="H62" s="3">
        <f t="shared" si="1"/>
        <v>0.15344573852213775</v>
      </c>
    </row>
    <row r="63" spans="1:8" x14ac:dyDescent="0.25">
      <c r="A63" s="13">
        <v>-94</v>
      </c>
      <c r="F63" s="3">
        <v>11</v>
      </c>
      <c r="G63" s="3">
        <f t="shared" si="0"/>
        <v>-92.68</v>
      </c>
      <c r="H63" s="3">
        <f t="shared" si="1"/>
        <v>0.14895927039418064</v>
      </c>
    </row>
    <row r="64" spans="1:8" x14ac:dyDescent="0.25">
      <c r="A64" s="13">
        <v>-89</v>
      </c>
      <c r="F64" s="3">
        <v>12</v>
      </c>
      <c r="G64" s="3">
        <f t="shared" si="0"/>
        <v>-92.56</v>
      </c>
      <c r="H64" s="3">
        <f t="shared" si="1"/>
        <v>0.14419588926671567</v>
      </c>
    </row>
    <row r="65" spans="1:8" x14ac:dyDescent="0.25">
      <c r="A65" s="13">
        <v>-91</v>
      </c>
      <c r="F65" s="3">
        <v>13</v>
      </c>
      <c r="G65" s="3">
        <f t="shared" si="0"/>
        <v>-92.44</v>
      </c>
      <c r="H65" s="3">
        <f t="shared" si="1"/>
        <v>0.13919090593570391</v>
      </c>
    </row>
    <row r="66" spans="1:8" x14ac:dyDescent="0.25">
      <c r="A66" s="13">
        <v>-95</v>
      </c>
      <c r="F66" s="3">
        <v>14</v>
      </c>
      <c r="G66" s="3">
        <f t="shared" si="0"/>
        <v>-92.32</v>
      </c>
      <c r="H66" s="3">
        <f t="shared" si="1"/>
        <v>0.13398046533146726</v>
      </c>
    </row>
    <row r="67" spans="1:8" x14ac:dyDescent="0.25">
      <c r="A67" s="13">
        <v>-95</v>
      </c>
      <c r="F67" s="3">
        <v>15</v>
      </c>
      <c r="G67" s="3">
        <f t="shared" si="0"/>
        <v>-92.2</v>
      </c>
      <c r="H67" s="3">
        <f t="shared" si="1"/>
        <v>0.12860111697146243</v>
      </c>
    </row>
    <row r="68" spans="1:8" x14ac:dyDescent="0.25">
      <c r="A68" s="13">
        <v>-97</v>
      </c>
      <c r="F68" s="3">
        <v>16</v>
      </c>
      <c r="G68" s="3">
        <f t="shared" ref="G68:G102" si="2">$D$28+($I$3*F68)</f>
        <v>-92.08</v>
      </c>
      <c r="H68" s="3">
        <f t="shared" ref="H68:H102" si="3">_xlfn.NORM.DIST(G68,$D$28,$C$6,FALSE)</f>
        <v>0.12308939529116648</v>
      </c>
    </row>
    <row r="69" spans="1:8" x14ac:dyDescent="0.25">
      <c r="A69" s="13">
        <v>-97</v>
      </c>
      <c r="F69" s="3">
        <v>17</v>
      </c>
      <c r="G69" s="3">
        <f t="shared" si="2"/>
        <v>-91.96</v>
      </c>
      <c r="H69" s="3">
        <f t="shared" si="3"/>
        <v>0.11748141644481414</v>
      </c>
    </row>
    <row r="70" spans="1:8" x14ac:dyDescent="0.25">
      <c r="A70" s="13">
        <v>-94</v>
      </c>
      <c r="F70" s="3">
        <v>18</v>
      </c>
      <c r="G70" s="3">
        <f t="shared" si="2"/>
        <v>-91.84</v>
      </c>
      <c r="H70" s="3">
        <f t="shared" si="3"/>
        <v>0.11181249759406187</v>
      </c>
    </row>
    <row r="71" spans="1:8" x14ac:dyDescent="0.25">
      <c r="A71" s="13">
        <v>-90</v>
      </c>
      <c r="F71" s="3">
        <v>19</v>
      </c>
      <c r="G71" s="3">
        <f t="shared" si="2"/>
        <v>-91.72</v>
      </c>
      <c r="H71" s="3">
        <f t="shared" si="3"/>
        <v>0.10611680401923569</v>
      </c>
    </row>
    <row r="72" spans="1:8" x14ac:dyDescent="0.25">
      <c r="A72" s="13">
        <v>-96</v>
      </c>
      <c r="F72" s="3">
        <v>20</v>
      </c>
      <c r="G72" s="3">
        <f t="shared" si="2"/>
        <v>-91.6</v>
      </c>
      <c r="H72" s="3">
        <f t="shared" si="3"/>
        <v>0.10042702861607898</v>
      </c>
    </row>
    <row r="73" spans="1:8" x14ac:dyDescent="0.25">
      <c r="A73" s="13">
        <v>-95</v>
      </c>
      <c r="F73" s="3">
        <v>21</v>
      </c>
      <c r="G73" s="3">
        <f t="shared" si="2"/>
        <v>-91.48</v>
      </c>
      <c r="H73" s="3">
        <f t="shared" si="3"/>
        <v>9.4774107503858715E-2</v>
      </c>
    </row>
    <row r="74" spans="1:8" x14ac:dyDescent="0.25">
      <c r="A74" s="13">
        <v>-94</v>
      </c>
      <c r="F74" s="3">
        <v>22</v>
      </c>
      <c r="G74" s="3">
        <f t="shared" si="2"/>
        <v>-91.36</v>
      </c>
      <c r="H74" s="3">
        <f t="shared" si="3"/>
        <v>8.9186974592118218E-2</v>
      </c>
    </row>
    <row r="75" spans="1:8" x14ac:dyDescent="0.25">
      <c r="A75" s="13">
        <v>-93</v>
      </c>
      <c r="F75" s="3">
        <v>23</v>
      </c>
      <c r="G75" s="3">
        <f t="shared" si="2"/>
        <v>-91.24</v>
      </c>
      <c r="H75" s="3">
        <f t="shared" si="3"/>
        <v>8.3692357056977168E-2</v>
      </c>
    </row>
    <row r="76" spans="1:8" x14ac:dyDescent="0.25">
      <c r="A76" s="13">
        <v>-93</v>
      </c>
      <c r="F76" s="3">
        <v>24</v>
      </c>
      <c r="G76" s="3">
        <f t="shared" si="2"/>
        <v>-91.12</v>
      </c>
      <c r="H76" s="3">
        <f t="shared" si="3"/>
        <v>7.8314612786702736E-2</v>
      </c>
    </row>
    <row r="77" spans="1:8" x14ac:dyDescent="0.25">
      <c r="A77" s="13">
        <v>-97</v>
      </c>
      <c r="F77" s="3">
        <v>25</v>
      </c>
      <c r="G77" s="3">
        <f t="shared" si="2"/>
        <v>-91</v>
      </c>
      <c r="H77" s="3">
        <f t="shared" si="3"/>
        <v>7.3075609992019619E-2</v>
      </c>
    </row>
    <row r="78" spans="1:8" x14ac:dyDescent="0.25">
      <c r="A78" s="13">
        <v>-97</v>
      </c>
      <c r="F78" s="3">
        <v>26</v>
      </c>
      <c r="G78" s="3">
        <f t="shared" si="2"/>
        <v>-90.88</v>
      </c>
      <c r="H78" s="3">
        <f t="shared" si="3"/>
        <v>6.7994648358938967E-2</v>
      </c>
    </row>
    <row r="79" spans="1:8" x14ac:dyDescent="0.25">
      <c r="A79" s="13">
        <v>-94</v>
      </c>
      <c r="F79" s="3">
        <v>27</v>
      </c>
      <c r="G79" s="3">
        <f t="shared" si="2"/>
        <v>-90.76</v>
      </c>
      <c r="H79" s="3">
        <f t="shared" si="3"/>
        <v>6.3088420368040798E-2</v>
      </c>
    </row>
    <row r="80" spans="1:8" x14ac:dyDescent="0.25">
      <c r="A80" s="13">
        <v>-97</v>
      </c>
      <c r="F80" s="3">
        <v>28</v>
      </c>
      <c r="G80" s="3">
        <f t="shared" si="2"/>
        <v>-90.64</v>
      </c>
      <c r="H80" s="3">
        <f t="shared" si="3"/>
        <v>5.8371010728668675E-2</v>
      </c>
    </row>
    <row r="81" spans="1:8" x14ac:dyDescent="0.25">
      <c r="A81" s="13">
        <v>-95</v>
      </c>
      <c r="F81" s="3">
        <v>29</v>
      </c>
      <c r="G81" s="3">
        <f t="shared" si="2"/>
        <v>-90.52</v>
      </c>
      <c r="H81" s="3">
        <f t="shared" si="3"/>
        <v>5.3853931290741099E-2</v>
      </c>
    </row>
    <row r="82" spans="1:8" x14ac:dyDescent="0.25">
      <c r="A82" s="13">
        <v>-97</v>
      </c>
      <c r="F82" s="3">
        <v>30</v>
      </c>
      <c r="G82" s="3">
        <f t="shared" si="2"/>
        <v>-90.4</v>
      </c>
      <c r="H82" s="3">
        <f t="shared" si="3"/>
        <v>4.9546188309075374E-2</v>
      </c>
    </row>
    <row r="83" spans="1:8" x14ac:dyDescent="0.25">
      <c r="A83" s="13">
        <v>-94</v>
      </c>
      <c r="F83" s="3">
        <v>31</v>
      </c>
      <c r="G83" s="3">
        <f t="shared" si="2"/>
        <v>-90.28</v>
      </c>
      <c r="H83" s="3">
        <f t="shared" si="3"/>
        <v>4.5454378550280665E-2</v>
      </c>
    </row>
    <row r="84" spans="1:8" x14ac:dyDescent="0.25">
      <c r="A84" s="13">
        <v>-96</v>
      </c>
      <c r="F84" s="3">
        <v>32</v>
      </c>
      <c r="G84" s="3">
        <f t="shared" si="2"/>
        <v>-90.16</v>
      </c>
      <c r="H84" s="3">
        <f t="shared" si="3"/>
        <v>4.1582810452197382E-2</v>
      </c>
    </row>
    <row r="85" spans="1:8" x14ac:dyDescent="0.25">
      <c r="A85" s="13">
        <v>-96</v>
      </c>
      <c r="F85" s="3">
        <v>33</v>
      </c>
      <c r="G85" s="3">
        <f t="shared" si="2"/>
        <v>-90.04</v>
      </c>
      <c r="H85" s="3">
        <f t="shared" si="3"/>
        <v>3.7933646369409692E-2</v>
      </c>
    </row>
    <row r="86" spans="1:8" x14ac:dyDescent="0.25">
      <c r="A86" s="13">
        <v>-91</v>
      </c>
      <c r="F86" s="3">
        <v>34</v>
      </c>
      <c r="G86" s="3">
        <f t="shared" si="2"/>
        <v>-89.92</v>
      </c>
      <c r="H86" s="3">
        <f t="shared" si="3"/>
        <v>3.4507061861726029E-2</v>
      </c>
    </row>
    <row r="87" spans="1:8" x14ac:dyDescent="0.25">
      <c r="A87" s="13">
        <v>-88</v>
      </c>
      <c r="F87" s="3">
        <v>35</v>
      </c>
      <c r="G87" s="3">
        <f t="shared" si="2"/>
        <v>-89.8</v>
      </c>
      <c r="H87" s="3">
        <f t="shared" si="3"/>
        <v>3.1301417999432188E-2</v>
      </c>
    </row>
    <row r="88" spans="1:8" x14ac:dyDescent="0.25">
      <c r="A88" s="13">
        <v>-95</v>
      </c>
      <c r="F88" s="3">
        <v>36</v>
      </c>
      <c r="G88" s="3">
        <f t="shared" si="2"/>
        <v>-89.68</v>
      </c>
      <c r="H88" s="3">
        <f t="shared" si="3"/>
        <v>2.8313442761336731E-2</v>
      </c>
    </row>
    <row r="89" spans="1:8" x14ac:dyDescent="0.25">
      <c r="A89" s="13">
        <v>-95</v>
      </c>
      <c r="F89" s="3">
        <v>37</v>
      </c>
      <c r="G89" s="3">
        <f t="shared" si="2"/>
        <v>-89.56</v>
      </c>
      <c r="H89" s="3">
        <f t="shared" si="3"/>
        <v>2.5538417779345769E-2</v>
      </c>
    </row>
    <row r="90" spans="1:8" x14ac:dyDescent="0.25">
      <c r="A90" s="13">
        <v>-94</v>
      </c>
      <c r="F90" s="3">
        <v>38</v>
      </c>
      <c r="G90" s="3">
        <f t="shared" si="2"/>
        <v>-89.44</v>
      </c>
      <c r="H90" s="3">
        <f t="shared" si="3"/>
        <v>2.2970366925480296E-2</v>
      </c>
    </row>
    <row r="91" spans="1:8" x14ac:dyDescent="0.25">
      <c r="A91" s="13">
        <v>-95</v>
      </c>
      <c r="F91" s="3">
        <v>39</v>
      </c>
      <c r="G91" s="3">
        <f t="shared" si="2"/>
        <v>-89.32</v>
      </c>
      <c r="H91" s="3">
        <f t="shared" si="3"/>
        <v>2.0602243532151274E-2</v>
      </c>
    </row>
    <row r="92" spans="1:8" x14ac:dyDescent="0.25">
      <c r="A92" s="13">
        <v>-95</v>
      </c>
      <c r="F92" s="3">
        <v>40</v>
      </c>
      <c r="G92" s="3">
        <f t="shared" si="2"/>
        <v>-89.2</v>
      </c>
      <c r="H92" s="3">
        <f t="shared" si="3"/>
        <v>1.8426113372093943E-2</v>
      </c>
    </row>
    <row r="93" spans="1:8" x14ac:dyDescent="0.25">
      <c r="A93" s="13">
        <v>-94</v>
      </c>
      <c r="F93" s="3">
        <v>41</v>
      </c>
      <c r="G93" s="3">
        <f t="shared" si="2"/>
        <v>-89.08</v>
      </c>
      <c r="H93" s="3">
        <f t="shared" si="3"/>
        <v>1.6433330888587571E-2</v>
      </c>
    </row>
    <row r="94" spans="1:8" x14ac:dyDescent="0.25">
      <c r="A94" s="13">
        <v>-94</v>
      </c>
      <c r="F94" s="3">
        <v>42</v>
      </c>
      <c r="G94" s="3">
        <f t="shared" si="2"/>
        <v>-88.96</v>
      </c>
      <c r="H94" s="3">
        <f t="shared" si="3"/>
        <v>1.4614706547888609E-2</v>
      </c>
    </row>
    <row r="95" spans="1:8" x14ac:dyDescent="0.25">
      <c r="A95" s="13">
        <v>-96</v>
      </c>
      <c r="F95" s="3">
        <v>43</v>
      </c>
      <c r="G95" s="3">
        <f t="shared" si="2"/>
        <v>-88.84</v>
      </c>
      <c r="H95" s="3">
        <f t="shared" si="3"/>
        <v>1.2960663573262395E-2</v>
      </c>
    </row>
    <row r="96" spans="1:8" x14ac:dyDescent="0.25">
      <c r="A96" s="13">
        <v>-96</v>
      </c>
      <c r="F96" s="3">
        <v>44</v>
      </c>
      <c r="G96" s="3">
        <f t="shared" si="2"/>
        <v>-88.72</v>
      </c>
      <c r="H96" s="3">
        <f t="shared" si="3"/>
        <v>1.1461382703709335E-2</v>
      </c>
    </row>
    <row r="97" spans="1:8" x14ac:dyDescent="0.25">
      <c r="A97" s="13">
        <v>-97</v>
      </c>
      <c r="F97" s="3">
        <v>45</v>
      </c>
      <c r="G97" s="3">
        <f t="shared" si="2"/>
        <v>-88.6</v>
      </c>
      <c r="H97" s="3">
        <f t="shared" si="3"/>
        <v>1.010693399163503E-2</v>
      </c>
    </row>
    <row r="98" spans="1:8" x14ac:dyDescent="0.25">
      <c r="A98" s="13">
        <v>-94</v>
      </c>
      <c r="F98" s="3">
        <v>46</v>
      </c>
      <c r="G98" s="3">
        <f t="shared" si="2"/>
        <v>-88.48</v>
      </c>
      <c r="H98" s="3">
        <f t="shared" si="3"/>
        <v>8.8873950048098914E-3</v>
      </c>
    </row>
    <row r="99" spans="1:8" x14ac:dyDescent="0.25">
      <c r="A99" s="13">
        <v>-94</v>
      </c>
      <c r="F99" s="3">
        <v>47</v>
      </c>
      <c r="G99" s="3">
        <f t="shared" si="2"/>
        <v>-88.36</v>
      </c>
      <c r="H99" s="3">
        <f t="shared" si="3"/>
        <v>7.7929551228719555E-3</v>
      </c>
    </row>
    <row r="100" spans="1:8" x14ac:dyDescent="0.25">
      <c r="A100" s="13">
        <v>-94</v>
      </c>
      <c r="F100" s="3">
        <v>48</v>
      </c>
      <c r="G100" s="3">
        <f t="shared" si="2"/>
        <v>-88.24</v>
      </c>
      <c r="H100" s="3">
        <f t="shared" si="3"/>
        <v>6.8140059125746796E-3</v>
      </c>
    </row>
    <row r="101" spans="1:8" x14ac:dyDescent="0.25">
      <c r="F101" s="3">
        <v>49</v>
      </c>
      <c r="G101" s="3">
        <f t="shared" si="2"/>
        <v>-88.12</v>
      </c>
      <c r="H101" s="3">
        <f t="shared" si="3"/>
        <v>5.941217825584837E-3</v>
      </c>
    </row>
    <row r="102" spans="1:8" x14ac:dyDescent="0.25">
      <c r="F102" s="3">
        <v>50</v>
      </c>
      <c r="G102" s="3">
        <f t="shared" si="2"/>
        <v>-88</v>
      </c>
      <c r="H102" s="3">
        <f t="shared" si="3"/>
        <v>5.1656036858249979E-3</v>
      </c>
    </row>
  </sheetData>
  <mergeCells count="4">
    <mergeCell ref="B1:C1"/>
    <mergeCell ref="D1:E1"/>
    <mergeCell ref="F1:I1"/>
    <mergeCell ref="C27:D27"/>
  </mergeCells>
  <conditionalFormatting sqref="D29">
    <cfRule type="cellIs" dxfId="15" priority="1" operator="notEqual">
      <formula>$D$28</formula>
    </cfRule>
    <cfRule type="cellIs" dxfId="14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FDF3-543A-4B71-8C72-EAB80421C23C}">
  <dimension ref="A1:L102"/>
  <sheetViews>
    <sheetView zoomScale="120" zoomScaleNormal="120" workbookViewId="0">
      <selection activeCell="E26" sqref="E26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-95</v>
      </c>
      <c r="B1" s="30" t="s">
        <v>25</v>
      </c>
      <c r="C1" s="30"/>
      <c r="D1" s="27" t="s">
        <v>17</v>
      </c>
      <c r="E1" s="28"/>
      <c r="F1" s="29" t="s">
        <v>18</v>
      </c>
      <c r="G1" s="29"/>
      <c r="H1" s="29"/>
      <c r="I1" s="29"/>
      <c r="L1" s="14"/>
    </row>
    <row r="2" spans="1:12" x14ac:dyDescent="0.25">
      <c r="A2" s="13">
        <v>-94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-97</v>
      </c>
      <c r="B3" s="21" t="s">
        <v>8</v>
      </c>
      <c r="C3" s="12">
        <f>MIN(A1:A100)</f>
        <v>-100</v>
      </c>
      <c r="D3" s="8">
        <v>-101</v>
      </c>
      <c r="E3" s="10">
        <f t="array" ref="E3:E11">FREQUENCY(A1:A100,D3:D11)</f>
        <v>0</v>
      </c>
      <c r="F3" s="3">
        <v>-49</v>
      </c>
      <c r="G3" s="3">
        <f>$D$28+($I$3*F3)</f>
        <v>-100.88</v>
      </c>
      <c r="H3" s="3">
        <f>_xlfn.NORM.DIST(G3,$D$28,$C$6,FALSE)</f>
        <v>4.9197165113826604E-3</v>
      </c>
      <c r="I3" s="7">
        <f>(ABS(C3)-ABS(C4))/C5</f>
        <v>0.12</v>
      </c>
      <c r="L3" s="14"/>
    </row>
    <row r="4" spans="1:12" x14ac:dyDescent="0.25">
      <c r="A4" s="13">
        <v>-92</v>
      </c>
      <c r="B4" s="22" t="s">
        <v>9</v>
      </c>
      <c r="C4" s="7">
        <f>MAX(A1:A100)</f>
        <v>-88</v>
      </c>
      <c r="D4" s="6">
        <v>-100</v>
      </c>
      <c r="E4" s="11">
        <v>1</v>
      </c>
      <c r="F4" s="3">
        <v>-48</v>
      </c>
      <c r="G4" s="3">
        <f t="shared" ref="G4:G67" si="0">$D$28+($I$3*F4)</f>
        <v>-100.76</v>
      </c>
      <c r="H4" s="3">
        <f t="shared" ref="H4:H67" si="1">_xlfn.NORM.DIST(G4,$D$28,$C$6,FALSE)</f>
        <v>5.6928361159990469E-3</v>
      </c>
      <c r="L4" s="14"/>
    </row>
    <row r="5" spans="1:12" x14ac:dyDescent="0.25">
      <c r="A5" s="13">
        <v>-93</v>
      </c>
      <c r="B5" s="21" t="s">
        <v>10</v>
      </c>
      <c r="C5" s="12">
        <f>COUNT(A1:A100)</f>
        <v>100</v>
      </c>
      <c r="D5" s="8">
        <v>-99</v>
      </c>
      <c r="E5" s="10">
        <v>0</v>
      </c>
      <c r="F5" s="3">
        <v>-47</v>
      </c>
      <c r="G5" s="3">
        <f t="shared" si="0"/>
        <v>-100.64</v>
      </c>
      <c r="H5" s="3">
        <f t="shared" si="1"/>
        <v>6.5676545830979328E-3</v>
      </c>
      <c r="L5" s="14"/>
    </row>
    <row r="6" spans="1:12" x14ac:dyDescent="0.25">
      <c r="A6" s="13">
        <v>-95</v>
      </c>
      <c r="B6" s="22" t="s">
        <v>2</v>
      </c>
      <c r="C6" s="7">
        <f>_xlfn.STDEV.S(A1:A100)</f>
        <v>2.1874527411922515</v>
      </c>
      <c r="D6" s="6">
        <v>-98</v>
      </c>
      <c r="E6" s="11">
        <v>2</v>
      </c>
      <c r="F6" s="3">
        <v>-46</v>
      </c>
      <c r="G6" s="3">
        <f t="shared" si="0"/>
        <v>-100.52</v>
      </c>
      <c r="H6" s="3">
        <f t="shared" si="1"/>
        <v>7.5541385167575597E-3</v>
      </c>
      <c r="L6" s="14"/>
    </row>
    <row r="7" spans="1:12" x14ac:dyDescent="0.25">
      <c r="A7" s="13">
        <v>-94</v>
      </c>
      <c r="B7" s="21" t="s">
        <v>6</v>
      </c>
      <c r="C7" s="12">
        <f>C9-(2*C6)</f>
        <v>-98.60490548238451</v>
      </c>
      <c r="D7" s="8">
        <v>-97</v>
      </c>
      <c r="E7" s="10">
        <v>7</v>
      </c>
      <c r="F7" s="3">
        <v>-45</v>
      </c>
      <c r="G7" s="3">
        <f t="shared" si="0"/>
        <v>-100.4</v>
      </c>
      <c r="H7" s="3">
        <f t="shared" si="1"/>
        <v>8.6626866047295626E-3</v>
      </c>
    </row>
    <row r="8" spans="1:12" x14ac:dyDescent="0.25">
      <c r="A8" s="13">
        <v>-90</v>
      </c>
      <c r="B8" s="22" t="s">
        <v>4</v>
      </c>
      <c r="C8" s="7">
        <f>C9-C6</f>
        <v>-96.41745274119225</v>
      </c>
      <c r="D8" s="6">
        <v>-96</v>
      </c>
      <c r="E8" s="11">
        <v>18</v>
      </c>
      <c r="F8" s="3">
        <v>-44</v>
      </c>
      <c r="G8" s="3">
        <f t="shared" si="0"/>
        <v>-100.28</v>
      </c>
      <c r="H8" s="3">
        <f t="shared" si="1"/>
        <v>9.9040604028801972E-3</v>
      </c>
    </row>
    <row r="9" spans="1:12" x14ac:dyDescent="0.25">
      <c r="A9" s="13">
        <v>-91</v>
      </c>
      <c r="B9" s="21" t="s">
        <v>3</v>
      </c>
      <c r="C9" s="12">
        <f>AVERAGE(A1:A100)</f>
        <v>-94.23</v>
      </c>
      <c r="D9" s="8">
        <v>-95</v>
      </c>
      <c r="E9" s="10">
        <v>26</v>
      </c>
      <c r="F9" s="3">
        <v>-43</v>
      </c>
      <c r="G9" s="3">
        <f t="shared" si="0"/>
        <v>-100.16</v>
      </c>
      <c r="H9" s="3">
        <f t="shared" si="1"/>
        <v>1.1289299017205996E-2</v>
      </c>
    </row>
    <row r="10" spans="1:12" x14ac:dyDescent="0.25">
      <c r="A10" s="13">
        <v>-95</v>
      </c>
      <c r="B10" s="22" t="s">
        <v>5</v>
      </c>
      <c r="C10" s="7">
        <f>C9+C6</f>
        <v>-92.042547258807758</v>
      </c>
      <c r="D10" s="6">
        <v>-94</v>
      </c>
      <c r="E10" s="11">
        <v>17</v>
      </c>
      <c r="F10" s="3">
        <v>-42</v>
      </c>
      <c r="G10" s="3">
        <f t="shared" si="0"/>
        <v>-100.04</v>
      </c>
      <c r="H10" s="3">
        <f t="shared" si="1"/>
        <v>1.2829616969712831E-2</v>
      </c>
    </row>
    <row r="11" spans="1:12" x14ac:dyDescent="0.25">
      <c r="A11" s="13">
        <v>-98</v>
      </c>
      <c r="B11" s="21" t="s">
        <v>7</v>
      </c>
      <c r="C11" s="12">
        <f>C9+(2*C6)</f>
        <v>-89.855094517615498</v>
      </c>
      <c r="D11" s="8">
        <v>-93</v>
      </c>
      <c r="E11" s="10">
        <v>10</v>
      </c>
      <c r="F11" s="3">
        <v>-41</v>
      </c>
      <c r="G11" s="3">
        <f t="shared" si="0"/>
        <v>-99.92</v>
      </c>
      <c r="H11" s="3">
        <f t="shared" si="1"/>
        <v>1.4536284809022004E-2</v>
      </c>
    </row>
    <row r="12" spans="1:12" x14ac:dyDescent="0.25">
      <c r="A12" s="13">
        <v>-96</v>
      </c>
      <c r="F12" s="3">
        <v>-40</v>
      </c>
      <c r="G12" s="3">
        <f t="shared" si="0"/>
        <v>-99.8</v>
      </c>
      <c r="H12" s="3">
        <f t="shared" si="1"/>
        <v>1.6420492351670649E-2</v>
      </c>
    </row>
    <row r="13" spans="1:12" x14ac:dyDescent="0.25">
      <c r="A13" s="13">
        <v>-95</v>
      </c>
      <c r="F13" s="3">
        <v>-39</v>
      </c>
      <c r="G13" s="3">
        <f t="shared" si="0"/>
        <v>-99.68</v>
      </c>
      <c r="H13" s="3">
        <f t="shared" si="1"/>
        <v>1.8493194813477595E-2</v>
      </c>
    </row>
    <row r="14" spans="1:12" x14ac:dyDescent="0.25">
      <c r="A14" s="13">
        <v>-94</v>
      </c>
      <c r="F14" s="3">
        <v>-38</v>
      </c>
      <c r="G14" s="3">
        <f t="shared" si="0"/>
        <v>-99.56</v>
      </c>
      <c r="H14" s="3">
        <f t="shared" si="1"/>
        <v>2.0764942507945923E-2</v>
      </c>
    </row>
    <row r="15" spans="1:12" x14ac:dyDescent="0.25">
      <c r="A15" s="13">
        <v>-96</v>
      </c>
      <c r="F15" s="3">
        <v>-37</v>
      </c>
      <c r="G15" s="3">
        <f t="shared" si="0"/>
        <v>-99.44</v>
      </c>
      <c r="H15" s="3">
        <f t="shared" si="1"/>
        <v>2.3245695244426243E-2</v>
      </c>
    </row>
    <row r="16" spans="1:12" x14ac:dyDescent="0.25">
      <c r="A16" s="13">
        <v>-91</v>
      </c>
      <c r="F16" s="3">
        <v>-36</v>
      </c>
      <c r="G16" s="3">
        <f t="shared" si="0"/>
        <v>-99.32</v>
      </c>
      <c r="H16" s="3">
        <f t="shared" si="1"/>
        <v>2.5944623044600164E-2</v>
      </c>
    </row>
    <row r="17" spans="1:8" x14ac:dyDescent="0.25">
      <c r="A17" s="13">
        <v>-96</v>
      </c>
      <c r="F17" s="3">
        <v>-35</v>
      </c>
      <c r="G17" s="3">
        <f t="shared" si="0"/>
        <v>-99.2</v>
      </c>
      <c r="H17" s="3">
        <f t="shared" si="1"/>
        <v>2.8869895301659898E-2</v>
      </c>
    </row>
    <row r="18" spans="1:8" x14ac:dyDescent="0.25">
      <c r="A18" s="13">
        <v>-97</v>
      </c>
      <c r="F18" s="3">
        <v>-34</v>
      </c>
      <c r="G18" s="3">
        <f t="shared" si="0"/>
        <v>-99.08</v>
      </c>
      <c r="H18" s="3">
        <f t="shared" si="1"/>
        <v>3.2028461020407462E-2</v>
      </c>
    </row>
    <row r="19" spans="1:8" x14ac:dyDescent="0.25">
      <c r="A19" s="13">
        <v>-93</v>
      </c>
      <c r="F19" s="3">
        <v>-33</v>
      </c>
      <c r="G19" s="3">
        <f t="shared" si="0"/>
        <v>-98.96</v>
      </c>
      <c r="H19" s="3">
        <f t="shared" si="1"/>
        <v>3.5425823284639946E-2</v>
      </c>
    </row>
    <row r="20" spans="1:8" x14ac:dyDescent="0.25">
      <c r="A20" s="13">
        <v>-95</v>
      </c>
      <c r="F20" s="3">
        <v>-32</v>
      </c>
      <c r="G20" s="3">
        <f t="shared" si="0"/>
        <v>-98.84</v>
      </c>
      <c r="H20" s="3">
        <f t="shared" si="1"/>
        <v>3.9065811585507128E-2</v>
      </c>
    </row>
    <row r="21" spans="1:8" x14ac:dyDescent="0.25">
      <c r="A21" s="13">
        <v>-93</v>
      </c>
      <c r="F21" s="3">
        <v>-31</v>
      </c>
      <c r="G21" s="3">
        <f t="shared" si="0"/>
        <v>-98.72</v>
      </c>
      <c r="H21" s="3">
        <f t="shared" si="1"/>
        <v>4.2950356094729546E-2</v>
      </c>
    </row>
    <row r="22" spans="1:8" x14ac:dyDescent="0.25">
      <c r="A22" s="13">
        <v>-97</v>
      </c>
      <c r="F22" s="3">
        <v>-30</v>
      </c>
      <c r="G22" s="3">
        <f t="shared" si="0"/>
        <v>-98.6</v>
      </c>
      <c r="H22" s="3">
        <f t="shared" si="1"/>
        <v>4.7079268362771487E-2</v>
      </c>
    </row>
    <row r="23" spans="1:8" x14ac:dyDescent="0.25">
      <c r="A23" s="13">
        <v>-97</v>
      </c>
      <c r="F23" s="3">
        <v>-29</v>
      </c>
      <c r="G23" s="3">
        <f t="shared" si="0"/>
        <v>-98.48</v>
      </c>
      <c r="H23" s="3">
        <f t="shared" si="1"/>
        <v>5.1450033247229354E-2</v>
      </c>
    </row>
    <row r="24" spans="1:8" x14ac:dyDescent="0.25">
      <c r="A24" s="13">
        <v>-92</v>
      </c>
      <c r="F24" s="3">
        <v>-28</v>
      </c>
      <c r="G24" s="3">
        <f t="shared" si="0"/>
        <v>-98.36</v>
      </c>
      <c r="H24" s="3">
        <f t="shared" si="1"/>
        <v>5.6057617114172807E-2</v>
      </c>
    </row>
    <row r="25" spans="1:8" x14ac:dyDescent="0.25">
      <c r="A25" s="13">
        <v>-94</v>
      </c>
      <c r="F25" s="3">
        <v>-27</v>
      </c>
      <c r="G25" s="3">
        <f t="shared" si="0"/>
        <v>-98.24</v>
      </c>
      <c r="H25" s="3">
        <f t="shared" si="1"/>
        <v>6.0894297489431953E-2</v>
      </c>
    </row>
    <row r="26" spans="1:8" x14ac:dyDescent="0.25">
      <c r="A26" s="13">
        <v>-96</v>
      </c>
      <c r="F26" s="3">
        <v>-26</v>
      </c>
      <c r="G26" s="3">
        <f t="shared" si="0"/>
        <v>-98.12</v>
      </c>
      <c r="H26" s="3">
        <f t="shared" si="1"/>
        <v>6.5949519354004865E-2</v>
      </c>
    </row>
    <row r="27" spans="1:8" x14ac:dyDescent="0.25">
      <c r="A27" s="13">
        <v>-96</v>
      </c>
      <c r="C27" s="31" t="s">
        <v>20</v>
      </c>
      <c r="D27" s="31"/>
      <c r="F27" s="3">
        <v>-25</v>
      </c>
      <c r="G27" s="3">
        <f t="shared" si="0"/>
        <v>-98</v>
      </c>
      <c r="H27" s="3">
        <f t="shared" si="1"/>
        <v>7.1209783166299723E-2</v>
      </c>
    </row>
    <row r="28" spans="1:8" x14ac:dyDescent="0.25">
      <c r="A28" s="13">
        <v>-98</v>
      </c>
      <c r="C28" s="22" t="s">
        <v>22</v>
      </c>
      <c r="D28" s="6">
        <f>_xlfn.MODE.SNGL(A1:A100)</f>
        <v>-95</v>
      </c>
      <c r="F28" s="3">
        <v>-24</v>
      </c>
      <c r="G28" s="3">
        <f t="shared" si="0"/>
        <v>-97.88</v>
      </c>
      <c r="H28" s="3">
        <f t="shared" si="1"/>
        <v>7.6658569445301625E-2</v>
      </c>
    </row>
    <row r="29" spans="1:8" x14ac:dyDescent="0.25">
      <c r="A29" s="13">
        <v>-95</v>
      </c>
      <c r="C29" s="22" t="s">
        <v>21</v>
      </c>
      <c r="D29" s="6" t="e">
        <f>_xlfn.MODE.SNGL(A1:A5)</f>
        <v>#N/A</v>
      </c>
      <c r="F29" s="3">
        <v>-23</v>
      </c>
      <c r="G29" s="3">
        <f t="shared" si="0"/>
        <v>-97.76</v>
      </c>
      <c r="H29" s="3">
        <f t="shared" si="1"/>
        <v>8.2276304357932636E-2</v>
      </c>
    </row>
    <row r="30" spans="1:8" x14ac:dyDescent="0.25">
      <c r="A30" s="13">
        <v>-96</v>
      </c>
      <c r="C30" s="22" t="s">
        <v>29</v>
      </c>
      <c r="D30" s="20">
        <f>ABS(C6/C9)</f>
        <v>2.3213973694070376E-2</v>
      </c>
      <c r="F30" s="3">
        <v>-22</v>
      </c>
      <c r="G30" s="3">
        <f t="shared" si="0"/>
        <v>-97.64</v>
      </c>
      <c r="H30" s="3">
        <f t="shared" si="1"/>
        <v>8.8040370219768974E-2</v>
      </c>
    </row>
    <row r="31" spans="1:8" x14ac:dyDescent="0.25">
      <c r="A31" s="13">
        <v>-93</v>
      </c>
      <c r="F31" s="3">
        <v>-21</v>
      </c>
      <c r="G31" s="3">
        <f t="shared" si="0"/>
        <v>-97.52</v>
      </c>
      <c r="H31" s="3">
        <f t="shared" si="1"/>
        <v>9.3925164144279968E-2</v>
      </c>
    </row>
    <row r="32" spans="1:8" x14ac:dyDescent="0.25">
      <c r="A32" s="13">
        <v>-95</v>
      </c>
      <c r="F32" s="3">
        <v>-20</v>
      </c>
      <c r="G32" s="3">
        <f t="shared" si="0"/>
        <v>-97.4</v>
      </c>
      <c r="H32" s="3">
        <f t="shared" si="1"/>
        <v>9.9902207269827167E-2</v>
      </c>
    </row>
    <row r="33" spans="1:8" x14ac:dyDescent="0.25">
      <c r="A33" s="13">
        <v>-95</v>
      </c>
      <c r="F33" s="3">
        <v>-19</v>
      </c>
      <c r="G33" s="3">
        <f t="shared" si="0"/>
        <v>-97.28</v>
      </c>
      <c r="H33" s="3">
        <f t="shared" si="1"/>
        <v>0.10594030606841821</v>
      </c>
    </row>
    <row r="34" spans="1:8" x14ac:dyDescent="0.25">
      <c r="A34" s="13">
        <v>-96</v>
      </c>
      <c r="F34" s="3">
        <v>-18</v>
      </c>
      <c r="G34" s="3">
        <f t="shared" si="0"/>
        <v>-97.16</v>
      </c>
      <c r="H34" s="3">
        <f t="shared" si="1"/>
        <v>0.11200576621299915</v>
      </c>
    </row>
    <row r="35" spans="1:8" x14ac:dyDescent="0.25">
      <c r="A35" s="13">
        <v>-92</v>
      </c>
      <c r="F35" s="3">
        <v>-17</v>
      </c>
      <c r="G35" s="3">
        <f t="shared" si="0"/>
        <v>-97.04</v>
      </c>
      <c r="H35" s="3">
        <f t="shared" si="1"/>
        <v>0.11806265837254974</v>
      </c>
    </row>
    <row r="36" spans="1:8" x14ac:dyDescent="0.25">
      <c r="A36" s="13">
        <v>-90</v>
      </c>
      <c r="F36" s="3">
        <v>-16</v>
      </c>
      <c r="G36" s="3">
        <f t="shared" si="0"/>
        <v>-96.92</v>
      </c>
      <c r="H36" s="3">
        <f t="shared" si="1"/>
        <v>0.12407313414195295</v>
      </c>
    </row>
    <row r="37" spans="1:8" x14ac:dyDescent="0.25">
      <c r="A37" s="13">
        <v>-96</v>
      </c>
      <c r="F37" s="3">
        <v>-15</v>
      </c>
      <c r="G37" s="3">
        <f t="shared" si="0"/>
        <v>-96.8</v>
      </c>
      <c r="H37" s="3">
        <f t="shared" si="1"/>
        <v>0.12999778912549947</v>
      </c>
    </row>
    <row r="38" spans="1:8" x14ac:dyDescent="0.25">
      <c r="A38" s="13">
        <v>-93</v>
      </c>
      <c r="F38" s="3">
        <v>-14</v>
      </c>
      <c r="G38" s="3">
        <f t="shared" si="0"/>
        <v>-96.68</v>
      </c>
      <c r="H38" s="3">
        <f t="shared" si="1"/>
        <v>0.13579606901040395</v>
      </c>
    </row>
    <row r="39" spans="1:8" x14ac:dyDescent="0.25">
      <c r="A39" s="13">
        <v>-97</v>
      </c>
      <c r="F39" s="3">
        <v>-13</v>
      </c>
      <c r="G39" s="3">
        <f t="shared" si="0"/>
        <v>-96.56</v>
      </c>
      <c r="H39" s="3">
        <f t="shared" si="1"/>
        <v>0.14142671332285842</v>
      </c>
    </row>
    <row r="40" spans="1:8" x14ac:dyDescent="0.25">
      <c r="A40" s="13">
        <v>-95</v>
      </c>
      <c r="F40" s="3">
        <v>-12</v>
      </c>
      <c r="G40" s="3">
        <f t="shared" si="0"/>
        <v>-96.44</v>
      </c>
      <c r="H40" s="3">
        <f t="shared" si="1"/>
        <v>0.14684823048764714</v>
      </c>
    </row>
    <row r="41" spans="1:8" x14ac:dyDescent="0.25">
      <c r="A41" s="13">
        <v>-95</v>
      </c>
      <c r="F41" s="3">
        <v>-11</v>
      </c>
      <c r="G41" s="3">
        <f t="shared" si="0"/>
        <v>-96.32</v>
      </c>
      <c r="H41" s="3">
        <f t="shared" si="1"/>
        <v>0.15201939684634277</v>
      </c>
    </row>
    <row r="42" spans="1:8" x14ac:dyDescent="0.25">
      <c r="A42" s="13">
        <v>-94</v>
      </c>
      <c r="F42" s="3">
        <v>-10</v>
      </c>
      <c r="G42" s="3">
        <f t="shared" si="0"/>
        <v>-96.2</v>
      </c>
      <c r="H42" s="3">
        <f t="shared" si="1"/>
        <v>0.15689977146003217</v>
      </c>
    </row>
    <row r="43" spans="1:8" x14ac:dyDescent="0.25">
      <c r="A43" s="13">
        <v>-90</v>
      </c>
      <c r="F43" s="3">
        <v>-9</v>
      </c>
      <c r="G43" s="3">
        <f t="shared" si="0"/>
        <v>-96.08</v>
      </c>
      <c r="H43" s="3">
        <f t="shared" si="1"/>
        <v>0.16145021785916813</v>
      </c>
    </row>
    <row r="44" spans="1:8" x14ac:dyDescent="0.25">
      <c r="A44" s="13">
        <v>-95</v>
      </c>
      <c r="F44" s="3">
        <v>-8</v>
      </c>
      <c r="G44" s="3">
        <f t="shared" si="0"/>
        <v>-95.96</v>
      </c>
      <c r="H44" s="3">
        <f t="shared" si="1"/>
        <v>0.16563342343026866</v>
      </c>
    </row>
    <row r="45" spans="1:8" x14ac:dyDescent="0.25">
      <c r="A45" s="13">
        <v>-95</v>
      </c>
      <c r="F45" s="3">
        <v>-7</v>
      </c>
      <c r="G45" s="3">
        <f t="shared" si="0"/>
        <v>-95.84</v>
      </c>
      <c r="H45" s="3">
        <f t="shared" si="1"/>
        <v>0.1694144068668236</v>
      </c>
    </row>
    <row r="46" spans="1:8" x14ac:dyDescent="0.25">
      <c r="A46" s="13">
        <v>-91</v>
      </c>
      <c r="F46" s="3">
        <v>-6</v>
      </c>
      <c r="G46" s="3">
        <f t="shared" si="0"/>
        <v>-95.72</v>
      </c>
      <c r="H46" s="3">
        <f t="shared" si="1"/>
        <v>0.17276100407410952</v>
      </c>
    </row>
    <row r="47" spans="1:8" x14ac:dyDescent="0.25">
      <c r="A47" s="13">
        <v>-94</v>
      </c>
      <c r="F47" s="3">
        <v>-5</v>
      </c>
      <c r="G47" s="3">
        <f t="shared" si="0"/>
        <v>-95.6</v>
      </c>
      <c r="H47" s="3">
        <f t="shared" si="1"/>
        <v>0.17564432311259065</v>
      </c>
    </row>
    <row r="48" spans="1:8" x14ac:dyDescent="0.25">
      <c r="A48" s="13">
        <v>-96</v>
      </c>
      <c r="F48" s="3">
        <v>-4</v>
      </c>
      <c r="G48" s="3">
        <f t="shared" si="0"/>
        <v>-95.48</v>
      </c>
      <c r="H48" s="3">
        <f t="shared" si="1"/>
        <v>0.17803915919323385</v>
      </c>
    </row>
    <row r="49" spans="1:8" x14ac:dyDescent="0.25">
      <c r="A49" s="13">
        <v>-95</v>
      </c>
      <c r="F49" s="3">
        <v>-3</v>
      </c>
      <c r="G49" s="3">
        <f t="shared" si="0"/>
        <v>-95.36</v>
      </c>
      <c r="H49" s="3">
        <f t="shared" si="1"/>
        <v>0.17992436139433679</v>
      </c>
    </row>
    <row r="50" spans="1:8" x14ac:dyDescent="0.25">
      <c r="A50" s="13">
        <v>-96</v>
      </c>
      <c r="F50" s="3">
        <v>-2</v>
      </c>
      <c r="G50" s="3">
        <f t="shared" si="0"/>
        <v>-95.24</v>
      </c>
      <c r="H50" s="3">
        <f t="shared" si="1"/>
        <v>0.18128314364036743</v>
      </c>
    </row>
    <row r="51" spans="1:8" x14ac:dyDescent="0.25">
      <c r="A51" s="13">
        <v>-94</v>
      </c>
      <c r="F51" s="3">
        <v>-1</v>
      </c>
      <c r="G51" s="3">
        <f t="shared" si="0"/>
        <v>-95.12</v>
      </c>
      <c r="H51" s="3">
        <f t="shared" si="1"/>
        <v>0.18210333354902897</v>
      </c>
    </row>
    <row r="52" spans="1:8" x14ac:dyDescent="0.25">
      <c r="A52" s="13">
        <v>-93</v>
      </c>
      <c r="F52" s="3">
        <v>0</v>
      </c>
      <c r="G52" s="3">
        <f t="shared" si="0"/>
        <v>-95</v>
      </c>
      <c r="H52" s="3">
        <f t="shared" si="1"/>
        <v>0.18237755398728878</v>
      </c>
    </row>
    <row r="53" spans="1:8" x14ac:dyDescent="0.25">
      <c r="A53" s="13">
        <v>-95</v>
      </c>
      <c r="F53" s="3">
        <v>1</v>
      </c>
      <c r="G53" s="3">
        <f t="shared" si="0"/>
        <v>-94.88</v>
      </c>
      <c r="H53" s="3">
        <f t="shared" si="1"/>
        <v>0.18210333354902897</v>
      </c>
    </row>
    <row r="54" spans="1:8" x14ac:dyDescent="0.25">
      <c r="A54" s="13">
        <v>-95</v>
      </c>
      <c r="F54" s="3">
        <v>2</v>
      </c>
      <c r="G54" s="3">
        <f t="shared" si="0"/>
        <v>-94.76</v>
      </c>
      <c r="H54" s="3">
        <f t="shared" si="1"/>
        <v>0.18128314364036743</v>
      </c>
    </row>
    <row r="55" spans="1:8" x14ac:dyDescent="0.25">
      <c r="A55" s="13">
        <v>-94</v>
      </c>
      <c r="F55" s="3">
        <v>3</v>
      </c>
      <c r="G55" s="3">
        <f t="shared" si="0"/>
        <v>-94.64</v>
      </c>
      <c r="H55" s="3">
        <f t="shared" si="1"/>
        <v>0.17992436139433679</v>
      </c>
    </row>
    <row r="56" spans="1:8" x14ac:dyDescent="0.25">
      <c r="A56" s="13">
        <v>-95</v>
      </c>
      <c r="F56" s="3">
        <v>4</v>
      </c>
      <c r="G56" s="3">
        <f t="shared" si="0"/>
        <v>-94.52</v>
      </c>
      <c r="H56" s="3">
        <f t="shared" si="1"/>
        <v>0.17803915919323385</v>
      </c>
    </row>
    <row r="57" spans="1:8" x14ac:dyDescent="0.25">
      <c r="A57" s="13">
        <v>-92</v>
      </c>
      <c r="F57" s="3">
        <v>5</v>
      </c>
      <c r="G57" s="3">
        <f t="shared" si="0"/>
        <v>-94.4</v>
      </c>
      <c r="H57" s="3">
        <f t="shared" si="1"/>
        <v>0.17564432311259065</v>
      </c>
    </row>
    <row r="58" spans="1:8" x14ac:dyDescent="0.25">
      <c r="A58" s="13">
        <v>-96</v>
      </c>
      <c r="F58" s="3">
        <v>6</v>
      </c>
      <c r="G58" s="3">
        <f t="shared" si="0"/>
        <v>-94.28</v>
      </c>
      <c r="H58" s="3">
        <f t="shared" si="1"/>
        <v>0.17276100407410952</v>
      </c>
    </row>
    <row r="59" spans="1:8" x14ac:dyDescent="0.25">
      <c r="A59" s="13">
        <v>-95</v>
      </c>
      <c r="F59" s="3">
        <v>7</v>
      </c>
      <c r="G59" s="3">
        <f t="shared" si="0"/>
        <v>-94.16</v>
      </c>
      <c r="H59" s="3">
        <f t="shared" si="1"/>
        <v>0.1694144068668236</v>
      </c>
    </row>
    <row r="60" spans="1:8" x14ac:dyDescent="0.25">
      <c r="A60" s="13">
        <v>-91</v>
      </c>
      <c r="F60" s="3">
        <v>8</v>
      </c>
      <c r="G60" s="3">
        <f t="shared" si="0"/>
        <v>-94.04</v>
      </c>
      <c r="H60" s="3">
        <f t="shared" si="1"/>
        <v>0.16563342343026866</v>
      </c>
    </row>
    <row r="61" spans="1:8" x14ac:dyDescent="0.25">
      <c r="A61" s="13">
        <v>-94</v>
      </c>
      <c r="F61" s="3">
        <v>9</v>
      </c>
      <c r="G61" s="3">
        <f t="shared" si="0"/>
        <v>-93.92</v>
      </c>
      <c r="H61" s="3">
        <f t="shared" si="1"/>
        <v>0.16145021785916813</v>
      </c>
    </row>
    <row r="62" spans="1:8" x14ac:dyDescent="0.25">
      <c r="A62" s="13">
        <v>-95</v>
      </c>
      <c r="F62" s="3">
        <v>10</v>
      </c>
      <c r="G62" s="3">
        <f t="shared" si="0"/>
        <v>-93.8</v>
      </c>
      <c r="H62" s="3">
        <f t="shared" si="1"/>
        <v>0.15689977146003217</v>
      </c>
    </row>
    <row r="63" spans="1:8" x14ac:dyDescent="0.25">
      <c r="A63" s="13">
        <v>-94</v>
      </c>
      <c r="F63" s="3">
        <v>11</v>
      </c>
      <c r="G63" s="3">
        <f t="shared" si="0"/>
        <v>-93.68</v>
      </c>
      <c r="H63" s="3">
        <f t="shared" si="1"/>
        <v>0.15201939684634277</v>
      </c>
    </row>
    <row r="64" spans="1:8" x14ac:dyDescent="0.25">
      <c r="A64" s="13">
        <v>-97</v>
      </c>
      <c r="F64" s="3">
        <v>12</v>
      </c>
      <c r="G64" s="3">
        <f t="shared" si="0"/>
        <v>-93.56</v>
      </c>
      <c r="H64" s="3">
        <f t="shared" si="1"/>
        <v>0.14684823048764714</v>
      </c>
    </row>
    <row r="65" spans="1:8" x14ac:dyDescent="0.25">
      <c r="A65" s="13">
        <v>-89</v>
      </c>
      <c r="F65" s="3">
        <v>13</v>
      </c>
      <c r="G65" s="3">
        <f t="shared" si="0"/>
        <v>-93.44</v>
      </c>
      <c r="H65" s="3">
        <f t="shared" si="1"/>
        <v>0.14142671332285842</v>
      </c>
    </row>
    <row r="66" spans="1:8" x14ac:dyDescent="0.25">
      <c r="A66" s="13">
        <v>-95</v>
      </c>
      <c r="F66" s="3">
        <v>14</v>
      </c>
      <c r="G66" s="3">
        <f t="shared" si="0"/>
        <v>-93.32</v>
      </c>
      <c r="H66" s="3">
        <f t="shared" si="1"/>
        <v>0.13579606901040395</v>
      </c>
    </row>
    <row r="67" spans="1:8" x14ac:dyDescent="0.25">
      <c r="A67" s="13">
        <v>-94</v>
      </c>
      <c r="F67" s="3">
        <v>15</v>
      </c>
      <c r="G67" s="3">
        <f t="shared" si="0"/>
        <v>-93.2</v>
      </c>
      <c r="H67" s="3">
        <f t="shared" si="1"/>
        <v>0.12999778912549947</v>
      </c>
    </row>
    <row r="68" spans="1:8" x14ac:dyDescent="0.25">
      <c r="A68" s="13">
        <v>-91</v>
      </c>
      <c r="F68" s="3">
        <v>16</v>
      </c>
      <c r="G68" s="3">
        <f t="shared" ref="G68:G102" si="2">$D$28+($I$3*F68)</f>
        <v>-93.08</v>
      </c>
      <c r="H68" s="3">
        <f t="shared" ref="H68:H102" si="3">_xlfn.NORM.DIST(G68,$D$28,$C$6,FALSE)</f>
        <v>0.12407313414195295</v>
      </c>
    </row>
    <row r="69" spans="1:8" x14ac:dyDescent="0.25">
      <c r="A69" s="13">
        <v>-94</v>
      </c>
      <c r="F69" s="3">
        <v>17</v>
      </c>
      <c r="G69" s="3">
        <f t="shared" si="2"/>
        <v>-92.96</v>
      </c>
      <c r="H69" s="3">
        <f t="shared" si="3"/>
        <v>0.11806265837254974</v>
      </c>
    </row>
    <row r="70" spans="1:8" x14ac:dyDescent="0.25">
      <c r="A70" s="13">
        <v>-97</v>
      </c>
      <c r="F70" s="3">
        <v>18</v>
      </c>
      <c r="G70" s="3">
        <f t="shared" si="2"/>
        <v>-92.84</v>
      </c>
      <c r="H70" s="3">
        <f t="shared" si="3"/>
        <v>0.11200576621299915</v>
      </c>
    </row>
    <row r="71" spans="1:8" x14ac:dyDescent="0.25">
      <c r="A71" s="13">
        <v>-96</v>
      </c>
      <c r="F71" s="3">
        <v>19</v>
      </c>
      <c r="G71" s="3">
        <f t="shared" si="2"/>
        <v>-92.72</v>
      </c>
      <c r="H71" s="3">
        <f t="shared" si="3"/>
        <v>0.10594030606841821</v>
      </c>
    </row>
    <row r="72" spans="1:8" x14ac:dyDescent="0.25">
      <c r="A72" s="13">
        <v>-96</v>
      </c>
      <c r="F72" s="3">
        <v>20</v>
      </c>
      <c r="G72" s="3">
        <f t="shared" si="2"/>
        <v>-92.6</v>
      </c>
      <c r="H72" s="3">
        <f t="shared" si="3"/>
        <v>9.9902207269827167E-2</v>
      </c>
    </row>
    <row r="73" spans="1:8" x14ac:dyDescent="0.25">
      <c r="A73" s="13">
        <v>-95</v>
      </c>
      <c r="F73" s="3">
        <v>21</v>
      </c>
      <c r="G73" s="3">
        <f t="shared" si="2"/>
        <v>-92.48</v>
      </c>
      <c r="H73" s="3">
        <f t="shared" si="3"/>
        <v>9.3925164144279968E-2</v>
      </c>
    </row>
    <row r="74" spans="1:8" x14ac:dyDescent="0.25">
      <c r="A74" s="13">
        <v>-95</v>
      </c>
      <c r="F74" s="3">
        <v>22</v>
      </c>
      <c r="G74" s="3">
        <f t="shared" si="2"/>
        <v>-92.36</v>
      </c>
      <c r="H74" s="3">
        <f t="shared" si="3"/>
        <v>8.8040370219768974E-2</v>
      </c>
    </row>
    <row r="75" spans="1:8" x14ac:dyDescent="0.25">
      <c r="A75" s="13">
        <v>-95</v>
      </c>
      <c r="F75" s="3">
        <v>23</v>
      </c>
      <c r="G75" s="3">
        <f t="shared" si="2"/>
        <v>-92.24</v>
      </c>
      <c r="H75" s="3">
        <f t="shared" si="3"/>
        <v>8.2276304357932636E-2</v>
      </c>
    </row>
    <row r="76" spans="1:8" x14ac:dyDescent="0.25">
      <c r="A76" s="13">
        <v>-96</v>
      </c>
      <c r="F76" s="3">
        <v>24</v>
      </c>
      <c r="G76" s="3">
        <f t="shared" si="2"/>
        <v>-92.12</v>
      </c>
      <c r="H76" s="3">
        <f t="shared" si="3"/>
        <v>7.6658569445301625E-2</v>
      </c>
    </row>
    <row r="77" spans="1:8" x14ac:dyDescent="0.25">
      <c r="A77" s="13">
        <v>-96</v>
      </c>
      <c r="F77" s="3">
        <v>25</v>
      </c>
      <c r="G77" s="3">
        <f t="shared" si="2"/>
        <v>-92</v>
      </c>
      <c r="H77" s="3">
        <f t="shared" si="3"/>
        <v>7.1209783166299723E-2</v>
      </c>
    </row>
    <row r="78" spans="1:8" x14ac:dyDescent="0.25">
      <c r="A78" s="13">
        <v>-89</v>
      </c>
      <c r="F78" s="3">
        <v>26</v>
      </c>
      <c r="G78" s="3">
        <f t="shared" si="2"/>
        <v>-91.88</v>
      </c>
      <c r="H78" s="3">
        <f t="shared" si="3"/>
        <v>6.5949519354004865E-2</v>
      </c>
    </row>
    <row r="79" spans="1:8" x14ac:dyDescent="0.25">
      <c r="A79" s="13">
        <v>-91</v>
      </c>
      <c r="F79" s="3">
        <v>27</v>
      </c>
      <c r="G79" s="3">
        <f t="shared" si="2"/>
        <v>-91.76</v>
      </c>
      <c r="H79" s="3">
        <f t="shared" si="3"/>
        <v>6.0894297489431953E-2</v>
      </c>
    </row>
    <row r="80" spans="1:8" x14ac:dyDescent="0.25">
      <c r="A80" s="13">
        <v>-94</v>
      </c>
      <c r="F80" s="3">
        <v>28</v>
      </c>
      <c r="G80" s="3">
        <f t="shared" si="2"/>
        <v>-91.64</v>
      </c>
      <c r="H80" s="3">
        <f t="shared" si="3"/>
        <v>5.6057617114172807E-2</v>
      </c>
    </row>
    <row r="81" spans="1:8" x14ac:dyDescent="0.25">
      <c r="A81" s="13">
        <v>-94</v>
      </c>
      <c r="F81" s="3">
        <v>29</v>
      </c>
      <c r="G81" s="3">
        <f t="shared" si="2"/>
        <v>-91.52</v>
      </c>
      <c r="H81" s="3">
        <f t="shared" si="3"/>
        <v>5.1450033247229354E-2</v>
      </c>
    </row>
    <row r="82" spans="1:8" x14ac:dyDescent="0.25">
      <c r="A82" s="13">
        <v>-94</v>
      </c>
      <c r="F82" s="3">
        <v>30</v>
      </c>
      <c r="G82" s="3">
        <f t="shared" si="2"/>
        <v>-91.4</v>
      </c>
      <c r="H82" s="3">
        <f t="shared" si="3"/>
        <v>4.7079268362771487E-2</v>
      </c>
    </row>
    <row r="83" spans="1:8" x14ac:dyDescent="0.25">
      <c r="A83" s="13">
        <v>-95</v>
      </c>
      <c r="F83" s="3">
        <v>31</v>
      </c>
      <c r="G83" s="3">
        <f t="shared" si="2"/>
        <v>-91.28</v>
      </c>
      <c r="H83" s="3">
        <f t="shared" si="3"/>
        <v>4.2950356094729546E-2</v>
      </c>
    </row>
    <row r="84" spans="1:8" x14ac:dyDescent="0.25">
      <c r="A84" s="13">
        <v>-90</v>
      </c>
      <c r="F84" s="3">
        <v>32</v>
      </c>
      <c r="G84" s="3">
        <f t="shared" si="2"/>
        <v>-91.16</v>
      </c>
      <c r="H84" s="3">
        <f t="shared" si="3"/>
        <v>3.9065811585507128E-2</v>
      </c>
    </row>
    <row r="85" spans="1:8" x14ac:dyDescent="0.25">
      <c r="A85" s="13">
        <v>-96</v>
      </c>
      <c r="F85" s="3">
        <v>33</v>
      </c>
      <c r="G85" s="3">
        <f t="shared" si="2"/>
        <v>-91.04</v>
      </c>
      <c r="H85" s="3">
        <f t="shared" si="3"/>
        <v>3.5425823284639946E-2</v>
      </c>
    </row>
    <row r="86" spans="1:8" x14ac:dyDescent="0.25">
      <c r="A86" s="13">
        <v>-96</v>
      </c>
      <c r="F86" s="3">
        <v>34</v>
      </c>
      <c r="G86" s="3">
        <f t="shared" si="2"/>
        <v>-90.92</v>
      </c>
      <c r="H86" s="3">
        <f t="shared" si="3"/>
        <v>3.2028461020407462E-2</v>
      </c>
    </row>
    <row r="87" spans="1:8" x14ac:dyDescent="0.25">
      <c r="A87" s="13">
        <v>-94</v>
      </c>
      <c r="F87" s="3">
        <v>35</v>
      </c>
      <c r="G87" s="3">
        <f t="shared" si="2"/>
        <v>-90.8</v>
      </c>
      <c r="H87" s="3">
        <f t="shared" si="3"/>
        <v>2.8869895301659898E-2</v>
      </c>
    </row>
    <row r="88" spans="1:8" x14ac:dyDescent="0.25">
      <c r="A88" s="13">
        <v>-93</v>
      </c>
      <c r="F88" s="3">
        <v>36</v>
      </c>
      <c r="G88" s="3">
        <f t="shared" si="2"/>
        <v>-90.68</v>
      </c>
      <c r="H88" s="3">
        <f t="shared" si="3"/>
        <v>2.5944623044600164E-2</v>
      </c>
    </row>
    <row r="89" spans="1:8" x14ac:dyDescent="0.25">
      <c r="A89" s="13">
        <v>-94</v>
      </c>
      <c r="F89" s="3">
        <v>37</v>
      </c>
      <c r="G89" s="3">
        <f t="shared" si="2"/>
        <v>-90.56</v>
      </c>
      <c r="H89" s="3">
        <f t="shared" si="3"/>
        <v>2.3245695244426243E-2</v>
      </c>
    </row>
    <row r="90" spans="1:8" x14ac:dyDescent="0.25">
      <c r="A90" s="13">
        <v>-93</v>
      </c>
      <c r="F90" s="3">
        <v>38</v>
      </c>
      <c r="G90" s="3">
        <f t="shared" si="2"/>
        <v>-90.44</v>
      </c>
      <c r="H90" s="3">
        <f t="shared" si="3"/>
        <v>2.0764942507945923E-2</v>
      </c>
    </row>
    <row r="91" spans="1:8" x14ac:dyDescent="0.25">
      <c r="A91" s="13">
        <v>-93</v>
      </c>
      <c r="F91" s="3">
        <v>39</v>
      </c>
      <c r="G91" s="3">
        <f t="shared" si="2"/>
        <v>-90.32</v>
      </c>
      <c r="H91" s="3">
        <f t="shared" si="3"/>
        <v>1.8493194813477595E-2</v>
      </c>
    </row>
    <row r="92" spans="1:8" x14ac:dyDescent="0.25">
      <c r="A92" s="13">
        <v>-95</v>
      </c>
      <c r="F92" s="3">
        <v>40</v>
      </c>
      <c r="G92" s="3">
        <f t="shared" si="2"/>
        <v>-90.2</v>
      </c>
      <c r="H92" s="3">
        <f t="shared" si="3"/>
        <v>1.6420492351670649E-2</v>
      </c>
    </row>
    <row r="93" spans="1:8" x14ac:dyDescent="0.25">
      <c r="A93" s="13">
        <v>-95</v>
      </c>
      <c r="F93" s="3">
        <v>41</v>
      </c>
      <c r="G93" s="3">
        <f t="shared" si="2"/>
        <v>-90.08</v>
      </c>
      <c r="H93" s="3">
        <f t="shared" si="3"/>
        <v>1.4536284809022004E-2</v>
      </c>
    </row>
    <row r="94" spans="1:8" x14ac:dyDescent="0.25">
      <c r="A94" s="13">
        <v>-93</v>
      </c>
      <c r="F94" s="3">
        <v>42</v>
      </c>
      <c r="G94" s="3">
        <f t="shared" si="2"/>
        <v>-89.96</v>
      </c>
      <c r="H94" s="3">
        <f t="shared" si="3"/>
        <v>1.2829616969712831E-2</v>
      </c>
    </row>
    <row r="95" spans="1:8" x14ac:dyDescent="0.25">
      <c r="A95" s="13">
        <v>-92</v>
      </c>
      <c r="F95" s="3">
        <v>43</v>
      </c>
      <c r="G95" s="3">
        <f t="shared" si="2"/>
        <v>-89.84</v>
      </c>
      <c r="H95" s="3">
        <f t="shared" si="3"/>
        <v>1.1289299017205996E-2</v>
      </c>
    </row>
    <row r="96" spans="1:8" x14ac:dyDescent="0.25">
      <c r="A96" s="13">
        <v>-100</v>
      </c>
      <c r="F96" s="3">
        <v>44</v>
      </c>
      <c r="G96" s="3">
        <f t="shared" si="2"/>
        <v>-89.72</v>
      </c>
      <c r="H96" s="3">
        <f t="shared" si="3"/>
        <v>9.9040604028801972E-3</v>
      </c>
    </row>
    <row r="97" spans="1:8" x14ac:dyDescent="0.25">
      <c r="A97" s="13">
        <v>-88</v>
      </c>
      <c r="F97" s="3">
        <v>45</v>
      </c>
      <c r="G97" s="3">
        <f t="shared" si="2"/>
        <v>-89.6</v>
      </c>
      <c r="H97" s="3">
        <f t="shared" si="3"/>
        <v>8.6626866047295626E-3</v>
      </c>
    </row>
    <row r="98" spans="1:8" x14ac:dyDescent="0.25">
      <c r="A98" s="13">
        <v>-95</v>
      </c>
      <c r="F98" s="3">
        <v>46</v>
      </c>
      <c r="G98" s="3">
        <f t="shared" si="2"/>
        <v>-89.48</v>
      </c>
      <c r="H98" s="3">
        <f t="shared" si="3"/>
        <v>7.5541385167575597E-3</v>
      </c>
    </row>
    <row r="99" spans="1:8" x14ac:dyDescent="0.25">
      <c r="A99" s="13">
        <v>-90</v>
      </c>
      <c r="F99" s="3">
        <v>47</v>
      </c>
      <c r="G99" s="3">
        <f t="shared" si="2"/>
        <v>-89.36</v>
      </c>
      <c r="H99" s="3">
        <f t="shared" si="3"/>
        <v>6.5676545830979328E-3</v>
      </c>
    </row>
    <row r="100" spans="1:8" x14ac:dyDescent="0.25">
      <c r="A100" s="13">
        <v>-96</v>
      </c>
      <c r="F100" s="3">
        <v>48</v>
      </c>
      <c r="G100" s="3">
        <f t="shared" si="2"/>
        <v>-89.24</v>
      </c>
      <c r="H100" s="3">
        <f t="shared" si="3"/>
        <v>5.6928361159990469E-3</v>
      </c>
    </row>
    <row r="101" spans="1:8" x14ac:dyDescent="0.25">
      <c r="F101" s="3">
        <v>49</v>
      </c>
      <c r="G101" s="3">
        <f t="shared" si="2"/>
        <v>-89.12</v>
      </c>
      <c r="H101" s="3">
        <f t="shared" si="3"/>
        <v>4.9197165113826604E-3</v>
      </c>
    </row>
    <row r="102" spans="1:8" x14ac:dyDescent="0.25">
      <c r="F102" s="3">
        <v>50</v>
      </c>
      <c r="G102" s="3">
        <f t="shared" si="2"/>
        <v>-89</v>
      </c>
      <c r="H102" s="3">
        <f t="shared" si="3"/>
        <v>4.2388152992062491E-3</v>
      </c>
    </row>
  </sheetData>
  <mergeCells count="4">
    <mergeCell ref="B1:C1"/>
    <mergeCell ref="D1:E1"/>
    <mergeCell ref="F1:I1"/>
    <mergeCell ref="C27:D27"/>
  </mergeCells>
  <conditionalFormatting sqref="D29">
    <cfRule type="cellIs" dxfId="13" priority="1" operator="notEqual">
      <formula>$D$28</formula>
    </cfRule>
    <cfRule type="cellIs" dxfId="12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DAE1-7441-44E3-962F-045408C7B4F5}">
  <dimension ref="A1:L102"/>
  <sheetViews>
    <sheetView zoomScale="120" zoomScaleNormal="120" workbookViewId="0">
      <selection activeCell="K8" sqref="K8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-94</v>
      </c>
      <c r="B1" s="30" t="s">
        <v>26</v>
      </c>
      <c r="C1" s="30"/>
      <c r="D1" s="27" t="s">
        <v>17</v>
      </c>
      <c r="E1" s="28"/>
      <c r="F1" s="29" t="s">
        <v>18</v>
      </c>
      <c r="G1" s="29"/>
      <c r="H1" s="29"/>
      <c r="I1" s="29"/>
      <c r="L1" s="14"/>
    </row>
    <row r="2" spans="1:12" x14ac:dyDescent="0.25">
      <c r="A2" s="13">
        <v>-93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-94</v>
      </c>
      <c r="B3" s="21" t="s">
        <v>8</v>
      </c>
      <c r="C3" s="12">
        <f>MIN(A1:A100)</f>
        <v>-97</v>
      </c>
      <c r="D3" s="8">
        <v>-98</v>
      </c>
      <c r="E3" s="10">
        <f t="array" ref="E3:E11">FREQUENCY(A1:A100,D3:D11)</f>
        <v>0</v>
      </c>
      <c r="F3" s="3">
        <v>-49</v>
      </c>
      <c r="G3" s="3">
        <f>$D$28+($I$3*F3)</f>
        <v>-97.92</v>
      </c>
      <c r="H3" s="3">
        <f>_xlfn.NORM.DIST(G3,$D$28,$C$6,FALSE)</f>
        <v>1.2804121559905247E-2</v>
      </c>
      <c r="I3" s="7">
        <f>(ABS(C3)-ABS(C4))/C5</f>
        <v>0.08</v>
      </c>
      <c r="L3" s="14"/>
    </row>
    <row r="4" spans="1:12" x14ac:dyDescent="0.25">
      <c r="A4" s="13">
        <v>-93</v>
      </c>
      <c r="B4" s="22" t="s">
        <v>9</v>
      </c>
      <c r="C4" s="7">
        <f>MAX(A1:A100)</f>
        <v>-89</v>
      </c>
      <c r="D4" s="6">
        <v>-97</v>
      </c>
      <c r="E4" s="11">
        <v>4</v>
      </c>
      <c r="F4" s="3">
        <v>-48</v>
      </c>
      <c r="G4" s="3">
        <f t="shared" ref="G4:G67" si="0">$D$28+($I$3*F4)</f>
        <v>-97.84</v>
      </c>
      <c r="H4" s="3">
        <f t="shared" ref="H4:H67" si="1">_xlfn.NORM.DIST(G4,$D$28,$C$6,FALSE)</f>
        <v>1.4432086701370223E-2</v>
      </c>
      <c r="L4" s="14"/>
    </row>
    <row r="5" spans="1:12" x14ac:dyDescent="0.25">
      <c r="A5" s="13">
        <v>-95</v>
      </c>
      <c r="B5" s="21" t="s">
        <v>10</v>
      </c>
      <c r="C5" s="12">
        <f>COUNT(A1:A100)</f>
        <v>100</v>
      </c>
      <c r="D5" s="8">
        <v>-96</v>
      </c>
      <c r="E5" s="10">
        <v>12</v>
      </c>
      <c r="F5" s="3">
        <v>-47</v>
      </c>
      <c r="G5" s="3">
        <f t="shared" si="0"/>
        <v>-97.76</v>
      </c>
      <c r="H5" s="3">
        <f t="shared" si="1"/>
        <v>1.6226943757897856E-2</v>
      </c>
      <c r="L5" s="14"/>
    </row>
    <row r="6" spans="1:12" x14ac:dyDescent="0.25">
      <c r="A6" s="13">
        <v>-94</v>
      </c>
      <c r="B6" s="22" t="s">
        <v>2</v>
      </c>
      <c r="C6" s="7">
        <f>_xlfn.STDEV.S(A1:A100)</f>
        <v>1.6104143390551209</v>
      </c>
      <c r="D6" s="6">
        <v>-95</v>
      </c>
      <c r="E6" s="11">
        <v>24</v>
      </c>
      <c r="F6" s="3">
        <v>-46</v>
      </c>
      <c r="G6" s="3">
        <f t="shared" si="0"/>
        <v>-97.68</v>
      </c>
      <c r="H6" s="3">
        <f t="shared" si="1"/>
        <v>1.8200050523612531E-2</v>
      </c>
      <c r="L6" s="14"/>
    </row>
    <row r="7" spans="1:12" x14ac:dyDescent="0.25">
      <c r="A7" s="13">
        <v>-93</v>
      </c>
      <c r="B7" s="21" t="s">
        <v>6</v>
      </c>
      <c r="C7" s="12">
        <f>C9-(2*C6)</f>
        <v>-97.270828678110234</v>
      </c>
      <c r="D7" s="8">
        <v>-94</v>
      </c>
      <c r="E7" s="10">
        <v>32</v>
      </c>
      <c r="F7" s="3">
        <v>-45</v>
      </c>
      <c r="G7" s="3">
        <f t="shared" si="0"/>
        <v>-97.6</v>
      </c>
      <c r="H7" s="3">
        <f t="shared" si="1"/>
        <v>2.0362763502172209E-2</v>
      </c>
    </row>
    <row r="8" spans="1:12" x14ac:dyDescent="0.25">
      <c r="A8" s="13">
        <v>-95</v>
      </c>
      <c r="B8" s="22" t="s">
        <v>4</v>
      </c>
      <c r="C8" s="7">
        <f>C9-C6</f>
        <v>-95.660414339055123</v>
      </c>
      <c r="D8" s="6">
        <v>-93</v>
      </c>
      <c r="E8" s="11">
        <v>15</v>
      </c>
      <c r="F8" s="3">
        <v>-44</v>
      </c>
      <c r="G8" s="3">
        <f t="shared" si="0"/>
        <v>-97.52</v>
      </c>
      <c r="H8" s="3">
        <f t="shared" si="1"/>
        <v>2.2726319189113255E-2</v>
      </c>
    </row>
    <row r="9" spans="1:12" x14ac:dyDescent="0.25">
      <c r="A9" s="13">
        <v>-94</v>
      </c>
      <c r="B9" s="21" t="s">
        <v>3</v>
      </c>
      <c r="C9" s="12">
        <f>AVERAGE(A1:A100)</f>
        <v>-94.05</v>
      </c>
      <c r="D9" s="8">
        <v>-92</v>
      </c>
      <c r="E9" s="10">
        <v>4</v>
      </c>
      <c r="F9" s="3">
        <v>-43</v>
      </c>
      <c r="G9" s="3">
        <f t="shared" si="0"/>
        <v>-97.44</v>
      </c>
      <c r="H9" s="3">
        <f t="shared" si="1"/>
        <v>2.5301702662942387E-2</v>
      </c>
    </row>
    <row r="10" spans="1:12" x14ac:dyDescent="0.25">
      <c r="A10" s="13">
        <v>-94</v>
      </c>
      <c r="B10" s="22" t="s">
        <v>5</v>
      </c>
      <c r="C10" s="7">
        <f>C9+C6</f>
        <v>-92.439585660944871</v>
      </c>
      <c r="D10" s="6">
        <v>-91</v>
      </c>
      <c r="E10" s="11">
        <v>5</v>
      </c>
      <c r="F10" s="3">
        <v>-42</v>
      </c>
      <c r="G10" s="3">
        <f t="shared" si="0"/>
        <v>-97.36</v>
      </c>
      <c r="H10" s="3">
        <f t="shared" si="1"/>
        <v>2.8099504032357302E-2</v>
      </c>
    </row>
    <row r="11" spans="1:12" x14ac:dyDescent="0.25">
      <c r="A11" s="13">
        <v>-96</v>
      </c>
      <c r="B11" s="21" t="s">
        <v>7</v>
      </c>
      <c r="C11" s="12">
        <f>C9+(2*C6)</f>
        <v>-90.82917132188976</v>
      </c>
      <c r="D11" s="8">
        <v>-90</v>
      </c>
      <c r="E11" s="10">
        <v>3</v>
      </c>
      <c r="F11" s="3">
        <v>-41</v>
      </c>
      <c r="G11" s="3">
        <f t="shared" si="0"/>
        <v>-97.28</v>
      </c>
      <c r="H11" s="3">
        <f t="shared" si="1"/>
        <v>3.1129763572353527E-2</v>
      </c>
    </row>
    <row r="12" spans="1:12" x14ac:dyDescent="0.25">
      <c r="A12" s="13">
        <v>-97</v>
      </c>
      <c r="F12" s="3">
        <v>-40</v>
      </c>
      <c r="G12" s="3">
        <f t="shared" si="0"/>
        <v>-97.2</v>
      </c>
      <c r="H12" s="3">
        <f t="shared" si="1"/>
        <v>3.4401806683078594E-2</v>
      </c>
    </row>
    <row r="13" spans="1:12" x14ac:dyDescent="0.25">
      <c r="A13" s="13">
        <v>-96</v>
      </c>
      <c r="F13" s="3">
        <v>-39</v>
      </c>
      <c r="G13" s="3">
        <f t="shared" si="0"/>
        <v>-97.12</v>
      </c>
      <c r="H13" s="3">
        <f t="shared" si="1"/>
        <v>3.7924070116928402E-2</v>
      </c>
    </row>
    <row r="14" spans="1:12" x14ac:dyDescent="0.25">
      <c r="A14" s="13">
        <v>-92</v>
      </c>
      <c r="F14" s="3">
        <v>-38</v>
      </c>
      <c r="G14" s="3">
        <f t="shared" si="0"/>
        <v>-97.04</v>
      </c>
      <c r="H14" s="3">
        <f t="shared" si="1"/>
        <v>4.1703921235428078E-2</v>
      </c>
    </row>
    <row r="15" spans="1:12" x14ac:dyDescent="0.25">
      <c r="A15" s="13">
        <v>-94</v>
      </c>
      <c r="F15" s="3">
        <v>-37</v>
      </c>
      <c r="G15" s="3">
        <f t="shared" si="0"/>
        <v>-96.96</v>
      </c>
      <c r="H15" s="3">
        <f t="shared" si="1"/>
        <v>4.574747237102561E-2</v>
      </c>
    </row>
    <row r="16" spans="1:12" x14ac:dyDescent="0.25">
      <c r="A16" s="13">
        <v>-93</v>
      </c>
      <c r="F16" s="3">
        <v>-36</v>
      </c>
      <c r="G16" s="3">
        <f t="shared" si="0"/>
        <v>-96.88</v>
      </c>
      <c r="H16" s="3">
        <f t="shared" si="1"/>
        <v>5.0059392672478518E-2</v>
      </c>
    </row>
    <row r="17" spans="1:8" x14ac:dyDescent="0.25">
      <c r="A17" s="13">
        <v>-96</v>
      </c>
      <c r="F17" s="3">
        <v>-35</v>
      </c>
      <c r="G17" s="3">
        <f t="shared" si="0"/>
        <v>-96.8</v>
      </c>
      <c r="H17" s="3">
        <f t="shared" si="1"/>
        <v>5.4642720097963164E-2</v>
      </c>
    </row>
    <row r="18" spans="1:8" x14ac:dyDescent="0.25">
      <c r="A18" s="13">
        <v>-95</v>
      </c>
      <c r="F18" s="3">
        <v>-34</v>
      </c>
      <c r="G18" s="3">
        <f t="shared" si="0"/>
        <v>-96.72</v>
      </c>
      <c r="H18" s="3">
        <f t="shared" si="1"/>
        <v>5.9498676478867037E-2</v>
      </c>
    </row>
    <row r="19" spans="1:8" x14ac:dyDescent="0.25">
      <c r="A19" s="13">
        <v>-95</v>
      </c>
      <c r="F19" s="3">
        <v>-33</v>
      </c>
      <c r="G19" s="3">
        <f t="shared" si="0"/>
        <v>-96.64</v>
      </c>
      <c r="H19" s="3">
        <f t="shared" si="1"/>
        <v>6.4626488800915233E-2</v>
      </c>
    </row>
    <row r="20" spans="1:8" x14ac:dyDescent="0.25">
      <c r="A20" s="13">
        <v>-95</v>
      </c>
      <c r="F20" s="3">
        <v>-32</v>
      </c>
      <c r="G20" s="3">
        <f t="shared" si="0"/>
        <v>-96.56</v>
      </c>
      <c r="H20" s="3">
        <f t="shared" si="1"/>
        <v>7.0023220029205857E-2</v>
      </c>
    </row>
    <row r="21" spans="1:8" x14ac:dyDescent="0.25">
      <c r="A21" s="13">
        <v>-91</v>
      </c>
      <c r="F21" s="3">
        <v>-31</v>
      </c>
      <c r="G21" s="3">
        <f t="shared" si="0"/>
        <v>-96.48</v>
      </c>
      <c r="H21" s="3">
        <f t="shared" si="1"/>
        <v>7.5683612931725069E-2</v>
      </c>
    </row>
    <row r="22" spans="1:8" x14ac:dyDescent="0.25">
      <c r="A22" s="13">
        <v>-97</v>
      </c>
      <c r="F22" s="3">
        <v>-30</v>
      </c>
      <c r="G22" s="3">
        <f t="shared" si="0"/>
        <v>-96.4</v>
      </c>
      <c r="H22" s="3">
        <f t="shared" si="1"/>
        <v>8.1599950424325052E-2</v>
      </c>
    </row>
    <row r="23" spans="1:8" x14ac:dyDescent="0.25">
      <c r="A23" s="13">
        <v>-94</v>
      </c>
      <c r="F23" s="3">
        <v>-29</v>
      </c>
      <c r="G23" s="3">
        <f t="shared" si="0"/>
        <v>-96.32</v>
      </c>
      <c r="H23" s="3">
        <f t="shared" si="1"/>
        <v>8.7761935962196308E-2</v>
      </c>
    </row>
    <row r="24" spans="1:8" x14ac:dyDescent="0.25">
      <c r="A24" s="13">
        <v>-93</v>
      </c>
      <c r="F24" s="3">
        <v>-28</v>
      </c>
      <c r="G24" s="3">
        <f t="shared" si="0"/>
        <v>-96.24</v>
      </c>
      <c r="H24" s="3">
        <f t="shared" si="1"/>
        <v>9.4156597432878117E-2</v>
      </c>
    </row>
    <row r="25" spans="1:8" x14ac:dyDescent="0.25">
      <c r="A25" s="13">
        <v>-94</v>
      </c>
      <c r="F25" s="3">
        <v>-27</v>
      </c>
      <c r="G25" s="3">
        <f t="shared" si="0"/>
        <v>-96.16</v>
      </c>
      <c r="H25" s="3">
        <f t="shared" si="1"/>
        <v>0.10076821785956266</v>
      </c>
    </row>
    <row r="26" spans="1:8" x14ac:dyDescent="0.25">
      <c r="A26" s="13">
        <v>-96</v>
      </c>
      <c r="F26" s="3">
        <v>-26</v>
      </c>
      <c r="G26" s="3">
        <f t="shared" si="0"/>
        <v>-96.08</v>
      </c>
      <c r="H26" s="3">
        <f t="shared" si="1"/>
        <v>0.10757829599808499</v>
      </c>
    </row>
    <row r="27" spans="1:8" x14ac:dyDescent="0.25">
      <c r="A27" s="13">
        <v>-95</v>
      </c>
      <c r="C27" s="31" t="s">
        <v>20</v>
      </c>
      <c r="D27" s="31"/>
      <c r="F27" s="3">
        <v>-25</v>
      </c>
      <c r="G27" s="3">
        <f t="shared" si="0"/>
        <v>-96</v>
      </c>
      <c r="H27" s="3">
        <f t="shared" si="1"/>
        <v>0.1145655396057903</v>
      </c>
    </row>
    <row r="28" spans="1:8" x14ac:dyDescent="0.25">
      <c r="A28" s="13">
        <v>-97</v>
      </c>
      <c r="C28" s="22" t="s">
        <v>22</v>
      </c>
      <c r="D28" s="6">
        <f>_xlfn.MODE.SNGL(A1:A100)</f>
        <v>-94</v>
      </c>
      <c r="F28" s="3">
        <v>-24</v>
      </c>
      <c r="G28" s="3">
        <f t="shared" si="0"/>
        <v>-95.92</v>
      </c>
      <c r="H28" s="3">
        <f t="shared" si="1"/>
        <v>0.12170589377639292</v>
      </c>
    </row>
    <row r="29" spans="1:8" x14ac:dyDescent="0.25">
      <c r="A29" s="13">
        <v>-93</v>
      </c>
      <c r="C29" s="22" t="s">
        <v>21</v>
      </c>
      <c r="D29" s="6">
        <f>_xlfn.MODE.SNGL(A1:A5)</f>
        <v>-94</v>
      </c>
      <c r="F29" s="3">
        <v>-23</v>
      </c>
      <c r="G29" s="3">
        <f t="shared" si="0"/>
        <v>-95.84</v>
      </c>
      <c r="H29" s="3">
        <f t="shared" si="1"/>
        <v>0.12897260627523249</v>
      </c>
    </row>
    <row r="30" spans="1:8" x14ac:dyDescent="0.25">
      <c r="A30" s="13">
        <v>-96</v>
      </c>
      <c r="C30" s="22" t="s">
        <v>29</v>
      </c>
      <c r="D30" s="20">
        <f>ABS(C6/C9)</f>
        <v>1.7122959479586614E-2</v>
      </c>
      <c r="F30" s="3">
        <v>-22</v>
      </c>
      <c r="G30" s="3">
        <f t="shared" si="0"/>
        <v>-95.76</v>
      </c>
      <c r="H30" s="3">
        <f t="shared" si="1"/>
        <v>0.13633633127927988</v>
      </c>
    </row>
    <row r="31" spans="1:8" x14ac:dyDescent="0.25">
      <c r="A31" s="13">
        <v>-94</v>
      </c>
      <c r="F31" s="3">
        <v>-21</v>
      </c>
      <c r="G31" s="3">
        <f t="shared" si="0"/>
        <v>-95.68</v>
      </c>
      <c r="H31" s="3">
        <f t="shared" si="1"/>
        <v>0.14376527233330491</v>
      </c>
    </row>
    <row r="32" spans="1:8" x14ac:dyDescent="0.25">
      <c r="A32" s="13">
        <v>-91</v>
      </c>
      <c r="F32" s="3">
        <v>-20</v>
      </c>
      <c r="G32" s="3">
        <f t="shared" si="0"/>
        <v>-95.6</v>
      </c>
      <c r="H32" s="3">
        <f t="shared" si="1"/>
        <v>0.15122536468733616</v>
      </c>
    </row>
    <row r="33" spans="1:8" x14ac:dyDescent="0.25">
      <c r="A33" s="13">
        <v>-94</v>
      </c>
      <c r="F33" s="3">
        <v>-19</v>
      </c>
      <c r="G33" s="3">
        <f t="shared" si="0"/>
        <v>-95.52</v>
      </c>
      <c r="H33" s="3">
        <f t="shared" si="1"/>
        <v>0.15868049649237981</v>
      </c>
    </row>
    <row r="34" spans="1:8" x14ac:dyDescent="0.25">
      <c r="A34" s="13">
        <v>-95</v>
      </c>
      <c r="F34" s="3">
        <v>-18</v>
      </c>
      <c r="G34" s="3">
        <f t="shared" si="0"/>
        <v>-95.44</v>
      </c>
      <c r="H34" s="3">
        <f t="shared" si="1"/>
        <v>0.16609276761459615</v>
      </c>
    </row>
    <row r="35" spans="1:8" x14ac:dyDescent="0.25">
      <c r="A35" s="13">
        <v>-96</v>
      </c>
      <c r="F35" s="3">
        <v>-17</v>
      </c>
      <c r="G35" s="3">
        <f t="shared" si="0"/>
        <v>-95.36</v>
      </c>
      <c r="H35" s="3">
        <f t="shared" si="1"/>
        <v>0.17342278409734865</v>
      </c>
    </row>
    <row r="36" spans="1:8" x14ac:dyDescent="0.25">
      <c r="A36" s="13">
        <v>-96</v>
      </c>
      <c r="F36" s="3">
        <v>-16</v>
      </c>
      <c r="G36" s="3">
        <f t="shared" si="0"/>
        <v>-95.28</v>
      </c>
      <c r="H36" s="3">
        <f t="shared" si="1"/>
        <v>0.1806299855717528</v>
      </c>
    </row>
    <row r="37" spans="1:8" x14ac:dyDescent="0.25">
      <c r="A37" s="13">
        <v>-94</v>
      </c>
      <c r="F37" s="3">
        <v>-15</v>
      </c>
      <c r="G37" s="3">
        <f t="shared" si="0"/>
        <v>-95.2</v>
      </c>
      <c r="H37" s="3">
        <f t="shared" si="1"/>
        <v>0.18767300220602876</v>
      </c>
    </row>
    <row r="38" spans="1:8" x14ac:dyDescent="0.25">
      <c r="A38" s="13">
        <v>-92</v>
      </c>
      <c r="F38" s="3">
        <v>-14</v>
      </c>
      <c r="G38" s="3">
        <f t="shared" si="0"/>
        <v>-95.12</v>
      </c>
      <c r="H38" s="3">
        <f t="shared" si="1"/>
        <v>0.19451003710918047</v>
      </c>
    </row>
    <row r="39" spans="1:8" x14ac:dyDescent="0.25">
      <c r="A39" s="13">
        <v>-92</v>
      </c>
      <c r="F39" s="3">
        <v>-13</v>
      </c>
      <c r="G39" s="3">
        <f t="shared" si="0"/>
        <v>-95.04</v>
      </c>
      <c r="H39" s="3">
        <f t="shared" si="1"/>
        <v>0.20109926948211568</v>
      </c>
    </row>
    <row r="40" spans="1:8" x14ac:dyDescent="0.25">
      <c r="A40" s="13">
        <v>-94</v>
      </c>
      <c r="F40" s="3">
        <v>-12</v>
      </c>
      <c r="G40" s="3">
        <f t="shared" si="0"/>
        <v>-94.96</v>
      </c>
      <c r="H40" s="3">
        <f t="shared" si="1"/>
        <v>0.20739927325560154</v>
      </c>
    </row>
    <row r="41" spans="1:8" x14ac:dyDescent="0.25">
      <c r="A41" s="13">
        <v>-92</v>
      </c>
      <c r="F41" s="3">
        <v>-11</v>
      </c>
      <c r="G41" s="3">
        <f t="shared" si="0"/>
        <v>-94.88</v>
      </c>
      <c r="H41" s="3">
        <f t="shared" si="1"/>
        <v>0.21336944548466183</v>
      </c>
    </row>
    <row r="42" spans="1:8" x14ac:dyDescent="0.25">
      <c r="A42" s="13">
        <v>-94</v>
      </c>
      <c r="F42" s="3">
        <v>-10</v>
      </c>
      <c r="G42" s="3">
        <f t="shared" si="0"/>
        <v>-94.8</v>
      </c>
      <c r="H42" s="3">
        <f t="shared" si="1"/>
        <v>0.21897043839695246</v>
      </c>
    </row>
    <row r="43" spans="1:8" x14ac:dyDescent="0.25">
      <c r="A43" s="13">
        <v>-94</v>
      </c>
      <c r="F43" s="3">
        <v>-9</v>
      </c>
      <c r="G43" s="3">
        <f t="shared" si="0"/>
        <v>-94.72</v>
      </c>
      <c r="H43" s="3">
        <f t="shared" si="1"/>
        <v>0.22416458873001133</v>
      </c>
    </row>
    <row r="44" spans="1:8" x14ac:dyDescent="0.25">
      <c r="A44" s="13">
        <v>-94</v>
      </c>
      <c r="F44" s="3">
        <v>-8</v>
      </c>
      <c r="G44" s="3">
        <f t="shared" si="0"/>
        <v>-94.64</v>
      </c>
      <c r="H44" s="3">
        <f t="shared" si="1"/>
        <v>0.22891633784867291</v>
      </c>
    </row>
    <row r="45" spans="1:8" x14ac:dyDescent="0.25">
      <c r="A45" s="13">
        <v>-95</v>
      </c>
      <c r="F45" s="3">
        <v>-7</v>
      </c>
      <c r="G45" s="3">
        <f t="shared" si="0"/>
        <v>-94.56</v>
      </c>
      <c r="H45" s="3">
        <f t="shared" si="1"/>
        <v>0.23319263611602378</v>
      </c>
    </row>
    <row r="46" spans="1:8" x14ac:dyDescent="0.25">
      <c r="A46" s="13">
        <v>-96</v>
      </c>
      <c r="F46" s="3">
        <v>-6</v>
      </c>
      <c r="G46" s="3">
        <f t="shared" si="0"/>
        <v>-94.48</v>
      </c>
      <c r="H46" s="3">
        <f t="shared" si="1"/>
        <v>0.23696332510299389</v>
      </c>
    </row>
    <row r="47" spans="1:8" x14ac:dyDescent="0.25">
      <c r="A47" s="13">
        <v>-95</v>
      </c>
      <c r="F47" s="3">
        <v>-5</v>
      </c>
      <c r="G47" s="3">
        <f t="shared" si="0"/>
        <v>-94.4</v>
      </c>
      <c r="H47" s="3">
        <f t="shared" si="1"/>
        <v>0.24020149146373096</v>
      </c>
    </row>
    <row r="48" spans="1:8" x14ac:dyDescent="0.25">
      <c r="A48" s="13">
        <v>-94</v>
      </c>
      <c r="F48" s="3">
        <v>-4</v>
      </c>
      <c r="G48" s="3">
        <f t="shared" si="0"/>
        <v>-94.32</v>
      </c>
      <c r="H48" s="3">
        <f t="shared" si="1"/>
        <v>0.24288378667379745</v>
      </c>
    </row>
    <row r="49" spans="1:8" x14ac:dyDescent="0.25">
      <c r="A49" s="13">
        <v>-90</v>
      </c>
      <c r="F49" s="3">
        <v>-3</v>
      </c>
      <c r="G49" s="3">
        <f t="shared" si="0"/>
        <v>-94.24</v>
      </c>
      <c r="H49" s="3">
        <f t="shared" si="1"/>
        <v>0.24499070732024508</v>
      </c>
    </row>
    <row r="50" spans="1:8" x14ac:dyDescent="0.25">
      <c r="A50" s="13">
        <v>-93</v>
      </c>
      <c r="F50" s="3">
        <v>-2</v>
      </c>
      <c r="G50" s="3">
        <f t="shared" si="0"/>
        <v>-94.16</v>
      </c>
      <c r="H50" s="3">
        <f t="shared" si="1"/>
        <v>0.24650683123791531</v>
      </c>
    </row>
    <row r="51" spans="1:8" x14ac:dyDescent="0.25">
      <c r="A51" s="13">
        <v>-90</v>
      </c>
      <c r="F51" s="3">
        <v>-1</v>
      </c>
      <c r="G51" s="3">
        <f t="shared" si="0"/>
        <v>-94.08</v>
      </c>
      <c r="H51" s="3">
        <f t="shared" si="1"/>
        <v>0.24742100549304724</v>
      </c>
    </row>
    <row r="52" spans="1:8" x14ac:dyDescent="0.25">
      <c r="A52" s="13">
        <v>-96</v>
      </c>
      <c r="F52" s="3">
        <v>0</v>
      </c>
      <c r="G52" s="3">
        <f t="shared" si="0"/>
        <v>-94</v>
      </c>
      <c r="H52" s="3">
        <f t="shared" si="1"/>
        <v>0.24772648300902755</v>
      </c>
    </row>
    <row r="53" spans="1:8" x14ac:dyDescent="0.25">
      <c r="A53" s="13">
        <v>-94</v>
      </c>
      <c r="F53" s="3">
        <v>1</v>
      </c>
      <c r="G53" s="3">
        <f t="shared" si="0"/>
        <v>-93.92</v>
      </c>
      <c r="H53" s="3">
        <f t="shared" si="1"/>
        <v>0.24742100549304724</v>
      </c>
    </row>
    <row r="54" spans="1:8" x14ac:dyDescent="0.25">
      <c r="A54" s="13">
        <v>-91</v>
      </c>
      <c r="F54" s="3">
        <v>2</v>
      </c>
      <c r="G54" s="3">
        <f t="shared" si="0"/>
        <v>-93.84</v>
      </c>
      <c r="H54" s="3">
        <f t="shared" si="1"/>
        <v>0.24650683123791531</v>
      </c>
    </row>
    <row r="55" spans="1:8" x14ac:dyDescent="0.25">
      <c r="A55" s="13">
        <v>-93</v>
      </c>
      <c r="F55" s="3">
        <v>3</v>
      </c>
      <c r="G55" s="3">
        <f t="shared" si="0"/>
        <v>-93.76</v>
      </c>
      <c r="H55" s="3">
        <f t="shared" si="1"/>
        <v>0.24499070732024508</v>
      </c>
    </row>
    <row r="56" spans="1:8" x14ac:dyDescent="0.25">
      <c r="A56" s="13">
        <v>-97</v>
      </c>
      <c r="F56" s="3">
        <v>4</v>
      </c>
      <c r="G56" s="3">
        <f t="shared" si="0"/>
        <v>-93.68</v>
      </c>
      <c r="H56" s="3">
        <f t="shared" si="1"/>
        <v>0.24288378667379745</v>
      </c>
    </row>
    <row r="57" spans="1:8" x14ac:dyDescent="0.25">
      <c r="A57" s="13">
        <v>-94</v>
      </c>
      <c r="F57" s="3">
        <v>5</v>
      </c>
      <c r="G57" s="3">
        <f t="shared" si="0"/>
        <v>-93.6</v>
      </c>
      <c r="H57" s="3">
        <f t="shared" si="1"/>
        <v>0.24020149146373096</v>
      </c>
    </row>
    <row r="58" spans="1:8" x14ac:dyDescent="0.25">
      <c r="A58" s="13">
        <v>-94</v>
      </c>
      <c r="F58" s="3">
        <v>6</v>
      </c>
      <c r="G58" s="3">
        <f t="shared" si="0"/>
        <v>-93.52</v>
      </c>
      <c r="H58" s="3">
        <f t="shared" si="1"/>
        <v>0.23696332510299389</v>
      </c>
    </row>
    <row r="59" spans="1:8" x14ac:dyDescent="0.25">
      <c r="A59" s="13">
        <v>-96</v>
      </c>
      <c r="F59" s="3">
        <v>7</v>
      </c>
      <c r="G59" s="3">
        <f t="shared" si="0"/>
        <v>-93.44</v>
      </c>
      <c r="H59" s="3">
        <f t="shared" si="1"/>
        <v>0.23319263611602378</v>
      </c>
    </row>
    <row r="60" spans="1:8" x14ac:dyDescent="0.25">
      <c r="A60" s="13">
        <v>-95</v>
      </c>
      <c r="F60" s="3">
        <v>8</v>
      </c>
      <c r="G60" s="3">
        <f t="shared" si="0"/>
        <v>-93.36</v>
      </c>
      <c r="H60" s="3">
        <f t="shared" si="1"/>
        <v>0.22891633784867291</v>
      </c>
    </row>
    <row r="61" spans="1:8" x14ac:dyDescent="0.25">
      <c r="A61" s="13">
        <v>-95</v>
      </c>
      <c r="F61" s="3">
        <v>9</v>
      </c>
      <c r="G61" s="3">
        <f t="shared" si="0"/>
        <v>-93.28</v>
      </c>
      <c r="H61" s="3">
        <f t="shared" si="1"/>
        <v>0.22416458873001133</v>
      </c>
    </row>
    <row r="62" spans="1:8" x14ac:dyDescent="0.25">
      <c r="A62" s="13">
        <v>-91</v>
      </c>
      <c r="F62" s="3">
        <v>10</v>
      </c>
      <c r="G62" s="3">
        <f t="shared" si="0"/>
        <v>-93.2</v>
      </c>
      <c r="H62" s="3">
        <f t="shared" si="1"/>
        <v>0.21897043839695246</v>
      </c>
    </row>
    <row r="63" spans="1:8" x14ac:dyDescent="0.25">
      <c r="A63" s="13">
        <v>-94</v>
      </c>
      <c r="F63" s="3">
        <v>11</v>
      </c>
      <c r="G63" s="3">
        <f t="shared" si="0"/>
        <v>-93.12</v>
      </c>
      <c r="H63" s="3">
        <f t="shared" si="1"/>
        <v>0.21336944548466183</v>
      </c>
    </row>
    <row r="64" spans="1:8" x14ac:dyDescent="0.25">
      <c r="A64" s="13">
        <v>-95</v>
      </c>
      <c r="F64" s="3">
        <v>12</v>
      </c>
      <c r="G64" s="3">
        <f t="shared" si="0"/>
        <v>-93.04</v>
      </c>
      <c r="H64" s="3">
        <f t="shared" si="1"/>
        <v>0.20739927325560154</v>
      </c>
    </row>
    <row r="65" spans="1:8" x14ac:dyDescent="0.25">
      <c r="A65" s="13">
        <v>-93</v>
      </c>
      <c r="F65" s="3">
        <v>13</v>
      </c>
      <c r="G65" s="3">
        <f t="shared" si="0"/>
        <v>-92.96</v>
      </c>
      <c r="H65" s="3">
        <f t="shared" si="1"/>
        <v>0.20109926948211568</v>
      </c>
    </row>
    <row r="66" spans="1:8" x14ac:dyDescent="0.25">
      <c r="A66" s="13">
        <v>-94</v>
      </c>
      <c r="F66" s="3">
        <v>14</v>
      </c>
      <c r="G66" s="3">
        <f t="shared" si="0"/>
        <v>-92.88</v>
      </c>
      <c r="H66" s="3">
        <f t="shared" si="1"/>
        <v>0.19451003710918047</v>
      </c>
    </row>
    <row r="67" spans="1:8" x14ac:dyDescent="0.25">
      <c r="A67" s="13">
        <v>-94</v>
      </c>
      <c r="F67" s="3">
        <v>15</v>
      </c>
      <c r="G67" s="3">
        <f t="shared" si="0"/>
        <v>-92.8</v>
      </c>
      <c r="H67" s="3">
        <f t="shared" si="1"/>
        <v>0.18767300220602876</v>
      </c>
    </row>
    <row r="68" spans="1:8" x14ac:dyDescent="0.25">
      <c r="A68" s="13">
        <v>-94</v>
      </c>
      <c r="F68" s="3">
        <v>16</v>
      </c>
      <c r="G68" s="3">
        <f t="shared" ref="G68:G102" si="2">$D$28+($I$3*F68)</f>
        <v>-92.72</v>
      </c>
      <c r="H68" s="3">
        <f t="shared" ref="H68:H102" si="3">_xlfn.NORM.DIST(G68,$D$28,$C$6,FALSE)</f>
        <v>0.1806299855717528</v>
      </c>
    </row>
    <row r="69" spans="1:8" x14ac:dyDescent="0.25">
      <c r="A69" s="13">
        <v>-95</v>
      </c>
      <c r="F69" s="3">
        <v>17</v>
      </c>
      <c r="G69" s="3">
        <f t="shared" si="2"/>
        <v>-92.64</v>
      </c>
      <c r="H69" s="3">
        <f t="shared" si="3"/>
        <v>0.17342278409734865</v>
      </c>
    </row>
    <row r="70" spans="1:8" x14ac:dyDescent="0.25">
      <c r="A70" s="13">
        <v>-94</v>
      </c>
      <c r="F70" s="3">
        <v>18</v>
      </c>
      <c r="G70" s="3">
        <f t="shared" si="2"/>
        <v>-92.56</v>
      </c>
      <c r="H70" s="3">
        <f t="shared" si="3"/>
        <v>0.16609276761459615</v>
      </c>
    </row>
    <row r="71" spans="1:8" x14ac:dyDescent="0.25">
      <c r="A71" s="13">
        <v>-95</v>
      </c>
      <c r="F71" s="3">
        <v>19</v>
      </c>
      <c r="G71" s="3">
        <f t="shared" si="2"/>
        <v>-92.48</v>
      </c>
      <c r="H71" s="3">
        <f t="shared" si="3"/>
        <v>0.15868049649237981</v>
      </c>
    </row>
    <row r="72" spans="1:8" x14ac:dyDescent="0.25">
      <c r="A72" s="13">
        <v>-94</v>
      </c>
      <c r="F72" s="3">
        <v>20</v>
      </c>
      <c r="G72" s="3">
        <f t="shared" si="2"/>
        <v>-92.4</v>
      </c>
      <c r="H72" s="3">
        <f t="shared" si="3"/>
        <v>0.15122536468733616</v>
      </c>
    </row>
    <row r="73" spans="1:8" x14ac:dyDescent="0.25">
      <c r="A73" s="13">
        <v>-95</v>
      </c>
      <c r="F73" s="3">
        <v>21</v>
      </c>
      <c r="G73" s="3">
        <f t="shared" si="2"/>
        <v>-92.32</v>
      </c>
      <c r="H73" s="3">
        <f t="shared" si="3"/>
        <v>0.14376527233330491</v>
      </c>
    </row>
    <row r="74" spans="1:8" x14ac:dyDescent="0.25">
      <c r="A74" s="13">
        <v>-94</v>
      </c>
      <c r="F74" s="3">
        <v>22</v>
      </c>
      <c r="G74" s="3">
        <f t="shared" si="2"/>
        <v>-92.24</v>
      </c>
      <c r="H74" s="3">
        <f t="shared" si="3"/>
        <v>0.13633633127927988</v>
      </c>
    </row>
    <row r="75" spans="1:8" x14ac:dyDescent="0.25">
      <c r="A75" s="13">
        <v>-93</v>
      </c>
      <c r="F75" s="3">
        <v>23</v>
      </c>
      <c r="G75" s="3">
        <f t="shared" si="2"/>
        <v>-92.16</v>
      </c>
      <c r="H75" s="3">
        <f t="shared" si="3"/>
        <v>0.12897260627523249</v>
      </c>
    </row>
    <row r="76" spans="1:8" x14ac:dyDescent="0.25">
      <c r="A76" s="13">
        <v>-94</v>
      </c>
      <c r="F76" s="3">
        <v>24</v>
      </c>
      <c r="G76" s="3">
        <f t="shared" si="2"/>
        <v>-92.08</v>
      </c>
      <c r="H76" s="3">
        <f t="shared" si="3"/>
        <v>0.12170589377639292</v>
      </c>
    </row>
    <row r="77" spans="1:8" x14ac:dyDescent="0.25">
      <c r="A77" s="13">
        <v>-95</v>
      </c>
      <c r="F77" s="3">
        <v>25</v>
      </c>
      <c r="G77" s="3">
        <f t="shared" si="2"/>
        <v>-92</v>
      </c>
      <c r="H77" s="3">
        <f t="shared" si="3"/>
        <v>0.1145655396057903</v>
      </c>
    </row>
    <row r="78" spans="1:8" x14ac:dyDescent="0.25">
      <c r="A78" s="13">
        <v>-90</v>
      </c>
      <c r="F78" s="3">
        <v>26</v>
      </c>
      <c r="G78" s="3">
        <f t="shared" si="2"/>
        <v>-91.92</v>
      </c>
      <c r="H78" s="3">
        <f t="shared" si="3"/>
        <v>0.10757829599808499</v>
      </c>
    </row>
    <row r="79" spans="1:8" x14ac:dyDescent="0.25">
      <c r="A79" s="13">
        <v>-94</v>
      </c>
      <c r="F79" s="3">
        <v>27</v>
      </c>
      <c r="G79" s="3">
        <f t="shared" si="2"/>
        <v>-91.84</v>
      </c>
      <c r="H79" s="3">
        <f t="shared" si="3"/>
        <v>0.10076821785956266</v>
      </c>
    </row>
    <row r="80" spans="1:8" x14ac:dyDescent="0.25">
      <c r="A80" s="13">
        <v>-95</v>
      </c>
      <c r="F80" s="3">
        <v>28</v>
      </c>
      <c r="G80" s="3">
        <f t="shared" si="2"/>
        <v>-91.76</v>
      </c>
      <c r="H80" s="3">
        <f t="shared" si="3"/>
        <v>9.4156597432878117E-2</v>
      </c>
    </row>
    <row r="81" spans="1:8" x14ac:dyDescent="0.25">
      <c r="A81" s="13">
        <v>-91</v>
      </c>
      <c r="F81" s="3">
        <v>29</v>
      </c>
      <c r="G81" s="3">
        <f t="shared" si="2"/>
        <v>-91.68</v>
      </c>
      <c r="H81" s="3">
        <f t="shared" si="3"/>
        <v>8.7761935962196308E-2</v>
      </c>
    </row>
    <row r="82" spans="1:8" x14ac:dyDescent="0.25">
      <c r="A82" s="13">
        <v>-93</v>
      </c>
      <c r="F82" s="3">
        <v>30</v>
      </c>
      <c r="G82" s="3">
        <f t="shared" si="2"/>
        <v>-91.6</v>
      </c>
      <c r="H82" s="3">
        <f t="shared" si="3"/>
        <v>8.1599950424325052E-2</v>
      </c>
    </row>
    <row r="83" spans="1:8" x14ac:dyDescent="0.25">
      <c r="A83" s="13">
        <v>-96</v>
      </c>
      <c r="F83" s="3">
        <v>31</v>
      </c>
      <c r="G83" s="3">
        <f t="shared" si="2"/>
        <v>-91.52</v>
      </c>
      <c r="H83" s="3">
        <f t="shared" si="3"/>
        <v>7.5683612931725069E-2</v>
      </c>
    </row>
    <row r="84" spans="1:8" x14ac:dyDescent="0.25">
      <c r="A84" s="13">
        <v>-96</v>
      </c>
      <c r="F84" s="3">
        <v>32</v>
      </c>
      <c r="G84" s="3">
        <f t="shared" si="2"/>
        <v>-91.44</v>
      </c>
      <c r="H84" s="3">
        <f t="shared" si="3"/>
        <v>7.0023220029205857E-2</v>
      </c>
    </row>
    <row r="85" spans="1:8" x14ac:dyDescent="0.25">
      <c r="A85" s="13">
        <v>-93</v>
      </c>
      <c r="F85" s="3">
        <v>33</v>
      </c>
      <c r="G85" s="3">
        <f t="shared" si="2"/>
        <v>-91.36</v>
      </c>
      <c r="H85" s="3">
        <f t="shared" si="3"/>
        <v>6.4626488800915233E-2</v>
      </c>
    </row>
    <row r="86" spans="1:8" x14ac:dyDescent="0.25">
      <c r="A86" s="13">
        <v>-95</v>
      </c>
      <c r="F86" s="3">
        <v>34</v>
      </c>
      <c r="G86" s="3">
        <f t="shared" si="2"/>
        <v>-91.28</v>
      </c>
      <c r="H86" s="3">
        <f t="shared" si="3"/>
        <v>5.9498676478867037E-2</v>
      </c>
    </row>
    <row r="87" spans="1:8" x14ac:dyDescent="0.25">
      <c r="A87" s="13">
        <v>-93</v>
      </c>
      <c r="F87" s="3">
        <v>35</v>
      </c>
      <c r="G87" s="3">
        <f t="shared" si="2"/>
        <v>-91.2</v>
      </c>
      <c r="H87" s="3">
        <f t="shared" si="3"/>
        <v>5.4642720097963164E-2</v>
      </c>
    </row>
    <row r="88" spans="1:8" x14ac:dyDescent="0.25">
      <c r="A88" s="13">
        <v>-95</v>
      </c>
      <c r="F88" s="3">
        <v>36</v>
      </c>
      <c r="G88" s="3">
        <f t="shared" si="2"/>
        <v>-91.12</v>
      </c>
      <c r="H88" s="3">
        <f t="shared" si="3"/>
        <v>5.0059392672478518E-2</v>
      </c>
    </row>
    <row r="89" spans="1:8" x14ac:dyDescent="0.25">
      <c r="A89" s="13">
        <v>-95</v>
      </c>
      <c r="F89" s="3">
        <v>37</v>
      </c>
      <c r="G89" s="3">
        <f t="shared" si="2"/>
        <v>-91.04</v>
      </c>
      <c r="H89" s="3">
        <f t="shared" si="3"/>
        <v>4.574747237102561E-2</v>
      </c>
    </row>
    <row r="90" spans="1:8" x14ac:dyDescent="0.25">
      <c r="A90" s="13">
        <v>-94</v>
      </c>
      <c r="F90" s="3">
        <v>38</v>
      </c>
      <c r="G90" s="3">
        <f t="shared" si="2"/>
        <v>-90.96</v>
      </c>
      <c r="H90" s="3">
        <f t="shared" si="3"/>
        <v>4.1703921235428078E-2</v>
      </c>
    </row>
    <row r="91" spans="1:8" x14ac:dyDescent="0.25">
      <c r="A91" s="13">
        <v>-93</v>
      </c>
      <c r="F91" s="3">
        <v>39</v>
      </c>
      <c r="G91" s="3">
        <f t="shared" si="2"/>
        <v>-90.88</v>
      </c>
      <c r="H91" s="3">
        <f t="shared" si="3"/>
        <v>3.7924070116928402E-2</v>
      </c>
    </row>
    <row r="92" spans="1:8" x14ac:dyDescent="0.25">
      <c r="A92" s="13">
        <v>-93</v>
      </c>
      <c r="F92" s="3">
        <v>40</v>
      </c>
      <c r="G92" s="3">
        <f t="shared" si="2"/>
        <v>-90.8</v>
      </c>
      <c r="H92" s="3">
        <f t="shared" si="3"/>
        <v>3.4401806683078594E-2</v>
      </c>
    </row>
    <row r="93" spans="1:8" x14ac:dyDescent="0.25">
      <c r="A93" s="13">
        <v>-89</v>
      </c>
      <c r="F93" s="3">
        <v>41</v>
      </c>
      <c r="G93" s="3">
        <f t="shared" si="2"/>
        <v>-90.72</v>
      </c>
      <c r="H93" s="3">
        <f t="shared" si="3"/>
        <v>3.1129763572353527E-2</v>
      </c>
    </row>
    <row r="94" spans="1:8" x14ac:dyDescent="0.25">
      <c r="A94" s="13">
        <v>-94</v>
      </c>
      <c r="F94" s="3">
        <v>42</v>
      </c>
      <c r="G94" s="3">
        <f t="shared" si="2"/>
        <v>-90.64</v>
      </c>
      <c r="H94" s="3">
        <f t="shared" si="3"/>
        <v>2.8099504032357302E-2</v>
      </c>
    </row>
    <row r="95" spans="1:8" x14ac:dyDescent="0.25">
      <c r="A95" s="13">
        <v>-94</v>
      </c>
      <c r="F95" s="3">
        <v>43</v>
      </c>
      <c r="G95" s="3">
        <f t="shared" si="2"/>
        <v>-90.56</v>
      </c>
      <c r="H95" s="3">
        <f t="shared" si="3"/>
        <v>2.5301702662942387E-2</v>
      </c>
    </row>
    <row r="96" spans="1:8" x14ac:dyDescent="0.25">
      <c r="A96" s="13">
        <v>-95</v>
      </c>
      <c r="F96" s="3">
        <v>44</v>
      </c>
      <c r="G96" s="3">
        <f t="shared" si="2"/>
        <v>-90.48</v>
      </c>
      <c r="H96" s="3">
        <f t="shared" si="3"/>
        <v>2.2726319189113255E-2</v>
      </c>
    </row>
    <row r="97" spans="1:8" x14ac:dyDescent="0.25">
      <c r="A97" s="13">
        <v>-95</v>
      </c>
      <c r="F97" s="3">
        <v>45</v>
      </c>
      <c r="G97" s="3">
        <f t="shared" si="2"/>
        <v>-90.4</v>
      </c>
      <c r="H97" s="3">
        <f t="shared" si="3"/>
        <v>2.0362763502172209E-2</v>
      </c>
    </row>
    <row r="98" spans="1:8" x14ac:dyDescent="0.25">
      <c r="A98" s="13">
        <v>-95</v>
      </c>
      <c r="F98" s="3">
        <v>46</v>
      </c>
      <c r="G98" s="3">
        <f t="shared" si="2"/>
        <v>-90.32</v>
      </c>
      <c r="H98" s="3">
        <f t="shared" si="3"/>
        <v>1.8200050523612531E-2</v>
      </c>
    </row>
    <row r="99" spans="1:8" x14ac:dyDescent="0.25">
      <c r="A99" s="13">
        <v>-95</v>
      </c>
      <c r="F99" s="3">
        <v>47</v>
      </c>
      <c r="G99" s="3">
        <f t="shared" si="2"/>
        <v>-90.24</v>
      </c>
      <c r="H99" s="3">
        <f t="shared" si="3"/>
        <v>1.6226943757897856E-2</v>
      </c>
    </row>
    <row r="100" spans="1:8" x14ac:dyDescent="0.25">
      <c r="A100" s="13">
        <v>-94</v>
      </c>
      <c r="F100" s="3">
        <v>48</v>
      </c>
      <c r="G100" s="3">
        <f t="shared" si="2"/>
        <v>-90.16</v>
      </c>
      <c r="H100" s="3">
        <f t="shared" si="3"/>
        <v>1.4432086701370223E-2</v>
      </c>
    </row>
    <row r="101" spans="1:8" x14ac:dyDescent="0.25">
      <c r="F101" s="3">
        <v>49</v>
      </c>
      <c r="G101" s="3">
        <f t="shared" si="2"/>
        <v>-90.08</v>
      </c>
      <c r="H101" s="3">
        <f t="shared" si="3"/>
        <v>1.2804121559905247E-2</v>
      </c>
    </row>
    <row r="102" spans="1:8" x14ac:dyDescent="0.25">
      <c r="F102" s="3">
        <v>50</v>
      </c>
      <c r="G102" s="3">
        <f t="shared" si="2"/>
        <v>-90</v>
      </c>
      <c r="H102" s="3">
        <f t="shared" si="3"/>
        <v>1.1331794993206891E-2</v>
      </c>
    </row>
  </sheetData>
  <mergeCells count="4">
    <mergeCell ref="B1:C1"/>
    <mergeCell ref="D1:E1"/>
    <mergeCell ref="F1:I1"/>
    <mergeCell ref="C27:D27"/>
  </mergeCells>
  <conditionalFormatting sqref="D29">
    <cfRule type="cellIs" dxfId="11" priority="1" operator="notEqual">
      <formula>$D$28</formula>
    </cfRule>
    <cfRule type="cellIs" dxfId="10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AC47-04BF-4C64-9370-78B589DD9619}">
  <dimension ref="A1:L102"/>
  <sheetViews>
    <sheetView zoomScale="120" zoomScaleNormal="120" workbookViewId="0">
      <selection activeCell="E8" sqref="E8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-94</v>
      </c>
      <c r="B1" s="30" t="s">
        <v>27</v>
      </c>
      <c r="C1" s="30"/>
      <c r="D1" s="27" t="s">
        <v>17</v>
      </c>
      <c r="E1" s="28"/>
      <c r="F1" s="29" t="s">
        <v>18</v>
      </c>
      <c r="G1" s="29"/>
      <c r="H1" s="29"/>
      <c r="I1" s="29"/>
      <c r="L1" s="14"/>
    </row>
    <row r="2" spans="1:12" x14ac:dyDescent="0.25">
      <c r="A2" s="13">
        <v>-91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-95</v>
      </c>
      <c r="B3" s="21" t="s">
        <v>8</v>
      </c>
      <c r="C3" s="12">
        <f>MIN(A1:A100)</f>
        <v>-99</v>
      </c>
      <c r="D3" s="8">
        <v>-100</v>
      </c>
      <c r="E3" s="10">
        <f t="array" ref="E3:E11">FREQUENCY(A1:A100,D3:D11)</f>
        <v>0</v>
      </c>
      <c r="F3" s="3">
        <v>-49</v>
      </c>
      <c r="G3" s="3">
        <f>$D$28+($I$3*F3)</f>
        <v>-99.9</v>
      </c>
      <c r="H3" s="3">
        <f>_xlfn.NORM.DIST(G3,$D$28,$C$6,FALSE)</f>
        <v>1.469477319311163E-2</v>
      </c>
      <c r="I3" s="7">
        <f>(ABS(C3)-ABS(C4))/C5</f>
        <v>0.1</v>
      </c>
      <c r="L3" s="14"/>
    </row>
    <row r="4" spans="1:12" x14ac:dyDescent="0.25">
      <c r="A4" s="13">
        <v>-93</v>
      </c>
      <c r="B4" s="22" t="s">
        <v>9</v>
      </c>
      <c r="C4" s="7">
        <f>MAX(A1:A100)</f>
        <v>-89</v>
      </c>
      <c r="D4" s="6">
        <v>-99</v>
      </c>
      <c r="E4" s="11">
        <v>1</v>
      </c>
      <c r="F4" s="3">
        <v>-48</v>
      </c>
      <c r="G4" s="3">
        <f t="shared" ref="G4:G67" si="0">$D$28+($I$3*F4)</f>
        <v>-99.8</v>
      </c>
      <c r="H4" s="3">
        <f t="shared" ref="H4:H67" si="1">_xlfn.NORM.DIST(G4,$D$28,$C$6,FALSE)</f>
        <v>1.6270268053712053E-2</v>
      </c>
      <c r="L4" s="14"/>
    </row>
    <row r="5" spans="1:12" x14ac:dyDescent="0.25">
      <c r="A5" s="13">
        <v>-98</v>
      </c>
      <c r="B5" s="21" t="s">
        <v>10</v>
      </c>
      <c r="C5" s="12">
        <f>COUNT(A1:A100)</f>
        <v>100</v>
      </c>
      <c r="D5" s="8">
        <v>-98</v>
      </c>
      <c r="E5" s="10">
        <v>3</v>
      </c>
      <c r="F5" s="3">
        <v>-47</v>
      </c>
      <c r="G5" s="3">
        <f t="shared" si="0"/>
        <v>-99.7</v>
      </c>
      <c r="H5" s="3">
        <f t="shared" si="1"/>
        <v>1.7976888816975505E-2</v>
      </c>
      <c r="L5" s="14"/>
    </row>
    <row r="6" spans="1:12" x14ac:dyDescent="0.25">
      <c r="A6" s="13">
        <v>-94</v>
      </c>
      <c r="B6" s="22" t="s">
        <v>2</v>
      </c>
      <c r="C6" s="7">
        <f>_xlfn.STDEV.S(A1:A100)</f>
        <v>2.1822053528529803</v>
      </c>
      <c r="D6" s="6">
        <v>-97</v>
      </c>
      <c r="E6" s="11">
        <v>9</v>
      </c>
      <c r="F6" s="3">
        <v>-46</v>
      </c>
      <c r="G6" s="3">
        <f t="shared" si="0"/>
        <v>-99.6</v>
      </c>
      <c r="H6" s="3">
        <f t="shared" si="1"/>
        <v>1.9820853907410983E-2</v>
      </c>
      <c r="L6" s="14"/>
    </row>
    <row r="7" spans="1:12" x14ac:dyDescent="0.25">
      <c r="A7" s="13">
        <v>-95</v>
      </c>
      <c r="B7" s="21" t="s">
        <v>6</v>
      </c>
      <c r="C7" s="12">
        <f>C9-(2*C6)</f>
        <v>-98.524410705705961</v>
      </c>
      <c r="D7" s="8">
        <v>-96</v>
      </c>
      <c r="E7" s="10">
        <v>12</v>
      </c>
      <c r="F7" s="3">
        <v>-45</v>
      </c>
      <c r="G7" s="3">
        <f t="shared" si="0"/>
        <v>-99.5</v>
      </c>
      <c r="H7" s="3">
        <f t="shared" si="1"/>
        <v>2.1808118195989129E-2</v>
      </c>
    </row>
    <row r="8" spans="1:12" x14ac:dyDescent="0.25">
      <c r="A8" s="13">
        <v>-90</v>
      </c>
      <c r="B8" s="22" t="s">
        <v>4</v>
      </c>
      <c r="C8" s="7">
        <f>C9-C6</f>
        <v>-96.342205352852972</v>
      </c>
      <c r="D8" s="6">
        <v>-95</v>
      </c>
      <c r="E8" s="11">
        <v>23</v>
      </c>
      <c r="F8" s="3">
        <v>-44</v>
      </c>
      <c r="G8" s="3">
        <f t="shared" si="0"/>
        <v>-99.4</v>
      </c>
      <c r="H8" s="3">
        <f t="shared" si="1"/>
        <v>2.3944293527341735E-2</v>
      </c>
    </row>
    <row r="9" spans="1:12" x14ac:dyDescent="0.25">
      <c r="A9" s="13">
        <v>-96</v>
      </c>
      <c r="B9" s="21" t="s">
        <v>3</v>
      </c>
      <c r="C9" s="12">
        <f>AVERAGE(A1:A100)</f>
        <v>-94.16</v>
      </c>
      <c r="D9" s="8">
        <v>-94</v>
      </c>
      <c r="E9" s="10">
        <v>21</v>
      </c>
      <c r="F9" s="3">
        <v>-43</v>
      </c>
      <c r="G9" s="3">
        <f t="shared" si="0"/>
        <v>-99.3</v>
      </c>
      <c r="H9" s="3">
        <f t="shared" si="1"/>
        <v>2.6234564968405399E-2</v>
      </c>
    </row>
    <row r="10" spans="1:12" x14ac:dyDescent="0.25">
      <c r="A10" s="13">
        <v>-90</v>
      </c>
      <c r="B10" s="22" t="s">
        <v>5</v>
      </c>
      <c r="C10" s="7">
        <f>C9+C6</f>
        <v>-91.977794647147022</v>
      </c>
      <c r="D10" s="6">
        <v>-93</v>
      </c>
      <c r="E10" s="11">
        <v>14</v>
      </c>
      <c r="F10" s="3">
        <v>-42</v>
      </c>
      <c r="G10" s="3">
        <f t="shared" si="0"/>
        <v>-99.2</v>
      </c>
      <c r="H10" s="3">
        <f t="shared" si="1"/>
        <v>2.8683603454738728E-2</v>
      </c>
    </row>
    <row r="11" spans="1:12" x14ac:dyDescent="0.25">
      <c r="A11" s="13">
        <v>-95</v>
      </c>
      <c r="B11" s="21" t="s">
        <v>7</v>
      </c>
      <c r="C11" s="12">
        <f>C9+(2*C6)</f>
        <v>-89.795589294294032</v>
      </c>
      <c r="D11" s="8">
        <v>-92</v>
      </c>
      <c r="E11" s="10">
        <v>3</v>
      </c>
      <c r="F11" s="3">
        <v>-41</v>
      </c>
      <c r="G11" s="3">
        <f t="shared" si="0"/>
        <v>-99.1</v>
      </c>
      <c r="H11" s="3">
        <f t="shared" si="1"/>
        <v>3.1295475633063854E-2</v>
      </c>
    </row>
    <row r="12" spans="1:12" x14ac:dyDescent="0.25">
      <c r="A12" s="13">
        <v>-96</v>
      </c>
      <c r="F12" s="3">
        <v>-40</v>
      </c>
      <c r="G12" s="3">
        <f t="shared" si="0"/>
        <v>-99</v>
      </c>
      <c r="H12" s="3">
        <f t="shared" si="1"/>
        <v>3.4073551818834522E-2</v>
      </c>
    </row>
    <row r="13" spans="1:12" x14ac:dyDescent="0.25">
      <c r="A13" s="13">
        <v>-93</v>
      </c>
      <c r="F13" s="3">
        <v>-39</v>
      </c>
      <c r="G13" s="3">
        <f t="shared" si="0"/>
        <v>-98.9</v>
      </c>
      <c r="H13" s="3">
        <f t="shared" si="1"/>
        <v>3.7020413103289282E-2</v>
      </c>
    </row>
    <row r="14" spans="1:12" x14ac:dyDescent="0.25">
      <c r="A14" s="13">
        <v>-96</v>
      </c>
      <c r="F14" s="3">
        <v>-38</v>
      </c>
      <c r="G14" s="3">
        <f t="shared" si="0"/>
        <v>-98.8</v>
      </c>
      <c r="H14" s="3">
        <f t="shared" si="1"/>
        <v>4.0137758752722387E-2</v>
      </c>
    </row>
    <row r="15" spans="1:12" x14ac:dyDescent="0.25">
      <c r="A15" s="13">
        <v>-93</v>
      </c>
      <c r="F15" s="3">
        <v>-37</v>
      </c>
      <c r="G15" s="3">
        <f t="shared" si="0"/>
        <v>-98.7</v>
      </c>
      <c r="H15" s="3">
        <f t="shared" si="1"/>
        <v>4.3426315140859803E-2</v>
      </c>
    </row>
    <row r="16" spans="1:12" x14ac:dyDescent="0.25">
      <c r="A16" s="13">
        <v>-94</v>
      </c>
      <c r="F16" s="3">
        <v>-36</v>
      </c>
      <c r="G16" s="3">
        <f t="shared" si="0"/>
        <v>-98.6</v>
      </c>
      <c r="H16" s="3">
        <f t="shared" si="1"/>
        <v>4.6885747540377755E-2</v>
      </c>
    </row>
    <row r="17" spans="1:8" x14ac:dyDescent="0.25">
      <c r="A17" s="13">
        <v>-96</v>
      </c>
      <c r="F17" s="3">
        <v>-35</v>
      </c>
      <c r="G17" s="3">
        <f t="shared" si="0"/>
        <v>-98.5</v>
      </c>
      <c r="H17" s="3">
        <f t="shared" si="1"/>
        <v>5.0514576168931305E-2</v>
      </c>
    </row>
    <row r="18" spans="1:8" x14ac:dyDescent="0.25">
      <c r="A18" s="13">
        <v>-93</v>
      </c>
      <c r="F18" s="3">
        <v>-34</v>
      </c>
      <c r="G18" s="3">
        <f t="shared" si="0"/>
        <v>-98.4</v>
      </c>
      <c r="H18" s="3">
        <f t="shared" si="1"/>
        <v>5.4310097935920461E-2</v>
      </c>
    </row>
    <row r="19" spans="1:8" x14ac:dyDescent="0.25">
      <c r="A19" s="13">
        <v>-94</v>
      </c>
      <c r="F19" s="3">
        <v>-33</v>
      </c>
      <c r="G19" s="3">
        <f t="shared" si="0"/>
        <v>-98.3</v>
      </c>
      <c r="H19" s="3">
        <f t="shared" si="1"/>
        <v>5.8268315365987859E-2</v>
      </c>
    </row>
    <row r="20" spans="1:8" x14ac:dyDescent="0.25">
      <c r="A20" s="13">
        <v>-93</v>
      </c>
      <c r="F20" s="3">
        <v>-32</v>
      </c>
      <c r="G20" s="3">
        <f t="shared" si="0"/>
        <v>-98.2</v>
      </c>
      <c r="H20" s="3">
        <f t="shared" si="1"/>
        <v>6.238387418172741E-2</v>
      </c>
    </row>
    <row r="21" spans="1:8" x14ac:dyDescent="0.25">
      <c r="A21" s="13">
        <v>-96</v>
      </c>
      <c r="F21" s="3">
        <v>-31</v>
      </c>
      <c r="G21" s="3">
        <f t="shared" si="0"/>
        <v>-98.1</v>
      </c>
      <c r="H21" s="3">
        <f t="shared" si="1"/>
        <v>6.6650011009274479E-2</v>
      </c>
    </row>
    <row r="22" spans="1:8" x14ac:dyDescent="0.25">
      <c r="A22" s="13">
        <v>-95</v>
      </c>
      <c r="F22" s="3">
        <v>-30</v>
      </c>
      <c r="G22" s="3">
        <f t="shared" si="0"/>
        <v>-98</v>
      </c>
      <c r="H22" s="3">
        <f t="shared" si="1"/>
        <v>7.105851262478248E-2</v>
      </c>
    </row>
    <row r="23" spans="1:8" x14ac:dyDescent="0.25">
      <c r="A23" s="13">
        <v>-94</v>
      </c>
      <c r="F23" s="3">
        <v>-29</v>
      </c>
      <c r="G23" s="3">
        <f t="shared" si="0"/>
        <v>-97.9</v>
      </c>
      <c r="H23" s="3">
        <f t="shared" si="1"/>
        <v>7.5599688086248507E-2</v>
      </c>
    </row>
    <row r="24" spans="1:8" x14ac:dyDescent="0.25">
      <c r="A24" s="13">
        <v>-91</v>
      </c>
      <c r="F24" s="3">
        <v>-28</v>
      </c>
      <c r="G24" s="3">
        <f t="shared" si="0"/>
        <v>-97.8</v>
      </c>
      <c r="H24" s="3">
        <f t="shared" si="1"/>
        <v>8.026235499305244E-2</v>
      </c>
    </row>
    <row r="25" spans="1:8" x14ac:dyDescent="0.25">
      <c r="A25" s="13">
        <v>-93</v>
      </c>
      <c r="F25" s="3">
        <v>-27</v>
      </c>
      <c r="G25" s="3">
        <f t="shared" si="0"/>
        <v>-97.7</v>
      </c>
      <c r="H25" s="3">
        <f t="shared" si="1"/>
        <v>8.5033840985044989E-2</v>
      </c>
    </row>
    <row r="26" spans="1:8" x14ac:dyDescent="0.25">
      <c r="A26" s="13">
        <v>-94</v>
      </c>
      <c r="F26" s="3">
        <v>-26</v>
      </c>
      <c r="G26" s="3">
        <f t="shared" si="0"/>
        <v>-97.6</v>
      </c>
      <c r="H26" s="3">
        <f t="shared" si="1"/>
        <v>8.9900001434619736E-2</v>
      </c>
    </row>
    <row r="27" spans="1:8" x14ac:dyDescent="0.25">
      <c r="A27" s="13">
        <v>-99</v>
      </c>
      <c r="C27" s="31" t="s">
        <v>20</v>
      </c>
      <c r="D27" s="31"/>
      <c r="F27" s="3">
        <v>-25</v>
      </c>
      <c r="G27" s="3">
        <f t="shared" si="0"/>
        <v>-97.5</v>
      </c>
      <c r="H27" s="3">
        <f t="shared" si="1"/>
        <v>9.4845254100195189E-2</v>
      </c>
    </row>
    <row r="28" spans="1:8" x14ac:dyDescent="0.25">
      <c r="A28" s="13">
        <v>-93</v>
      </c>
      <c r="C28" s="22" t="s">
        <v>22</v>
      </c>
      <c r="D28" s="6">
        <f>_xlfn.MODE.SNGL(A1:A100)</f>
        <v>-95</v>
      </c>
      <c r="F28" s="3">
        <v>-24</v>
      </c>
      <c r="G28" s="3">
        <f t="shared" si="0"/>
        <v>-97.4</v>
      </c>
      <c r="H28" s="3">
        <f t="shared" si="1"/>
        <v>9.9852631299928538E-2</v>
      </c>
    </row>
    <row r="29" spans="1:8" x14ac:dyDescent="0.25">
      <c r="A29" s="13">
        <v>-95</v>
      </c>
      <c r="C29" s="22" t="s">
        <v>21</v>
      </c>
      <c r="D29" s="6" t="e">
        <f>_xlfn.MODE.SNGL(A1:A5)</f>
        <v>#N/A</v>
      </c>
      <c r="F29" s="3">
        <v>-23</v>
      </c>
      <c r="G29" s="3">
        <f t="shared" si="0"/>
        <v>-97.3</v>
      </c>
      <c r="H29" s="3">
        <f t="shared" si="1"/>
        <v>0.10490384993272467</v>
      </c>
    </row>
    <row r="30" spans="1:8" x14ac:dyDescent="0.25">
      <c r="A30" s="13">
        <v>-95</v>
      </c>
      <c r="C30" s="22" t="s">
        <v>29</v>
      </c>
      <c r="D30" s="20">
        <f>ABS(C6/C9)</f>
        <v>2.3175502897758927E-2</v>
      </c>
      <c r="F30" s="3">
        <v>-22</v>
      </c>
      <c r="G30" s="3">
        <f t="shared" si="0"/>
        <v>-97.2</v>
      </c>
      <c r="H30" s="3">
        <f t="shared" si="1"/>
        <v>0.10997939942303188</v>
      </c>
    </row>
    <row r="31" spans="1:8" x14ac:dyDescent="0.25">
      <c r="A31" s="13">
        <v>-89</v>
      </c>
      <c r="F31" s="3">
        <v>-21</v>
      </c>
      <c r="G31" s="3">
        <f t="shared" si="0"/>
        <v>-97.1</v>
      </c>
      <c r="H31" s="3">
        <f t="shared" si="1"/>
        <v>0.11505864740023863</v>
      </c>
    </row>
    <row r="32" spans="1:8" x14ac:dyDescent="0.25">
      <c r="A32" s="13">
        <v>-94</v>
      </c>
      <c r="F32" s="3">
        <v>-20</v>
      </c>
      <c r="G32" s="3">
        <f t="shared" si="0"/>
        <v>-97</v>
      </c>
      <c r="H32" s="3">
        <f t="shared" si="1"/>
        <v>0.12011996264702893</v>
      </c>
    </row>
    <row r="33" spans="1:8" x14ac:dyDescent="0.25">
      <c r="A33" s="13">
        <v>-96</v>
      </c>
      <c r="F33" s="3">
        <v>-19</v>
      </c>
      <c r="G33" s="3">
        <f t="shared" si="0"/>
        <v>-96.9</v>
      </c>
      <c r="H33" s="3">
        <f t="shared" si="1"/>
        <v>0.12514085456869317</v>
      </c>
    </row>
    <row r="34" spans="1:8" x14ac:dyDescent="0.25">
      <c r="A34" s="13">
        <v>-97</v>
      </c>
      <c r="F34" s="3">
        <v>-18</v>
      </c>
      <c r="G34" s="3">
        <f t="shared" si="0"/>
        <v>-96.8</v>
      </c>
      <c r="H34" s="3">
        <f t="shared" si="1"/>
        <v>0.13009812815213453</v>
      </c>
    </row>
    <row r="35" spans="1:8" x14ac:dyDescent="0.25">
      <c r="A35" s="13">
        <v>-90</v>
      </c>
      <c r="F35" s="3">
        <v>-17</v>
      </c>
      <c r="G35" s="3">
        <f t="shared" si="0"/>
        <v>-96.7</v>
      </c>
      <c r="H35" s="3">
        <f t="shared" si="1"/>
        <v>0.13496805310473034</v>
      </c>
    </row>
    <row r="36" spans="1:8" x14ac:dyDescent="0.25">
      <c r="A36" s="13">
        <v>-95</v>
      </c>
      <c r="F36" s="3">
        <v>-16</v>
      </c>
      <c r="G36" s="3">
        <f t="shared" si="0"/>
        <v>-96.6</v>
      </c>
      <c r="H36" s="3">
        <f t="shared" si="1"/>
        <v>0.13972654559477751</v>
      </c>
    </row>
    <row r="37" spans="1:8" x14ac:dyDescent="0.25">
      <c r="A37" s="13">
        <v>-96</v>
      </c>
      <c r="F37" s="3">
        <v>-15</v>
      </c>
      <c r="G37" s="3">
        <f t="shared" si="0"/>
        <v>-96.5</v>
      </c>
      <c r="H37" s="3">
        <f t="shared" si="1"/>
        <v>0.14434936076257898</v>
      </c>
    </row>
    <row r="38" spans="1:8" x14ac:dyDescent="0.25">
      <c r="A38" s="13">
        <v>-94</v>
      </c>
      <c r="F38" s="3">
        <v>-14</v>
      </c>
      <c r="G38" s="3">
        <f t="shared" si="0"/>
        <v>-96.4</v>
      </c>
      <c r="H38" s="3">
        <f t="shared" si="1"/>
        <v>0.14881229393989232</v>
      </c>
    </row>
    <row r="39" spans="1:8" x14ac:dyDescent="0.25">
      <c r="A39" s="13">
        <v>-90</v>
      </c>
      <c r="F39" s="3">
        <v>-13</v>
      </c>
      <c r="G39" s="3">
        <f t="shared" si="0"/>
        <v>-96.3</v>
      </c>
      <c r="H39" s="3">
        <f t="shared" si="1"/>
        <v>0.15309138831058985</v>
      </c>
    </row>
    <row r="40" spans="1:8" x14ac:dyDescent="0.25">
      <c r="A40" s="13">
        <v>-94</v>
      </c>
      <c r="F40" s="3">
        <v>-12</v>
      </c>
      <c r="G40" s="3">
        <f t="shared" si="0"/>
        <v>-96.2</v>
      </c>
      <c r="H40" s="3">
        <f t="shared" si="1"/>
        <v>0.15716314657199126</v>
      </c>
    </row>
    <row r="41" spans="1:8" x14ac:dyDescent="0.25">
      <c r="A41" s="13">
        <v>-97</v>
      </c>
      <c r="F41" s="3">
        <v>-11</v>
      </c>
      <c r="G41" s="3">
        <f t="shared" si="0"/>
        <v>-96.1</v>
      </c>
      <c r="H41" s="3">
        <f t="shared" si="1"/>
        <v>0.16100474401874157</v>
      </c>
    </row>
    <row r="42" spans="1:8" x14ac:dyDescent="0.25">
      <c r="A42" s="13">
        <v>-95</v>
      </c>
      <c r="F42" s="3">
        <v>-10</v>
      </c>
      <c r="G42" s="3">
        <f t="shared" si="0"/>
        <v>-96</v>
      </c>
      <c r="H42" s="3">
        <f t="shared" si="1"/>
        <v>0.16459424037309689</v>
      </c>
    </row>
    <row r="43" spans="1:8" x14ac:dyDescent="0.25">
      <c r="A43" s="13">
        <v>-98</v>
      </c>
      <c r="F43" s="3">
        <v>-9</v>
      </c>
      <c r="G43" s="3">
        <f t="shared" si="0"/>
        <v>-95.9</v>
      </c>
      <c r="H43" s="3">
        <f t="shared" si="1"/>
        <v>0.16791078763017156</v>
      </c>
    </row>
    <row r="44" spans="1:8" x14ac:dyDescent="0.25">
      <c r="A44" s="13">
        <v>-91</v>
      </c>
      <c r="F44" s="3">
        <v>-8</v>
      </c>
      <c r="G44" s="3">
        <f t="shared" si="0"/>
        <v>-95.8</v>
      </c>
      <c r="H44" s="3">
        <f t="shared" si="1"/>
        <v>0.17093483117621891</v>
      </c>
    </row>
    <row r="45" spans="1:8" x14ac:dyDescent="0.25">
      <c r="A45" s="13">
        <v>-95</v>
      </c>
      <c r="F45" s="3">
        <v>-7</v>
      </c>
      <c r="G45" s="3">
        <f t="shared" si="0"/>
        <v>-95.7</v>
      </c>
      <c r="H45" s="3">
        <f t="shared" si="1"/>
        <v>0.17364830147381249</v>
      </c>
    </row>
    <row r="46" spans="1:8" x14ac:dyDescent="0.25">
      <c r="A46" s="13">
        <v>-93</v>
      </c>
      <c r="F46" s="3">
        <v>-6</v>
      </c>
      <c r="G46" s="3">
        <f t="shared" si="0"/>
        <v>-95.6</v>
      </c>
      <c r="H46" s="3">
        <f t="shared" si="1"/>
        <v>0.17603479369019731</v>
      </c>
    </row>
    <row r="47" spans="1:8" x14ac:dyDescent="0.25">
      <c r="A47" s="13">
        <v>-94</v>
      </c>
      <c r="F47" s="3">
        <v>-5</v>
      </c>
      <c r="G47" s="3">
        <f t="shared" si="0"/>
        <v>-95.5</v>
      </c>
      <c r="H47" s="3">
        <f t="shared" si="1"/>
        <v>0.17807973277351377</v>
      </c>
    </row>
    <row r="48" spans="1:8" x14ac:dyDescent="0.25">
      <c r="A48" s="13">
        <v>-91</v>
      </c>
      <c r="F48" s="3">
        <v>-4</v>
      </c>
      <c r="G48" s="3">
        <f t="shared" si="0"/>
        <v>-95.4</v>
      </c>
      <c r="H48" s="3">
        <f t="shared" si="1"/>
        <v>0.17977052165454915</v>
      </c>
    </row>
    <row r="49" spans="1:8" x14ac:dyDescent="0.25">
      <c r="A49" s="13">
        <v>-95</v>
      </c>
      <c r="F49" s="3">
        <v>-3</v>
      </c>
      <c r="G49" s="3">
        <f t="shared" si="0"/>
        <v>-95.3</v>
      </c>
      <c r="H49" s="3">
        <f t="shared" si="1"/>
        <v>0.18109667046652606</v>
      </c>
    </row>
    <row r="50" spans="1:8" x14ac:dyDescent="0.25">
      <c r="A50" s="13">
        <v>-95</v>
      </c>
      <c r="F50" s="3">
        <v>-2</v>
      </c>
      <c r="G50" s="3">
        <f t="shared" si="0"/>
        <v>-95.2</v>
      </c>
      <c r="H50" s="3">
        <f t="shared" si="1"/>
        <v>0.1820499049288182</v>
      </c>
    </row>
    <row r="51" spans="1:8" x14ac:dyDescent="0.25">
      <c r="A51" s="13">
        <v>-96</v>
      </c>
      <c r="F51" s="3">
        <v>-1</v>
      </c>
      <c r="G51" s="3">
        <f t="shared" si="0"/>
        <v>-95.1</v>
      </c>
      <c r="H51" s="3">
        <f t="shared" si="1"/>
        <v>0.18262425232802254</v>
      </c>
    </row>
    <row r="52" spans="1:8" x14ac:dyDescent="0.25">
      <c r="A52" s="13">
        <v>-94</v>
      </c>
      <c r="F52" s="3">
        <v>0</v>
      </c>
      <c r="G52" s="3">
        <f t="shared" si="0"/>
        <v>-95</v>
      </c>
      <c r="H52" s="3">
        <f t="shared" si="1"/>
        <v>0.18281610384644231</v>
      </c>
    </row>
    <row r="53" spans="1:8" x14ac:dyDescent="0.25">
      <c r="A53" s="13">
        <v>-92</v>
      </c>
      <c r="F53" s="3">
        <v>1</v>
      </c>
      <c r="G53" s="3">
        <f t="shared" si="0"/>
        <v>-94.9</v>
      </c>
      <c r="H53" s="3">
        <f t="shared" si="1"/>
        <v>0.18262425232802254</v>
      </c>
    </row>
    <row r="54" spans="1:8" x14ac:dyDescent="0.25">
      <c r="A54" s="13">
        <v>-97</v>
      </c>
      <c r="F54" s="3">
        <v>2</v>
      </c>
      <c r="G54" s="3">
        <f t="shared" si="0"/>
        <v>-94.8</v>
      </c>
      <c r="H54" s="3">
        <f t="shared" si="1"/>
        <v>0.1820499049288182</v>
      </c>
    </row>
    <row r="55" spans="1:8" x14ac:dyDescent="0.25">
      <c r="A55" s="13">
        <v>-95</v>
      </c>
      <c r="F55" s="3">
        <v>3</v>
      </c>
      <c r="G55" s="3">
        <f t="shared" si="0"/>
        <v>-94.7</v>
      </c>
      <c r="H55" s="3">
        <f t="shared" si="1"/>
        <v>0.18109667046652606</v>
      </c>
    </row>
    <row r="56" spans="1:8" x14ac:dyDescent="0.25">
      <c r="A56" s="13">
        <v>-93</v>
      </c>
      <c r="F56" s="3">
        <v>4</v>
      </c>
      <c r="G56" s="3">
        <f t="shared" si="0"/>
        <v>-94.6</v>
      </c>
      <c r="H56" s="3">
        <f t="shared" si="1"/>
        <v>0.17977052165454915</v>
      </c>
    </row>
    <row r="57" spans="1:8" x14ac:dyDescent="0.25">
      <c r="A57" s="13">
        <v>-93</v>
      </c>
      <c r="F57" s="3">
        <v>5</v>
      </c>
      <c r="G57" s="3">
        <f t="shared" si="0"/>
        <v>-94.5</v>
      </c>
      <c r="H57" s="3">
        <f t="shared" si="1"/>
        <v>0.17807973277351377</v>
      </c>
    </row>
    <row r="58" spans="1:8" x14ac:dyDescent="0.25">
      <c r="A58" s="13">
        <v>-95</v>
      </c>
      <c r="F58" s="3">
        <v>6</v>
      </c>
      <c r="G58" s="3">
        <f t="shared" si="0"/>
        <v>-94.4</v>
      </c>
      <c r="H58" s="3">
        <f t="shared" si="1"/>
        <v>0.17603479369019731</v>
      </c>
    </row>
    <row r="59" spans="1:8" x14ac:dyDescent="0.25">
      <c r="A59" s="13">
        <v>-93</v>
      </c>
      <c r="F59" s="3">
        <v>7</v>
      </c>
      <c r="G59" s="3">
        <f t="shared" si="0"/>
        <v>-94.3</v>
      </c>
      <c r="H59" s="3">
        <f t="shared" si="1"/>
        <v>0.17364830147381249</v>
      </c>
    </row>
    <row r="60" spans="1:8" x14ac:dyDescent="0.25">
      <c r="A60" s="13">
        <v>-89</v>
      </c>
      <c r="F60" s="3">
        <v>8</v>
      </c>
      <c r="G60" s="3">
        <f t="shared" si="0"/>
        <v>-94.2</v>
      </c>
      <c r="H60" s="3">
        <f t="shared" si="1"/>
        <v>0.17093483117621891</v>
      </c>
    </row>
    <row r="61" spans="1:8" x14ac:dyDescent="0.25">
      <c r="A61" s="13">
        <v>-92</v>
      </c>
      <c r="F61" s="3">
        <v>9</v>
      </c>
      <c r="G61" s="3">
        <f t="shared" si="0"/>
        <v>-94.1</v>
      </c>
      <c r="H61" s="3">
        <f t="shared" si="1"/>
        <v>0.16791078763017156</v>
      </c>
    </row>
    <row r="62" spans="1:8" x14ac:dyDescent="0.25">
      <c r="A62" s="13">
        <v>-94</v>
      </c>
      <c r="F62" s="3">
        <v>10</v>
      </c>
      <c r="G62" s="3">
        <f t="shared" si="0"/>
        <v>-94</v>
      </c>
      <c r="H62" s="3">
        <f t="shared" si="1"/>
        <v>0.16459424037309689</v>
      </c>
    </row>
    <row r="63" spans="1:8" x14ac:dyDescent="0.25">
      <c r="A63" s="13">
        <v>-94</v>
      </c>
      <c r="F63" s="3">
        <v>11</v>
      </c>
      <c r="G63" s="3">
        <f t="shared" si="0"/>
        <v>-93.9</v>
      </c>
      <c r="H63" s="3">
        <f t="shared" si="1"/>
        <v>0.16100474401874157</v>
      </c>
    </row>
    <row r="64" spans="1:8" x14ac:dyDescent="0.25">
      <c r="A64" s="13">
        <v>-96</v>
      </c>
      <c r="F64" s="3">
        <v>12</v>
      </c>
      <c r="G64" s="3">
        <f t="shared" si="0"/>
        <v>-93.8</v>
      </c>
      <c r="H64" s="3">
        <f t="shared" si="1"/>
        <v>0.15716314657199126</v>
      </c>
    </row>
    <row r="65" spans="1:8" x14ac:dyDescent="0.25">
      <c r="A65" s="13">
        <v>-93</v>
      </c>
      <c r="F65" s="3">
        <v>13</v>
      </c>
      <c r="G65" s="3">
        <f t="shared" si="0"/>
        <v>-93.7</v>
      </c>
      <c r="H65" s="3">
        <f t="shared" si="1"/>
        <v>0.15309138831058985</v>
      </c>
    </row>
    <row r="66" spans="1:8" x14ac:dyDescent="0.25">
      <c r="A66" s="13">
        <v>-94</v>
      </c>
      <c r="F66" s="3">
        <v>14</v>
      </c>
      <c r="G66" s="3">
        <f t="shared" si="0"/>
        <v>-93.6</v>
      </c>
      <c r="H66" s="3">
        <f t="shared" si="1"/>
        <v>0.14881229393989232</v>
      </c>
    </row>
    <row r="67" spans="1:8" x14ac:dyDescent="0.25">
      <c r="A67" s="13">
        <v>-94</v>
      </c>
      <c r="F67" s="3">
        <v>15</v>
      </c>
      <c r="G67" s="3">
        <f t="shared" si="0"/>
        <v>-93.5</v>
      </c>
      <c r="H67" s="3">
        <f t="shared" si="1"/>
        <v>0.14434936076257898</v>
      </c>
    </row>
    <row r="68" spans="1:8" x14ac:dyDescent="0.25">
      <c r="A68" s="13">
        <v>-89</v>
      </c>
      <c r="F68" s="3">
        <v>16</v>
      </c>
      <c r="G68" s="3">
        <f t="shared" ref="G68:G102" si="2">$D$28+($I$3*F68)</f>
        <v>-93.4</v>
      </c>
      <c r="H68" s="3">
        <f t="shared" ref="H68:H102" si="3">_xlfn.NORM.DIST(G68,$D$28,$C$6,FALSE)</f>
        <v>0.13972654559477751</v>
      </c>
    </row>
    <row r="69" spans="1:8" x14ac:dyDescent="0.25">
      <c r="A69" s="13">
        <v>-95</v>
      </c>
      <c r="F69" s="3">
        <v>17</v>
      </c>
      <c r="G69" s="3">
        <f t="shared" si="2"/>
        <v>-93.3</v>
      </c>
      <c r="H69" s="3">
        <f t="shared" si="3"/>
        <v>0.13496805310473034</v>
      </c>
    </row>
    <row r="70" spans="1:8" x14ac:dyDescent="0.25">
      <c r="A70" s="13">
        <v>-90</v>
      </c>
      <c r="F70" s="3">
        <v>18</v>
      </c>
      <c r="G70" s="3">
        <f t="shared" si="2"/>
        <v>-93.2</v>
      </c>
      <c r="H70" s="3">
        <f t="shared" si="3"/>
        <v>0.13009812815213453</v>
      </c>
    </row>
    <row r="71" spans="1:8" x14ac:dyDescent="0.25">
      <c r="A71" s="13">
        <v>-95</v>
      </c>
      <c r="F71" s="3">
        <v>19</v>
      </c>
      <c r="G71" s="3">
        <f t="shared" si="2"/>
        <v>-93.1</v>
      </c>
      <c r="H71" s="3">
        <f t="shared" si="3"/>
        <v>0.12514085456869317</v>
      </c>
    </row>
    <row r="72" spans="1:8" x14ac:dyDescent="0.25">
      <c r="A72" s="13">
        <v>-94</v>
      </c>
      <c r="F72" s="3">
        <v>20</v>
      </c>
      <c r="G72" s="3">
        <f t="shared" si="2"/>
        <v>-93</v>
      </c>
      <c r="H72" s="3">
        <f t="shared" si="3"/>
        <v>0.12011996264702893</v>
      </c>
    </row>
    <row r="73" spans="1:8" x14ac:dyDescent="0.25">
      <c r="A73" s="13">
        <v>-94</v>
      </c>
      <c r="F73" s="3">
        <v>21</v>
      </c>
      <c r="G73" s="3">
        <f t="shared" si="2"/>
        <v>-92.9</v>
      </c>
      <c r="H73" s="3">
        <f t="shared" si="3"/>
        <v>0.11505864740023863</v>
      </c>
    </row>
    <row r="74" spans="1:8" x14ac:dyDescent="0.25">
      <c r="A74" s="13">
        <v>-97</v>
      </c>
      <c r="F74" s="3">
        <v>22</v>
      </c>
      <c r="G74" s="3">
        <f t="shared" si="2"/>
        <v>-92.8</v>
      </c>
      <c r="H74" s="3">
        <f t="shared" si="3"/>
        <v>0.10997939942303188</v>
      </c>
    </row>
    <row r="75" spans="1:8" x14ac:dyDescent="0.25">
      <c r="A75" s="13">
        <v>-97</v>
      </c>
      <c r="F75" s="3">
        <v>23</v>
      </c>
      <c r="G75" s="3">
        <f t="shared" si="2"/>
        <v>-92.7</v>
      </c>
      <c r="H75" s="3">
        <f t="shared" si="3"/>
        <v>0.10490384993272467</v>
      </c>
    </row>
    <row r="76" spans="1:8" x14ac:dyDescent="0.25">
      <c r="A76" s="13">
        <v>-95</v>
      </c>
      <c r="F76" s="3">
        <v>24</v>
      </c>
      <c r="G76" s="3">
        <f t="shared" si="2"/>
        <v>-92.6</v>
      </c>
      <c r="H76" s="3">
        <f t="shared" si="3"/>
        <v>9.9852631299928538E-2</v>
      </c>
    </row>
    <row r="77" spans="1:8" x14ac:dyDescent="0.25">
      <c r="A77" s="13">
        <v>-92</v>
      </c>
      <c r="F77" s="3">
        <v>25</v>
      </c>
      <c r="G77" s="3">
        <f t="shared" si="2"/>
        <v>-92.5</v>
      </c>
      <c r="H77" s="3">
        <f t="shared" si="3"/>
        <v>9.4845254100195189E-2</v>
      </c>
    </row>
    <row r="78" spans="1:8" x14ac:dyDescent="0.25">
      <c r="A78" s="13">
        <v>-90</v>
      </c>
      <c r="F78" s="3">
        <v>26</v>
      </c>
      <c r="G78" s="3">
        <f t="shared" si="2"/>
        <v>-92.4</v>
      </c>
      <c r="H78" s="3">
        <f t="shared" si="3"/>
        <v>8.9900001434619736E-2</v>
      </c>
    </row>
    <row r="79" spans="1:8" x14ac:dyDescent="0.25">
      <c r="A79" s="13">
        <v>-90</v>
      </c>
      <c r="F79" s="3">
        <v>27</v>
      </c>
      <c r="G79" s="3">
        <f t="shared" si="2"/>
        <v>-92.3</v>
      </c>
      <c r="H79" s="3">
        <f t="shared" si="3"/>
        <v>8.5033840985044989E-2</v>
      </c>
    </row>
    <row r="80" spans="1:8" x14ac:dyDescent="0.25">
      <c r="A80" s="13">
        <v>-94</v>
      </c>
      <c r="F80" s="3">
        <v>28</v>
      </c>
      <c r="G80" s="3">
        <f t="shared" si="2"/>
        <v>-92.2</v>
      </c>
      <c r="H80" s="3">
        <f t="shared" si="3"/>
        <v>8.026235499305244E-2</v>
      </c>
    </row>
    <row r="81" spans="1:8" x14ac:dyDescent="0.25">
      <c r="A81" s="13">
        <v>-95</v>
      </c>
      <c r="F81" s="3">
        <v>29</v>
      </c>
      <c r="G81" s="3">
        <f t="shared" si="2"/>
        <v>-92.1</v>
      </c>
      <c r="H81" s="3">
        <f t="shared" si="3"/>
        <v>7.5599688086248507E-2</v>
      </c>
    </row>
    <row r="82" spans="1:8" x14ac:dyDescent="0.25">
      <c r="A82" s="13">
        <v>-94</v>
      </c>
      <c r="F82" s="3">
        <v>30</v>
      </c>
      <c r="G82" s="3">
        <f t="shared" si="2"/>
        <v>-92</v>
      </c>
      <c r="H82" s="3">
        <f t="shared" si="3"/>
        <v>7.105851262478248E-2</v>
      </c>
    </row>
    <row r="83" spans="1:8" x14ac:dyDescent="0.25">
      <c r="A83" s="13">
        <v>-96</v>
      </c>
      <c r="F83" s="3">
        <v>31</v>
      </c>
      <c r="G83" s="3">
        <f t="shared" si="2"/>
        <v>-91.9</v>
      </c>
      <c r="H83" s="3">
        <f t="shared" si="3"/>
        <v>6.6650011009274479E-2</v>
      </c>
    </row>
    <row r="84" spans="1:8" x14ac:dyDescent="0.25">
      <c r="A84" s="13">
        <v>-93</v>
      </c>
      <c r="F84" s="3">
        <v>32</v>
      </c>
      <c r="G84" s="3">
        <f t="shared" si="2"/>
        <v>-91.8</v>
      </c>
      <c r="H84" s="3">
        <f t="shared" si="3"/>
        <v>6.238387418172741E-2</v>
      </c>
    </row>
    <row r="85" spans="1:8" x14ac:dyDescent="0.25">
      <c r="A85" s="13">
        <v>-96</v>
      </c>
      <c r="F85" s="3">
        <v>33</v>
      </c>
      <c r="G85" s="3">
        <f t="shared" si="2"/>
        <v>-91.7</v>
      </c>
      <c r="H85" s="3">
        <f t="shared" si="3"/>
        <v>5.8268315365987859E-2</v>
      </c>
    </row>
    <row r="86" spans="1:8" x14ac:dyDescent="0.25">
      <c r="A86" s="13">
        <v>-96</v>
      </c>
      <c r="F86" s="3">
        <v>34</v>
      </c>
      <c r="G86" s="3">
        <f t="shared" si="2"/>
        <v>-91.6</v>
      </c>
      <c r="H86" s="3">
        <f t="shared" si="3"/>
        <v>5.4310097935920461E-2</v>
      </c>
    </row>
    <row r="87" spans="1:8" x14ac:dyDescent="0.25">
      <c r="A87" s="13">
        <v>-94</v>
      </c>
      <c r="F87" s="3">
        <v>35</v>
      </c>
      <c r="G87" s="3">
        <f t="shared" si="2"/>
        <v>-91.5</v>
      </c>
      <c r="H87" s="3">
        <f t="shared" si="3"/>
        <v>5.0514576168931305E-2</v>
      </c>
    </row>
    <row r="88" spans="1:8" x14ac:dyDescent="0.25">
      <c r="A88" s="13">
        <v>-95</v>
      </c>
      <c r="F88" s="3">
        <v>36</v>
      </c>
      <c r="G88" s="3">
        <f t="shared" si="2"/>
        <v>-91.4</v>
      </c>
      <c r="H88" s="3">
        <f t="shared" si="3"/>
        <v>4.6885747540377755E-2</v>
      </c>
    </row>
    <row r="89" spans="1:8" x14ac:dyDescent="0.25">
      <c r="A89" s="13">
        <v>-94</v>
      </c>
      <c r="F89" s="3">
        <v>37</v>
      </c>
      <c r="G89" s="3">
        <f t="shared" si="2"/>
        <v>-91.3</v>
      </c>
      <c r="H89" s="3">
        <f t="shared" si="3"/>
        <v>4.3426315140859803E-2</v>
      </c>
    </row>
    <row r="90" spans="1:8" x14ac:dyDescent="0.25">
      <c r="A90" s="13">
        <v>-97</v>
      </c>
      <c r="F90" s="3">
        <v>38</v>
      </c>
      <c r="G90" s="3">
        <f t="shared" si="2"/>
        <v>-91.2</v>
      </c>
      <c r="H90" s="3">
        <f t="shared" si="3"/>
        <v>4.0137758752722387E-2</v>
      </c>
    </row>
    <row r="91" spans="1:8" x14ac:dyDescent="0.25">
      <c r="A91" s="13">
        <v>-95</v>
      </c>
      <c r="F91" s="3">
        <v>39</v>
      </c>
      <c r="G91" s="3">
        <f t="shared" si="2"/>
        <v>-91.1</v>
      </c>
      <c r="H91" s="3">
        <f t="shared" si="3"/>
        <v>3.7020413103289282E-2</v>
      </c>
    </row>
    <row r="92" spans="1:8" x14ac:dyDescent="0.25">
      <c r="A92" s="13">
        <v>-95</v>
      </c>
      <c r="F92" s="3">
        <v>40</v>
      </c>
      <c r="G92" s="3">
        <f t="shared" si="2"/>
        <v>-91</v>
      </c>
      <c r="H92" s="3">
        <f t="shared" si="3"/>
        <v>3.4073551818834522E-2</v>
      </c>
    </row>
    <row r="93" spans="1:8" x14ac:dyDescent="0.25">
      <c r="A93" s="13">
        <v>-97</v>
      </c>
      <c r="F93" s="3">
        <v>41</v>
      </c>
      <c r="G93" s="3">
        <f t="shared" si="2"/>
        <v>-90.9</v>
      </c>
      <c r="H93" s="3">
        <f t="shared" si="3"/>
        <v>3.1295475633063854E-2</v>
      </c>
    </row>
    <row r="94" spans="1:8" x14ac:dyDescent="0.25">
      <c r="A94" s="13">
        <v>-97</v>
      </c>
      <c r="F94" s="3">
        <v>42</v>
      </c>
      <c r="G94" s="3">
        <f t="shared" si="2"/>
        <v>-90.8</v>
      </c>
      <c r="H94" s="3">
        <f t="shared" si="3"/>
        <v>2.8683603454738728E-2</v>
      </c>
    </row>
    <row r="95" spans="1:8" x14ac:dyDescent="0.25">
      <c r="A95" s="13">
        <v>-93</v>
      </c>
      <c r="F95" s="3">
        <v>43</v>
      </c>
      <c r="G95" s="3">
        <f t="shared" si="2"/>
        <v>-90.7</v>
      </c>
      <c r="H95" s="3">
        <f t="shared" si="3"/>
        <v>2.6234564968405399E-2</v>
      </c>
    </row>
    <row r="96" spans="1:8" x14ac:dyDescent="0.25">
      <c r="A96" s="13">
        <v>-97</v>
      </c>
      <c r="F96" s="3">
        <v>44</v>
      </c>
      <c r="G96" s="3">
        <f t="shared" si="2"/>
        <v>-90.6</v>
      </c>
      <c r="H96" s="3">
        <f t="shared" si="3"/>
        <v>2.3944293527341735E-2</v>
      </c>
    </row>
    <row r="97" spans="1:8" x14ac:dyDescent="0.25">
      <c r="A97" s="13">
        <v>-95</v>
      </c>
      <c r="F97" s="3">
        <v>45</v>
      </c>
      <c r="G97" s="3">
        <f t="shared" si="2"/>
        <v>-90.5</v>
      </c>
      <c r="H97" s="3">
        <f t="shared" si="3"/>
        <v>2.1808118195989129E-2</v>
      </c>
    </row>
    <row r="98" spans="1:8" x14ac:dyDescent="0.25">
      <c r="A98" s="13">
        <v>-95</v>
      </c>
      <c r="F98" s="3">
        <v>46</v>
      </c>
      <c r="G98" s="3">
        <f t="shared" si="2"/>
        <v>-90.4</v>
      </c>
      <c r="H98" s="3">
        <f t="shared" si="3"/>
        <v>1.9820853907410983E-2</v>
      </c>
    </row>
    <row r="99" spans="1:8" x14ac:dyDescent="0.25">
      <c r="A99" s="13">
        <v>-98</v>
      </c>
      <c r="F99" s="3">
        <v>47</v>
      </c>
      <c r="G99" s="3">
        <f t="shared" si="2"/>
        <v>-90.3</v>
      </c>
      <c r="H99" s="3">
        <f t="shared" si="3"/>
        <v>1.7976888816975505E-2</v>
      </c>
    </row>
    <row r="100" spans="1:8" x14ac:dyDescent="0.25">
      <c r="A100" s="13">
        <v>-95</v>
      </c>
      <c r="F100" s="3">
        <v>48</v>
      </c>
      <c r="G100" s="3">
        <f t="shared" si="2"/>
        <v>-90.2</v>
      </c>
      <c r="H100" s="3">
        <f t="shared" si="3"/>
        <v>1.6270268053712053E-2</v>
      </c>
    </row>
    <row r="101" spans="1:8" x14ac:dyDescent="0.25">
      <c r="F101" s="3">
        <v>49</v>
      </c>
      <c r="G101" s="3">
        <f t="shared" si="2"/>
        <v>-90.1</v>
      </c>
      <c r="H101" s="3">
        <f t="shared" si="3"/>
        <v>1.469477319311163E-2</v>
      </c>
    </row>
    <row r="102" spans="1:8" x14ac:dyDescent="0.25">
      <c r="F102" s="3">
        <v>50</v>
      </c>
      <c r="G102" s="3">
        <f t="shared" si="2"/>
        <v>-90</v>
      </c>
      <c r="H102" s="3">
        <f t="shared" si="3"/>
        <v>1.3243996897141792E-2</v>
      </c>
    </row>
  </sheetData>
  <mergeCells count="4">
    <mergeCell ref="B1:C1"/>
    <mergeCell ref="D1:E1"/>
    <mergeCell ref="F1:I1"/>
    <mergeCell ref="C27:D27"/>
  </mergeCells>
  <conditionalFormatting sqref="D29">
    <cfRule type="cellIs" dxfId="9" priority="1" operator="notEqual">
      <formula>$D$28</formula>
    </cfRule>
    <cfRule type="cellIs" dxfId="8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E298-717B-498D-BE58-185C4350D3FA}">
  <dimension ref="A1:L102"/>
  <sheetViews>
    <sheetView zoomScale="120" zoomScaleNormal="120" workbookViewId="0">
      <selection activeCell="K11" sqref="K11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-94</v>
      </c>
      <c r="B1" s="30" t="s">
        <v>28</v>
      </c>
      <c r="C1" s="30"/>
      <c r="D1" s="27" t="s">
        <v>17</v>
      </c>
      <c r="E1" s="28"/>
      <c r="F1" s="29" t="s">
        <v>18</v>
      </c>
      <c r="G1" s="29"/>
      <c r="H1" s="29"/>
      <c r="I1" s="29"/>
      <c r="L1" s="14"/>
    </row>
    <row r="2" spans="1:12" x14ac:dyDescent="0.25">
      <c r="A2" s="13">
        <v>-95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-96</v>
      </c>
      <c r="B3" s="21" t="s">
        <v>8</v>
      </c>
      <c r="C3" s="12">
        <f>MIN(A1:A100)</f>
        <v>-99</v>
      </c>
      <c r="D3" s="8">
        <v>-100</v>
      </c>
      <c r="E3" s="10">
        <f t="array" ref="E3:E11">FREQUENCY(A1:A100,D3:D11)</f>
        <v>0</v>
      </c>
      <c r="F3" s="3">
        <v>-49</v>
      </c>
      <c r="G3" s="3">
        <f>$D$28+($I$3*F3)</f>
        <v>-98.9</v>
      </c>
      <c r="H3" s="3">
        <f>_xlfn.NORM.DIST(G3,$D$28,$C$6,FALSE)</f>
        <v>5.586539526638826E-3</v>
      </c>
      <c r="I3" s="7">
        <f>(ABS(C3)-ABS(C4))/C5</f>
        <v>0.1</v>
      </c>
      <c r="L3" s="14"/>
    </row>
    <row r="4" spans="1:12" x14ac:dyDescent="0.25">
      <c r="A4" s="13">
        <v>-96</v>
      </c>
      <c r="B4" s="22" t="s">
        <v>9</v>
      </c>
      <c r="C4" s="7">
        <f>MAX(A1:A100)</f>
        <v>-89</v>
      </c>
      <c r="D4" s="6">
        <v>-99</v>
      </c>
      <c r="E4" s="11">
        <v>1</v>
      </c>
      <c r="F4" s="3">
        <v>-48</v>
      </c>
      <c r="G4" s="3">
        <f t="shared" ref="G4:G67" si="0">$D$28+($I$3*F4)</f>
        <v>-98.8</v>
      </c>
      <c r="H4" s="3">
        <f t="shared" ref="H4:H67" si="1">_xlfn.NORM.DIST(G4,$D$28,$C$6,FALSE)</f>
        <v>6.4811821658183714E-3</v>
      </c>
      <c r="L4" s="14"/>
    </row>
    <row r="5" spans="1:12" x14ac:dyDescent="0.25">
      <c r="A5" s="13">
        <v>-92</v>
      </c>
      <c r="B5" s="21" t="s">
        <v>10</v>
      </c>
      <c r="C5" s="12">
        <f>COUNT(A1:A100)</f>
        <v>100</v>
      </c>
      <c r="D5" s="8">
        <v>-98</v>
      </c>
      <c r="E5" s="10">
        <v>0</v>
      </c>
      <c r="F5" s="3">
        <v>-47</v>
      </c>
      <c r="G5" s="3">
        <f t="shared" si="0"/>
        <v>-98.7</v>
      </c>
      <c r="H5" s="3">
        <f t="shared" si="1"/>
        <v>7.4961013494727318E-3</v>
      </c>
      <c r="L5" s="14"/>
    </row>
    <row r="6" spans="1:12" x14ac:dyDescent="0.25">
      <c r="A6" s="13">
        <v>-97</v>
      </c>
      <c r="B6" s="22" t="s">
        <v>2</v>
      </c>
      <c r="C6" s="7">
        <f>_xlfn.STDEV.S(A1:A100)</f>
        <v>1.8069450752722129</v>
      </c>
      <c r="D6" s="6">
        <v>-97</v>
      </c>
      <c r="E6" s="11">
        <v>7</v>
      </c>
      <c r="F6" s="3">
        <v>-46</v>
      </c>
      <c r="G6" s="3">
        <f t="shared" si="0"/>
        <v>-98.6</v>
      </c>
      <c r="H6" s="3">
        <f t="shared" si="1"/>
        <v>8.6434383787612548E-3</v>
      </c>
      <c r="L6" s="14"/>
    </row>
    <row r="7" spans="1:12" x14ac:dyDescent="0.25">
      <c r="A7" s="13">
        <v>-96</v>
      </c>
      <c r="B7" s="21" t="s">
        <v>6</v>
      </c>
      <c r="C7" s="12">
        <f>C9-(2*C6)</f>
        <v>-97.873890150544426</v>
      </c>
      <c r="D7" s="8">
        <v>-96</v>
      </c>
      <c r="E7" s="10">
        <v>17</v>
      </c>
      <c r="F7" s="3">
        <v>-45</v>
      </c>
      <c r="G7" s="3">
        <f t="shared" si="0"/>
        <v>-98.5</v>
      </c>
      <c r="H7" s="3">
        <f t="shared" si="1"/>
        <v>9.9359065825762819E-3</v>
      </c>
    </row>
    <row r="8" spans="1:12" x14ac:dyDescent="0.25">
      <c r="A8" s="13">
        <v>-92</v>
      </c>
      <c r="B8" s="22" t="s">
        <v>4</v>
      </c>
      <c r="C8" s="7">
        <f>C9-C6</f>
        <v>-96.066945075272216</v>
      </c>
      <c r="D8" s="6">
        <v>-95</v>
      </c>
      <c r="E8" s="11">
        <v>23</v>
      </c>
      <c r="F8" s="3">
        <v>-44</v>
      </c>
      <c r="G8" s="3">
        <f t="shared" si="0"/>
        <v>-98.4</v>
      </c>
      <c r="H8" s="3">
        <f t="shared" si="1"/>
        <v>1.138671178411064E-2</v>
      </c>
    </row>
    <row r="9" spans="1:12" x14ac:dyDescent="0.25">
      <c r="A9" s="13">
        <v>-95</v>
      </c>
      <c r="B9" s="21" t="s">
        <v>3</v>
      </c>
      <c r="C9" s="12">
        <f>AVERAGE(A1:A100)</f>
        <v>-94.26</v>
      </c>
      <c r="D9" s="8">
        <v>-94</v>
      </c>
      <c r="E9" s="10">
        <v>23</v>
      </c>
      <c r="F9" s="3">
        <v>-43</v>
      </c>
      <c r="G9" s="3">
        <f t="shared" si="0"/>
        <v>-98.3</v>
      </c>
      <c r="H9" s="3">
        <f t="shared" si="1"/>
        <v>1.300945267537227E-2</v>
      </c>
    </row>
    <row r="10" spans="1:12" x14ac:dyDescent="0.25">
      <c r="A10" s="13">
        <v>-96</v>
      </c>
      <c r="B10" s="22" t="s">
        <v>5</v>
      </c>
      <c r="C10" s="7">
        <f>C9+C6</f>
        <v>-92.453054924727795</v>
      </c>
      <c r="D10" s="6">
        <v>-93</v>
      </c>
      <c r="E10" s="11">
        <v>14</v>
      </c>
      <c r="F10" s="3">
        <v>-42</v>
      </c>
      <c r="G10" s="3">
        <f t="shared" si="0"/>
        <v>-98.2</v>
      </c>
      <c r="H10" s="3">
        <f t="shared" si="1"/>
        <v>1.4818000057920413E-2</v>
      </c>
    </row>
    <row r="11" spans="1:12" x14ac:dyDescent="0.25">
      <c r="A11" s="13">
        <v>-91</v>
      </c>
      <c r="B11" s="21" t="s">
        <v>7</v>
      </c>
      <c r="C11" s="12">
        <f>C9+(2*C6)</f>
        <v>-90.646109849455584</v>
      </c>
      <c r="D11" s="8">
        <v>-92</v>
      </c>
      <c r="E11" s="10">
        <v>7</v>
      </c>
      <c r="F11" s="3">
        <v>-41</v>
      </c>
      <c r="G11" s="3">
        <f t="shared" si="0"/>
        <v>-98.1</v>
      </c>
      <c r="H11" s="3">
        <f t="shared" si="1"/>
        <v>1.6826354238339603E-2</v>
      </c>
    </row>
    <row r="12" spans="1:12" x14ac:dyDescent="0.25">
      <c r="A12" s="13">
        <v>-93</v>
      </c>
      <c r="F12" s="3">
        <v>-40</v>
      </c>
      <c r="G12" s="3">
        <f t="shared" si="0"/>
        <v>-98</v>
      </c>
      <c r="H12" s="3">
        <f t="shared" si="1"/>
        <v>1.9048480263907243E-2</v>
      </c>
    </row>
    <row r="13" spans="1:12" x14ac:dyDescent="0.25">
      <c r="A13" s="13">
        <v>-96</v>
      </c>
      <c r="F13" s="3">
        <v>-39</v>
      </c>
      <c r="G13" s="3">
        <f t="shared" si="0"/>
        <v>-97.9</v>
      </c>
      <c r="H13" s="3">
        <f t="shared" si="1"/>
        <v>2.1498121145526076E-2</v>
      </c>
    </row>
    <row r="14" spans="1:12" x14ac:dyDescent="0.25">
      <c r="A14" s="13">
        <v>-94</v>
      </c>
      <c r="F14" s="3">
        <v>-38</v>
      </c>
      <c r="G14" s="3">
        <f t="shared" si="0"/>
        <v>-97.8</v>
      </c>
      <c r="H14" s="3">
        <f t="shared" si="1"/>
        <v>2.4188589736781368E-2</v>
      </c>
    </row>
    <row r="15" spans="1:12" x14ac:dyDescent="0.25">
      <c r="A15" s="13">
        <v>-90</v>
      </c>
      <c r="F15" s="3">
        <v>-37</v>
      </c>
      <c r="G15" s="3">
        <f t="shared" si="0"/>
        <v>-97.7</v>
      </c>
      <c r="H15" s="3">
        <f t="shared" si="1"/>
        <v>2.7132540512964241E-2</v>
      </c>
    </row>
    <row r="16" spans="1:12" x14ac:dyDescent="0.25">
      <c r="A16" s="13">
        <v>-96</v>
      </c>
      <c r="F16" s="3">
        <v>-36</v>
      </c>
      <c r="G16" s="3">
        <f t="shared" si="0"/>
        <v>-97.6</v>
      </c>
      <c r="H16" s="3">
        <f t="shared" si="1"/>
        <v>3.0341723112342945E-2</v>
      </c>
    </row>
    <row r="17" spans="1:8" x14ac:dyDescent="0.25">
      <c r="A17" s="13">
        <v>-95</v>
      </c>
      <c r="F17" s="3">
        <v>-35</v>
      </c>
      <c r="G17" s="3">
        <f t="shared" si="0"/>
        <v>-97.5</v>
      </c>
      <c r="H17" s="3">
        <f t="shared" si="1"/>
        <v>3.38267201514591E-2</v>
      </c>
    </row>
    <row r="18" spans="1:8" x14ac:dyDescent="0.25">
      <c r="A18" s="13">
        <v>-93</v>
      </c>
      <c r="F18" s="3">
        <v>-34</v>
      </c>
      <c r="G18" s="3">
        <f t="shared" si="0"/>
        <v>-97.4</v>
      </c>
      <c r="H18" s="3">
        <f t="shared" si="1"/>
        <v>3.7596672491837062E-2</v>
      </c>
    </row>
    <row r="19" spans="1:8" x14ac:dyDescent="0.25">
      <c r="A19" s="13">
        <v>-96</v>
      </c>
      <c r="F19" s="3">
        <v>-33</v>
      </c>
      <c r="G19" s="3">
        <f t="shared" si="0"/>
        <v>-97.3</v>
      </c>
      <c r="H19" s="3">
        <f t="shared" si="1"/>
        <v>4.1658995799763059E-2</v>
      </c>
    </row>
    <row r="20" spans="1:8" x14ac:dyDescent="0.25">
      <c r="A20" s="13">
        <v>-94</v>
      </c>
      <c r="F20" s="3">
        <v>-32</v>
      </c>
      <c r="G20" s="3">
        <f t="shared" si="0"/>
        <v>-97.2</v>
      </c>
      <c r="H20" s="3">
        <f t="shared" si="1"/>
        <v>4.6019092884347856E-2</v>
      </c>
    </row>
    <row r="21" spans="1:8" x14ac:dyDescent="0.25">
      <c r="A21" s="13">
        <v>-91</v>
      </c>
      <c r="F21" s="3">
        <v>-31</v>
      </c>
      <c r="G21" s="3">
        <f t="shared" si="0"/>
        <v>-97.1</v>
      </c>
      <c r="H21" s="3">
        <f t="shared" si="1"/>
        <v>5.0680066900811685E-2</v>
      </c>
    </row>
    <row r="22" spans="1:8" x14ac:dyDescent="0.25">
      <c r="A22" s="13">
        <v>-94</v>
      </c>
      <c r="F22" s="3">
        <v>-30</v>
      </c>
      <c r="G22" s="3">
        <f t="shared" si="0"/>
        <v>-97</v>
      </c>
      <c r="H22" s="3">
        <f t="shared" si="1"/>
        <v>5.5642441043667931E-2</v>
      </c>
    </row>
    <row r="23" spans="1:8" x14ac:dyDescent="0.25">
      <c r="A23" s="13">
        <v>-97</v>
      </c>
      <c r="F23" s="3">
        <v>-29</v>
      </c>
      <c r="G23" s="3">
        <f t="shared" si="0"/>
        <v>-96.9</v>
      </c>
      <c r="H23" s="3">
        <f t="shared" si="1"/>
        <v>6.0903890805764478E-2</v>
      </c>
    </row>
    <row r="24" spans="1:8" x14ac:dyDescent="0.25">
      <c r="A24" s="13">
        <v>-96</v>
      </c>
      <c r="F24" s="3">
        <v>-28</v>
      </c>
      <c r="G24" s="3">
        <f t="shared" si="0"/>
        <v>-96.8</v>
      </c>
      <c r="H24" s="3">
        <f t="shared" si="1"/>
        <v>6.6458995221641587E-2</v>
      </c>
    </row>
    <row r="25" spans="1:8" x14ac:dyDescent="0.25">
      <c r="A25" s="13">
        <v>-96</v>
      </c>
      <c r="F25" s="3">
        <v>-27</v>
      </c>
      <c r="G25" s="3">
        <f t="shared" si="0"/>
        <v>-96.7</v>
      </c>
      <c r="H25" s="3">
        <f t="shared" si="1"/>
        <v>7.2299013726470435E-2</v>
      </c>
    </row>
    <row r="26" spans="1:8" x14ac:dyDescent="0.25">
      <c r="A26" s="13">
        <v>-93</v>
      </c>
      <c r="F26" s="3">
        <v>-26</v>
      </c>
      <c r="G26" s="3">
        <f t="shared" si="0"/>
        <v>-96.6</v>
      </c>
      <c r="H26" s="3">
        <f t="shared" si="1"/>
        <v>7.8411695325856151E-2</v>
      </c>
    </row>
    <row r="27" spans="1:8" x14ac:dyDescent="0.25">
      <c r="A27" s="13">
        <v>-95</v>
      </c>
      <c r="C27" s="31" t="s">
        <v>20</v>
      </c>
      <c r="D27" s="31"/>
      <c r="F27" s="3">
        <v>-25</v>
      </c>
      <c r="G27" s="3">
        <f t="shared" si="0"/>
        <v>-96.5</v>
      </c>
      <c r="H27" s="3">
        <f t="shared" si="1"/>
        <v>8.4781126670889773E-2</v>
      </c>
    </row>
    <row r="28" spans="1:8" x14ac:dyDescent="0.25">
      <c r="A28" s="13">
        <v>-94</v>
      </c>
      <c r="C28" s="22" t="s">
        <v>22</v>
      </c>
      <c r="D28" s="6">
        <f>_xlfn.MODE.SNGL(A1:A100)</f>
        <v>-94</v>
      </c>
      <c r="F28" s="3">
        <v>-24</v>
      </c>
      <c r="G28" s="3">
        <f t="shared" si="0"/>
        <v>-96.4</v>
      </c>
      <c r="H28" s="3">
        <f t="shared" si="1"/>
        <v>9.1387625354734617E-2</v>
      </c>
    </row>
    <row r="29" spans="1:8" x14ac:dyDescent="0.25">
      <c r="A29" s="13">
        <v>-93</v>
      </c>
      <c r="C29" s="22" t="s">
        <v>21</v>
      </c>
      <c r="D29" s="6">
        <f>_xlfn.MODE.SNGL(A1:A5)</f>
        <v>-96</v>
      </c>
      <c r="F29" s="3">
        <v>-23</v>
      </c>
      <c r="G29" s="3">
        <f t="shared" si="0"/>
        <v>-96.3</v>
      </c>
      <c r="H29" s="3">
        <f t="shared" si="1"/>
        <v>9.820768428370176E-2</v>
      </c>
    </row>
    <row r="30" spans="1:8" x14ac:dyDescent="0.25">
      <c r="A30" s="13">
        <v>-92</v>
      </c>
      <c r="C30" s="22" t="s">
        <v>29</v>
      </c>
      <c r="D30" s="20">
        <f>ABS(C6/C9)</f>
        <v>1.9169797106643464E-2</v>
      </c>
      <c r="F30" s="3">
        <v>-22</v>
      </c>
      <c r="G30" s="3">
        <f t="shared" si="0"/>
        <v>-96.2</v>
      </c>
      <c r="H30" s="3">
        <f t="shared" si="1"/>
        <v>0.1052139723246944</v>
      </c>
    </row>
    <row r="31" spans="1:8" x14ac:dyDescent="0.25">
      <c r="A31" s="13">
        <v>-95</v>
      </c>
      <c r="F31" s="3">
        <v>-21</v>
      </c>
      <c r="G31" s="3">
        <f t="shared" si="0"/>
        <v>-96.1</v>
      </c>
      <c r="H31" s="3">
        <f t="shared" si="1"/>
        <v>0.11237539559504206</v>
      </c>
    </row>
    <row r="32" spans="1:8" x14ac:dyDescent="0.25">
      <c r="A32" s="13">
        <v>-93</v>
      </c>
      <c r="F32" s="3">
        <v>-20</v>
      </c>
      <c r="G32" s="3">
        <f t="shared" si="0"/>
        <v>-96</v>
      </c>
      <c r="H32" s="3">
        <f t="shared" si="1"/>
        <v>0.11965722274925018</v>
      </c>
    </row>
    <row r="33" spans="1:8" x14ac:dyDescent="0.25">
      <c r="A33" s="13">
        <v>-94</v>
      </c>
      <c r="F33" s="3">
        <v>-19</v>
      </c>
      <c r="G33" s="3">
        <f t="shared" si="0"/>
        <v>-95.9</v>
      </c>
      <c r="H33" s="3">
        <f t="shared" si="1"/>
        <v>0.12702127644561212</v>
      </c>
    </row>
    <row r="34" spans="1:8" x14ac:dyDescent="0.25">
      <c r="A34" s="13">
        <v>-93</v>
      </c>
      <c r="F34" s="3">
        <v>-18</v>
      </c>
      <c r="G34" s="3">
        <f t="shared" si="0"/>
        <v>-95.8</v>
      </c>
      <c r="H34" s="3">
        <f t="shared" si="1"/>
        <v>0.13442619186540708</v>
      </c>
    </row>
    <row r="35" spans="1:8" x14ac:dyDescent="0.25">
      <c r="A35" s="13">
        <v>-94</v>
      </c>
      <c r="F35" s="3">
        <v>-17</v>
      </c>
      <c r="G35" s="3">
        <f t="shared" si="0"/>
        <v>-95.7</v>
      </c>
      <c r="H35" s="3">
        <f t="shared" si="1"/>
        <v>0.14182774173627558</v>
      </c>
    </row>
    <row r="36" spans="1:8" x14ac:dyDescent="0.25">
      <c r="A36" s="13">
        <v>-96</v>
      </c>
      <c r="F36" s="3">
        <v>-16</v>
      </c>
      <c r="G36" s="3">
        <f t="shared" si="0"/>
        <v>-95.6</v>
      </c>
      <c r="H36" s="3">
        <f t="shared" si="1"/>
        <v>0.14917922581210916</v>
      </c>
    </row>
    <row r="37" spans="1:8" x14ac:dyDescent="0.25">
      <c r="A37" s="13">
        <v>-96</v>
      </c>
      <c r="F37" s="3">
        <v>-15</v>
      </c>
      <c r="G37" s="3">
        <f t="shared" si="0"/>
        <v>-95.5</v>
      </c>
      <c r="H37" s="3">
        <f t="shared" si="1"/>
        <v>0.15643192122189969</v>
      </c>
    </row>
    <row r="38" spans="1:8" x14ac:dyDescent="0.25">
      <c r="A38" s="13">
        <v>-94</v>
      </c>
      <c r="F38" s="3">
        <v>-14</v>
      </c>
      <c r="G38" s="3">
        <f t="shared" si="0"/>
        <v>-95.4</v>
      </c>
      <c r="H38" s="3">
        <f t="shared" si="1"/>
        <v>0.16353558856065564</v>
      </c>
    </row>
    <row r="39" spans="1:8" x14ac:dyDescent="0.25">
      <c r="A39" s="13">
        <v>-94</v>
      </c>
      <c r="F39" s="3">
        <v>-13</v>
      </c>
      <c r="G39" s="3">
        <f t="shared" si="0"/>
        <v>-95.3</v>
      </c>
      <c r="H39" s="3">
        <f t="shared" si="1"/>
        <v>0.1704390270999438</v>
      </c>
    </row>
    <row r="40" spans="1:8" x14ac:dyDescent="0.25">
      <c r="A40" s="13">
        <v>-95</v>
      </c>
      <c r="F40" s="3">
        <v>-12</v>
      </c>
      <c r="G40" s="3">
        <f t="shared" si="0"/>
        <v>-95.2</v>
      </c>
      <c r="H40" s="3">
        <f t="shared" si="1"/>
        <v>0.17709067108850471</v>
      </c>
    </row>
    <row r="41" spans="1:8" x14ac:dyDescent="0.25">
      <c r="A41" s="13">
        <v>-94</v>
      </c>
      <c r="F41" s="3">
        <v>-11</v>
      </c>
      <c r="G41" s="3">
        <f t="shared" si="0"/>
        <v>-95.1</v>
      </c>
      <c r="H41" s="3">
        <f t="shared" si="1"/>
        <v>0.18343921783858039</v>
      </c>
    </row>
    <row r="42" spans="1:8" x14ac:dyDescent="0.25">
      <c r="A42" s="13">
        <v>-95</v>
      </c>
      <c r="F42" s="3">
        <v>-10</v>
      </c>
      <c r="G42" s="3">
        <f t="shared" si="0"/>
        <v>-95</v>
      </c>
      <c r="H42" s="3">
        <f t="shared" si="1"/>
        <v>0.18943427719307132</v>
      </c>
    </row>
    <row r="43" spans="1:8" x14ac:dyDescent="0.25">
      <c r="A43" s="13">
        <v>-92</v>
      </c>
      <c r="F43" s="3">
        <v>-9</v>
      </c>
      <c r="G43" s="3">
        <f t="shared" si="0"/>
        <v>-94.9</v>
      </c>
      <c r="H43" s="3">
        <f t="shared" si="1"/>
        <v>0.19502703108099653</v>
      </c>
    </row>
    <row r="44" spans="1:8" x14ac:dyDescent="0.25">
      <c r="A44" s="13">
        <v>-93</v>
      </c>
      <c r="F44" s="3">
        <v>-8</v>
      </c>
      <c r="G44" s="3">
        <f t="shared" si="0"/>
        <v>-94.8</v>
      </c>
      <c r="H44" s="3">
        <f t="shared" si="1"/>
        <v>0.20017089122723003</v>
      </c>
    </row>
    <row r="45" spans="1:8" x14ac:dyDescent="0.25">
      <c r="A45" s="13">
        <v>-94</v>
      </c>
      <c r="F45" s="3">
        <v>-7</v>
      </c>
      <c r="G45" s="3">
        <f t="shared" si="0"/>
        <v>-94.7</v>
      </c>
      <c r="H45" s="3">
        <f t="shared" si="1"/>
        <v>0.20482214271444757</v>
      </c>
    </row>
    <row r="46" spans="1:8" x14ac:dyDescent="0.25">
      <c r="A46" s="13">
        <v>-95</v>
      </c>
      <c r="F46" s="3">
        <v>-6</v>
      </c>
      <c r="G46" s="3">
        <f t="shared" si="0"/>
        <v>-94.6</v>
      </c>
      <c r="H46" s="3">
        <f t="shared" si="1"/>
        <v>0.20894056102011946</v>
      </c>
    </row>
    <row r="47" spans="1:8" x14ac:dyDescent="0.25">
      <c r="A47" s="13">
        <v>-95</v>
      </c>
      <c r="F47" s="3">
        <v>-5</v>
      </c>
      <c r="G47" s="3">
        <f t="shared" si="0"/>
        <v>-94.5</v>
      </c>
      <c r="H47" s="3">
        <f t="shared" si="1"/>
        <v>0.21248999038044225</v>
      </c>
    </row>
    <row r="48" spans="1:8" x14ac:dyDescent="0.25">
      <c r="A48" s="13">
        <v>-94</v>
      </c>
      <c r="F48" s="3">
        <v>-4</v>
      </c>
      <c r="G48" s="3">
        <f t="shared" si="0"/>
        <v>-94.4</v>
      </c>
      <c r="H48" s="3">
        <f t="shared" si="1"/>
        <v>0.21543887186848806</v>
      </c>
    </row>
    <row r="49" spans="1:8" x14ac:dyDescent="0.25">
      <c r="A49" s="13">
        <v>-90</v>
      </c>
      <c r="F49" s="3">
        <v>-3</v>
      </c>
      <c r="G49" s="3">
        <f t="shared" si="0"/>
        <v>-94.3</v>
      </c>
      <c r="H49" s="3">
        <f t="shared" si="1"/>
        <v>0.21776071040816308</v>
      </c>
    </row>
    <row r="50" spans="1:8" x14ac:dyDescent="0.25">
      <c r="A50" s="13">
        <v>-95</v>
      </c>
      <c r="F50" s="3">
        <v>-2</v>
      </c>
      <c r="G50" s="3">
        <f t="shared" si="0"/>
        <v>-94.2</v>
      </c>
      <c r="H50" s="3">
        <f t="shared" si="1"/>
        <v>0.21943447106225047</v>
      </c>
    </row>
    <row r="51" spans="1:8" x14ac:dyDescent="0.25">
      <c r="A51" s="13">
        <v>-94</v>
      </c>
      <c r="F51" s="3">
        <v>-1</v>
      </c>
      <c r="G51" s="3">
        <f t="shared" si="0"/>
        <v>-94.1</v>
      </c>
      <c r="H51" s="3">
        <f t="shared" si="1"/>
        <v>0.22044489630610392</v>
      </c>
    </row>
    <row r="52" spans="1:8" x14ac:dyDescent="0.25">
      <c r="A52" s="13">
        <v>-97</v>
      </c>
      <c r="F52" s="3">
        <v>0</v>
      </c>
      <c r="G52" s="3">
        <f t="shared" si="0"/>
        <v>-94</v>
      </c>
      <c r="H52" s="3">
        <f t="shared" si="1"/>
        <v>0.22078273759446329</v>
      </c>
    </row>
    <row r="53" spans="1:8" x14ac:dyDescent="0.25">
      <c r="A53" s="13">
        <v>-91</v>
      </c>
      <c r="F53" s="3">
        <v>1</v>
      </c>
      <c r="G53" s="3">
        <f t="shared" si="0"/>
        <v>-93.9</v>
      </c>
      <c r="H53" s="3">
        <f t="shared" si="1"/>
        <v>0.22044489630610392</v>
      </c>
    </row>
    <row r="54" spans="1:8" x14ac:dyDescent="0.25">
      <c r="A54" s="13">
        <v>-89</v>
      </c>
      <c r="F54" s="3">
        <v>2</v>
      </c>
      <c r="G54" s="3">
        <f t="shared" si="0"/>
        <v>-93.8</v>
      </c>
      <c r="H54" s="3">
        <f t="shared" si="1"/>
        <v>0.21943447106225047</v>
      </c>
    </row>
    <row r="55" spans="1:8" x14ac:dyDescent="0.25">
      <c r="A55" s="13">
        <v>-94</v>
      </c>
      <c r="F55" s="3">
        <v>3</v>
      </c>
      <c r="G55" s="3">
        <f t="shared" si="0"/>
        <v>-93.7</v>
      </c>
      <c r="H55" s="3">
        <f t="shared" si="1"/>
        <v>0.21776071040816308</v>
      </c>
    </row>
    <row r="56" spans="1:8" x14ac:dyDescent="0.25">
      <c r="A56" s="13">
        <v>-94</v>
      </c>
      <c r="F56" s="3">
        <v>4</v>
      </c>
      <c r="G56" s="3">
        <f t="shared" si="0"/>
        <v>-93.6</v>
      </c>
      <c r="H56" s="3">
        <f t="shared" si="1"/>
        <v>0.21543887186848806</v>
      </c>
    </row>
    <row r="57" spans="1:8" x14ac:dyDescent="0.25">
      <c r="A57" s="13">
        <v>-95</v>
      </c>
      <c r="F57" s="3">
        <v>5</v>
      </c>
      <c r="G57" s="3">
        <f t="shared" si="0"/>
        <v>-93.5</v>
      </c>
      <c r="H57" s="3">
        <f t="shared" si="1"/>
        <v>0.21248999038044225</v>
      </c>
    </row>
    <row r="58" spans="1:8" x14ac:dyDescent="0.25">
      <c r="A58" s="13">
        <v>-94</v>
      </c>
      <c r="F58" s="3">
        <v>6</v>
      </c>
      <c r="G58" s="3">
        <f t="shared" si="0"/>
        <v>-93.4</v>
      </c>
      <c r="H58" s="3">
        <f t="shared" si="1"/>
        <v>0.20894056102011946</v>
      </c>
    </row>
    <row r="59" spans="1:8" x14ac:dyDescent="0.25">
      <c r="A59" s="13">
        <v>-95</v>
      </c>
      <c r="F59" s="3">
        <v>7</v>
      </c>
      <c r="G59" s="3">
        <f t="shared" si="0"/>
        <v>-93.3</v>
      </c>
      <c r="H59" s="3">
        <f t="shared" si="1"/>
        <v>0.20482214271444757</v>
      </c>
    </row>
    <row r="60" spans="1:8" x14ac:dyDescent="0.25">
      <c r="A60" s="13">
        <v>-94</v>
      </c>
      <c r="F60" s="3">
        <v>8</v>
      </c>
      <c r="G60" s="3">
        <f t="shared" si="0"/>
        <v>-93.2</v>
      </c>
      <c r="H60" s="3">
        <f t="shared" si="1"/>
        <v>0.20017089122723003</v>
      </c>
    </row>
    <row r="61" spans="1:8" x14ac:dyDescent="0.25">
      <c r="A61" s="13">
        <v>-96</v>
      </c>
      <c r="F61" s="3">
        <v>9</v>
      </c>
      <c r="G61" s="3">
        <f t="shared" si="0"/>
        <v>-93.1</v>
      </c>
      <c r="H61" s="3">
        <f t="shared" si="1"/>
        <v>0.19502703108099653</v>
      </c>
    </row>
    <row r="62" spans="1:8" x14ac:dyDescent="0.25">
      <c r="A62" s="13">
        <v>-93</v>
      </c>
      <c r="F62" s="3">
        <v>10</v>
      </c>
      <c r="G62" s="3">
        <f t="shared" si="0"/>
        <v>-93</v>
      </c>
      <c r="H62" s="3">
        <f t="shared" si="1"/>
        <v>0.18943427719307132</v>
      </c>
    </row>
    <row r="63" spans="1:8" x14ac:dyDescent="0.25">
      <c r="A63" s="13">
        <v>-95</v>
      </c>
      <c r="F63" s="3">
        <v>11</v>
      </c>
      <c r="G63" s="3">
        <f t="shared" si="0"/>
        <v>-92.9</v>
      </c>
      <c r="H63" s="3">
        <f t="shared" si="1"/>
        <v>0.18343921783858039</v>
      </c>
    </row>
    <row r="64" spans="1:8" x14ac:dyDescent="0.25">
      <c r="A64" s="13">
        <v>-92</v>
      </c>
      <c r="F64" s="3">
        <v>12</v>
      </c>
      <c r="G64" s="3">
        <f t="shared" si="0"/>
        <v>-92.8</v>
      </c>
      <c r="H64" s="3">
        <f t="shared" si="1"/>
        <v>0.17709067108850471</v>
      </c>
    </row>
    <row r="65" spans="1:8" x14ac:dyDescent="0.25">
      <c r="A65" s="13">
        <v>-96</v>
      </c>
      <c r="F65" s="3">
        <v>13</v>
      </c>
      <c r="G65" s="3">
        <f t="shared" si="0"/>
        <v>-92.7</v>
      </c>
      <c r="H65" s="3">
        <f t="shared" si="1"/>
        <v>0.1704390270999438</v>
      </c>
    </row>
    <row r="66" spans="1:8" x14ac:dyDescent="0.25">
      <c r="A66" s="13">
        <v>-94</v>
      </c>
      <c r="F66" s="3">
        <v>14</v>
      </c>
      <c r="G66" s="3">
        <f t="shared" si="0"/>
        <v>-92.6</v>
      </c>
      <c r="H66" s="3">
        <f t="shared" si="1"/>
        <v>0.16353558856065564</v>
      </c>
    </row>
    <row r="67" spans="1:8" x14ac:dyDescent="0.25">
      <c r="A67" s="13">
        <v>-95</v>
      </c>
      <c r="F67" s="3">
        <v>15</v>
      </c>
      <c r="G67" s="3">
        <f t="shared" si="0"/>
        <v>-92.5</v>
      </c>
      <c r="H67" s="3">
        <f t="shared" si="1"/>
        <v>0.15643192122189969</v>
      </c>
    </row>
    <row r="68" spans="1:8" x14ac:dyDescent="0.25">
      <c r="A68" s="13">
        <v>-95</v>
      </c>
      <c r="F68" s="3">
        <v>16</v>
      </c>
      <c r="G68" s="3">
        <f t="shared" ref="G68:G102" si="2">$D$28+($I$3*F68)</f>
        <v>-92.4</v>
      </c>
      <c r="H68" s="3">
        <f t="shared" ref="H68:H102" si="3">_xlfn.NORM.DIST(G68,$D$28,$C$6,FALSE)</f>
        <v>0.14917922581210916</v>
      </c>
    </row>
    <row r="69" spans="1:8" x14ac:dyDescent="0.25">
      <c r="A69" s="13">
        <v>-93</v>
      </c>
      <c r="F69" s="3">
        <v>17</v>
      </c>
      <c r="G69" s="3">
        <f t="shared" si="2"/>
        <v>-92.3</v>
      </c>
      <c r="H69" s="3">
        <f t="shared" si="3"/>
        <v>0.14182774173627558</v>
      </c>
    </row>
    <row r="70" spans="1:8" x14ac:dyDescent="0.25">
      <c r="A70" s="13">
        <v>-93</v>
      </c>
      <c r="F70" s="3">
        <v>18</v>
      </c>
      <c r="G70" s="3">
        <f t="shared" si="2"/>
        <v>-92.2</v>
      </c>
      <c r="H70" s="3">
        <f t="shared" si="3"/>
        <v>0.13442619186540708</v>
      </c>
    </row>
    <row r="71" spans="1:8" x14ac:dyDescent="0.25">
      <c r="A71" s="13">
        <v>-94</v>
      </c>
      <c r="F71" s="3">
        <v>19</v>
      </c>
      <c r="G71" s="3">
        <f t="shared" si="2"/>
        <v>-92.1</v>
      </c>
      <c r="H71" s="3">
        <f t="shared" si="3"/>
        <v>0.12702127644561212</v>
      </c>
    </row>
    <row r="72" spans="1:8" x14ac:dyDescent="0.25">
      <c r="A72" s="13">
        <v>-95</v>
      </c>
      <c r="F72" s="3">
        <v>20</v>
      </c>
      <c r="G72" s="3">
        <f t="shared" si="2"/>
        <v>-92</v>
      </c>
      <c r="H72" s="3">
        <f t="shared" si="3"/>
        <v>0.11965722274925018</v>
      </c>
    </row>
    <row r="73" spans="1:8" x14ac:dyDescent="0.25">
      <c r="A73" s="13">
        <v>-97</v>
      </c>
      <c r="F73" s="3">
        <v>21</v>
      </c>
      <c r="G73" s="3">
        <f t="shared" si="2"/>
        <v>-91.9</v>
      </c>
      <c r="H73" s="3">
        <f t="shared" si="3"/>
        <v>0.11237539559504206</v>
      </c>
    </row>
    <row r="74" spans="1:8" x14ac:dyDescent="0.25">
      <c r="A74" s="13">
        <v>-97</v>
      </c>
      <c r="F74" s="3">
        <v>22</v>
      </c>
      <c r="G74" s="3">
        <f t="shared" si="2"/>
        <v>-91.8</v>
      </c>
      <c r="H74" s="3">
        <f t="shared" si="3"/>
        <v>0.1052139723246944</v>
      </c>
    </row>
    <row r="75" spans="1:8" x14ac:dyDescent="0.25">
      <c r="A75" s="13">
        <v>-92</v>
      </c>
      <c r="F75" s="3">
        <v>23</v>
      </c>
      <c r="G75" s="3">
        <f t="shared" si="2"/>
        <v>-91.7</v>
      </c>
      <c r="H75" s="3">
        <f t="shared" si="3"/>
        <v>9.820768428370176E-2</v>
      </c>
    </row>
    <row r="76" spans="1:8" x14ac:dyDescent="0.25">
      <c r="A76" s="13">
        <v>-96</v>
      </c>
      <c r="F76" s="3">
        <v>24</v>
      </c>
      <c r="G76" s="3">
        <f t="shared" si="2"/>
        <v>-91.6</v>
      </c>
      <c r="H76" s="3">
        <f t="shared" si="3"/>
        <v>9.1387625354734617E-2</v>
      </c>
    </row>
    <row r="77" spans="1:8" x14ac:dyDescent="0.25">
      <c r="A77" s="13">
        <v>-96</v>
      </c>
      <c r="F77" s="3">
        <v>25</v>
      </c>
      <c r="G77" s="3">
        <f t="shared" si="2"/>
        <v>-91.5</v>
      </c>
      <c r="H77" s="3">
        <f t="shared" si="3"/>
        <v>8.4781126670889773E-2</v>
      </c>
    </row>
    <row r="78" spans="1:8" x14ac:dyDescent="0.25">
      <c r="A78" s="13">
        <v>-95</v>
      </c>
      <c r="F78" s="3">
        <v>26</v>
      </c>
      <c r="G78" s="3">
        <f t="shared" si="2"/>
        <v>-91.4</v>
      </c>
      <c r="H78" s="3">
        <f t="shared" si="3"/>
        <v>7.8411695325856151E-2</v>
      </c>
    </row>
    <row r="79" spans="1:8" x14ac:dyDescent="0.25">
      <c r="A79" s="13">
        <v>-93</v>
      </c>
      <c r="F79" s="3">
        <v>27</v>
      </c>
      <c r="G79" s="3">
        <f t="shared" si="2"/>
        <v>-91.3</v>
      </c>
      <c r="H79" s="3">
        <f t="shared" si="3"/>
        <v>7.2299013726470435E-2</v>
      </c>
    </row>
    <row r="80" spans="1:8" x14ac:dyDescent="0.25">
      <c r="A80" s="13">
        <v>-95</v>
      </c>
      <c r="F80" s="3">
        <v>28</v>
      </c>
      <c r="G80" s="3">
        <f t="shared" si="2"/>
        <v>-91.2</v>
      </c>
      <c r="H80" s="3">
        <f t="shared" si="3"/>
        <v>6.6458995221641587E-2</v>
      </c>
    </row>
    <row r="81" spans="1:8" x14ac:dyDescent="0.25">
      <c r="A81" s="13">
        <v>-93</v>
      </c>
      <c r="F81" s="3">
        <v>29</v>
      </c>
      <c r="G81" s="3">
        <f t="shared" si="2"/>
        <v>-91.1</v>
      </c>
      <c r="H81" s="3">
        <f t="shared" si="3"/>
        <v>6.0903890805764478E-2</v>
      </c>
    </row>
    <row r="82" spans="1:8" x14ac:dyDescent="0.25">
      <c r="A82" s="13">
        <v>-95</v>
      </c>
      <c r="F82" s="3">
        <v>30</v>
      </c>
      <c r="G82" s="3">
        <f t="shared" si="2"/>
        <v>-91</v>
      </c>
      <c r="H82" s="3">
        <f t="shared" si="3"/>
        <v>5.5642441043667931E-2</v>
      </c>
    </row>
    <row r="83" spans="1:8" x14ac:dyDescent="0.25">
      <c r="A83" s="13">
        <v>-94</v>
      </c>
      <c r="F83" s="3">
        <v>31</v>
      </c>
      <c r="G83" s="3">
        <f t="shared" si="2"/>
        <v>-90.9</v>
      </c>
      <c r="H83" s="3">
        <f t="shared" si="3"/>
        <v>5.0680066900811685E-2</v>
      </c>
    </row>
    <row r="84" spans="1:8" x14ac:dyDescent="0.25">
      <c r="A84" s="13">
        <v>-93</v>
      </c>
      <c r="F84" s="3">
        <v>32</v>
      </c>
      <c r="G84" s="3">
        <f t="shared" si="2"/>
        <v>-90.8</v>
      </c>
      <c r="H84" s="3">
        <f t="shared" si="3"/>
        <v>4.6019092884347856E-2</v>
      </c>
    </row>
    <row r="85" spans="1:8" x14ac:dyDescent="0.25">
      <c r="A85" s="13">
        <v>-96</v>
      </c>
      <c r="F85" s="3">
        <v>33</v>
      </c>
      <c r="G85" s="3">
        <f t="shared" si="2"/>
        <v>-90.7</v>
      </c>
      <c r="H85" s="3">
        <f t="shared" si="3"/>
        <v>4.1658995799763059E-2</v>
      </c>
    </row>
    <row r="86" spans="1:8" x14ac:dyDescent="0.25">
      <c r="A86" s="13">
        <v>-96</v>
      </c>
      <c r="F86" s="3">
        <v>34</v>
      </c>
      <c r="G86" s="3">
        <f t="shared" si="2"/>
        <v>-90.6</v>
      </c>
      <c r="H86" s="3">
        <f t="shared" si="3"/>
        <v>3.7596672491837062E-2</v>
      </c>
    </row>
    <row r="87" spans="1:8" x14ac:dyDescent="0.25">
      <c r="A87" s="13">
        <v>-95</v>
      </c>
      <c r="F87" s="3">
        <v>35</v>
      </c>
      <c r="G87" s="3">
        <f t="shared" si="2"/>
        <v>-90.5</v>
      </c>
      <c r="H87" s="3">
        <f t="shared" si="3"/>
        <v>3.38267201514591E-2</v>
      </c>
    </row>
    <row r="88" spans="1:8" x14ac:dyDescent="0.25">
      <c r="A88" s="13">
        <v>-91</v>
      </c>
      <c r="F88" s="3">
        <v>36</v>
      </c>
      <c r="G88" s="3">
        <f t="shared" si="2"/>
        <v>-90.4</v>
      </c>
      <c r="H88" s="3">
        <f t="shared" si="3"/>
        <v>3.0341723112342945E-2</v>
      </c>
    </row>
    <row r="89" spans="1:8" x14ac:dyDescent="0.25">
      <c r="A89" s="13">
        <v>-97</v>
      </c>
      <c r="F89" s="3">
        <v>37</v>
      </c>
      <c r="G89" s="3">
        <f t="shared" si="2"/>
        <v>-90.3</v>
      </c>
      <c r="H89" s="3">
        <f t="shared" si="3"/>
        <v>2.7132540512964241E-2</v>
      </c>
    </row>
    <row r="90" spans="1:8" x14ac:dyDescent="0.25">
      <c r="A90" s="13">
        <v>-95</v>
      </c>
      <c r="F90" s="3">
        <v>38</v>
      </c>
      <c r="G90" s="3">
        <f t="shared" si="2"/>
        <v>-90.2</v>
      </c>
      <c r="H90" s="3">
        <f t="shared" si="3"/>
        <v>2.4188589736781368E-2</v>
      </c>
    </row>
    <row r="91" spans="1:8" x14ac:dyDescent="0.25">
      <c r="A91" s="13">
        <v>-97</v>
      </c>
      <c r="F91" s="3">
        <v>39</v>
      </c>
      <c r="G91" s="3">
        <f t="shared" si="2"/>
        <v>-90.1</v>
      </c>
      <c r="H91" s="3">
        <f t="shared" si="3"/>
        <v>2.1498121145526076E-2</v>
      </c>
    </row>
    <row r="92" spans="1:8" x14ac:dyDescent="0.25">
      <c r="A92" s="13">
        <v>-95</v>
      </c>
      <c r="F92" s="3">
        <v>40</v>
      </c>
      <c r="G92" s="3">
        <f t="shared" si="2"/>
        <v>-90</v>
      </c>
      <c r="H92" s="3">
        <f t="shared" si="3"/>
        <v>1.9048480263907243E-2</v>
      </c>
    </row>
    <row r="93" spans="1:8" x14ac:dyDescent="0.25">
      <c r="A93" s="13">
        <v>-92</v>
      </c>
      <c r="F93" s="3">
        <v>41</v>
      </c>
      <c r="G93" s="3">
        <f t="shared" si="2"/>
        <v>-89.9</v>
      </c>
      <c r="H93" s="3">
        <f t="shared" si="3"/>
        <v>1.6826354238339603E-2</v>
      </c>
    </row>
    <row r="94" spans="1:8" x14ac:dyDescent="0.25">
      <c r="A94" s="13">
        <v>-93</v>
      </c>
      <c r="F94" s="3">
        <v>42</v>
      </c>
      <c r="G94" s="3">
        <f t="shared" si="2"/>
        <v>-89.8</v>
      </c>
      <c r="H94" s="3">
        <f t="shared" si="3"/>
        <v>1.4818000057920413E-2</v>
      </c>
    </row>
    <row r="95" spans="1:8" x14ac:dyDescent="0.25">
      <c r="A95" s="13">
        <v>-99</v>
      </c>
      <c r="F95" s="3">
        <v>43</v>
      </c>
      <c r="G95" s="3">
        <f t="shared" si="2"/>
        <v>-89.7</v>
      </c>
      <c r="H95" s="3">
        <f t="shared" si="3"/>
        <v>1.300945267537227E-2</v>
      </c>
    </row>
    <row r="96" spans="1:8" x14ac:dyDescent="0.25">
      <c r="A96" s="13">
        <v>-94</v>
      </c>
      <c r="F96" s="3">
        <v>44</v>
      </c>
      <c r="G96" s="3">
        <f t="shared" si="2"/>
        <v>-89.6</v>
      </c>
      <c r="H96" s="3">
        <f t="shared" si="3"/>
        <v>1.138671178411064E-2</v>
      </c>
    </row>
    <row r="97" spans="1:8" x14ac:dyDescent="0.25">
      <c r="A97" s="13">
        <v>-94</v>
      </c>
      <c r="F97" s="3">
        <v>45</v>
      </c>
      <c r="G97" s="3">
        <f t="shared" si="2"/>
        <v>-89.5</v>
      </c>
      <c r="H97" s="3">
        <f t="shared" si="3"/>
        <v>9.9359065825762819E-3</v>
      </c>
    </row>
    <row r="98" spans="1:8" x14ac:dyDescent="0.25">
      <c r="A98" s="13">
        <v>-95</v>
      </c>
      <c r="F98" s="3">
        <v>46</v>
      </c>
      <c r="G98" s="3">
        <f t="shared" si="2"/>
        <v>-89.4</v>
      </c>
      <c r="H98" s="3">
        <f t="shared" si="3"/>
        <v>8.6434383787612548E-3</v>
      </c>
    </row>
    <row r="99" spans="1:8" x14ac:dyDescent="0.25">
      <c r="A99" s="13">
        <v>-94</v>
      </c>
      <c r="F99" s="3">
        <v>47</v>
      </c>
      <c r="G99" s="3">
        <f t="shared" si="2"/>
        <v>-89.3</v>
      </c>
      <c r="H99" s="3">
        <f t="shared" si="3"/>
        <v>7.4961013494727318E-3</v>
      </c>
    </row>
    <row r="100" spans="1:8" x14ac:dyDescent="0.25">
      <c r="A100" s="13">
        <v>-90</v>
      </c>
      <c r="F100" s="3">
        <v>48</v>
      </c>
      <c r="G100" s="3">
        <f t="shared" si="2"/>
        <v>-89.2</v>
      </c>
      <c r="H100" s="3">
        <f t="shared" si="3"/>
        <v>6.4811821658183714E-3</v>
      </c>
    </row>
    <row r="101" spans="1:8" x14ac:dyDescent="0.25">
      <c r="F101" s="3">
        <v>49</v>
      </c>
      <c r="G101" s="3">
        <f t="shared" si="2"/>
        <v>-89.1</v>
      </c>
      <c r="H101" s="3">
        <f t="shared" si="3"/>
        <v>5.586539526638826E-3</v>
      </c>
    </row>
    <row r="102" spans="1:8" x14ac:dyDescent="0.25">
      <c r="F102" s="3">
        <v>50</v>
      </c>
      <c r="G102" s="3">
        <f t="shared" si="2"/>
        <v>-89</v>
      </c>
      <c r="H102" s="3">
        <f t="shared" si="3"/>
        <v>4.8006649052553026E-3</v>
      </c>
    </row>
  </sheetData>
  <mergeCells count="4">
    <mergeCell ref="B1:C1"/>
    <mergeCell ref="D1:E1"/>
    <mergeCell ref="F1:I1"/>
    <mergeCell ref="C27:D27"/>
  </mergeCells>
  <conditionalFormatting sqref="D29">
    <cfRule type="cellIs" dxfId="7" priority="1" operator="notEqual">
      <formula>$D$28</formula>
    </cfRule>
    <cfRule type="cellIs" dxfId="6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68CA-742A-4B1B-B46C-AEEF59ECA229}">
  <dimension ref="A1:L102"/>
  <sheetViews>
    <sheetView zoomScale="120" zoomScaleNormal="120" workbookViewId="0">
      <selection activeCell="I11" sqref="I11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-94</v>
      </c>
      <c r="B1" s="30" t="s">
        <v>34</v>
      </c>
      <c r="C1" s="30"/>
      <c r="D1" s="27" t="s">
        <v>17</v>
      </c>
      <c r="E1" s="28"/>
      <c r="F1" s="29" t="s">
        <v>18</v>
      </c>
      <c r="G1" s="29"/>
      <c r="H1" s="29"/>
      <c r="I1" s="29"/>
      <c r="L1" s="14"/>
    </row>
    <row r="2" spans="1:12" x14ac:dyDescent="0.25">
      <c r="A2" s="13">
        <v>-90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-94</v>
      </c>
      <c r="B3" s="21" t="s">
        <v>8</v>
      </c>
      <c r="C3" s="12">
        <f>MIN(A1:A100)</f>
        <v>-101</v>
      </c>
      <c r="D3" s="8">
        <v>-102</v>
      </c>
      <c r="E3" s="10">
        <f t="array" ref="E3:E11">FREQUENCY(A1:A100,D3:D11)</f>
        <v>0</v>
      </c>
      <c r="F3" s="3">
        <v>-49</v>
      </c>
      <c r="G3" s="3">
        <f>$D$28+($I$3*F3)</f>
        <v>-99.88</v>
      </c>
      <c r="H3" s="3">
        <f>_xlfn.NORM.DIST(G3,$D$28,$C$6,FALSE)</f>
        <v>3.7766469189575527E-3</v>
      </c>
      <c r="I3" s="7">
        <f>(ABS(C3)-ABS(C4))/C5</f>
        <v>0.12</v>
      </c>
      <c r="L3" s="14"/>
    </row>
    <row r="4" spans="1:12" x14ac:dyDescent="0.25">
      <c r="A4" s="13">
        <v>-95</v>
      </c>
      <c r="B4" s="22" t="s">
        <v>9</v>
      </c>
      <c r="C4" s="7">
        <f>MAX(A1:A100)</f>
        <v>-89</v>
      </c>
      <c r="D4" s="6">
        <v>-101</v>
      </c>
      <c r="E4" s="11">
        <v>1</v>
      </c>
      <c r="F4" s="3">
        <v>-48</v>
      </c>
      <c r="G4" s="3">
        <f t="shared" ref="G4:G67" si="0">$D$28+($I$3*F4)</f>
        <v>-99.76</v>
      </c>
      <c r="H4" s="3">
        <f t="shared" ref="H4:H67" si="1">_xlfn.NORM.DIST(G4,$D$28,$C$6,FALSE)</f>
        <v>4.4243053012711997E-3</v>
      </c>
      <c r="L4" s="14"/>
    </row>
    <row r="5" spans="1:12" x14ac:dyDescent="0.25">
      <c r="A5" s="13">
        <v>-94</v>
      </c>
      <c r="B5" s="21" t="s">
        <v>10</v>
      </c>
      <c r="C5" s="12">
        <f>COUNT(A1:A100)</f>
        <v>100</v>
      </c>
      <c r="D5" s="8">
        <v>-100</v>
      </c>
      <c r="E5" s="10">
        <v>0</v>
      </c>
      <c r="F5" s="3">
        <v>-47</v>
      </c>
      <c r="G5" s="3">
        <f t="shared" si="0"/>
        <v>-99.64</v>
      </c>
      <c r="H5" s="3">
        <f t="shared" si="1"/>
        <v>5.1661438987168958E-3</v>
      </c>
      <c r="L5" s="14"/>
    </row>
    <row r="6" spans="1:12" x14ac:dyDescent="0.25">
      <c r="A6" s="13">
        <v>-96</v>
      </c>
      <c r="B6" s="22" t="s">
        <v>2</v>
      </c>
      <c r="C6" s="7">
        <f>_xlfn.STDEV.S(A1:A100)</f>
        <v>2.1006011645539115</v>
      </c>
      <c r="D6" s="6">
        <v>-99</v>
      </c>
      <c r="E6" s="11">
        <v>1</v>
      </c>
      <c r="F6" s="3">
        <v>-46</v>
      </c>
      <c r="G6" s="3">
        <f t="shared" si="0"/>
        <v>-99.52</v>
      </c>
      <c r="H6" s="3">
        <f t="shared" si="1"/>
        <v>6.0127149721877025E-3</v>
      </c>
      <c r="L6" s="14"/>
    </row>
    <row r="7" spans="1:12" x14ac:dyDescent="0.25">
      <c r="A7" s="13">
        <v>-96</v>
      </c>
      <c r="B7" s="21" t="s">
        <v>6</v>
      </c>
      <c r="C7" s="12">
        <f>C9-(2*C6)</f>
        <v>-98.661202329107823</v>
      </c>
      <c r="D7" s="8">
        <v>-98</v>
      </c>
      <c r="E7" s="10">
        <v>4</v>
      </c>
      <c r="F7" s="3">
        <v>-45</v>
      </c>
      <c r="G7" s="3">
        <f t="shared" si="0"/>
        <v>-99.4</v>
      </c>
      <c r="H7" s="3">
        <f t="shared" si="1"/>
        <v>6.9752124871213083E-3</v>
      </c>
    </row>
    <row r="8" spans="1:12" x14ac:dyDescent="0.25">
      <c r="A8" s="13">
        <v>-95</v>
      </c>
      <c r="B8" s="22" t="s">
        <v>4</v>
      </c>
      <c r="C8" s="7">
        <f>C9-C6</f>
        <v>-96.560601164553901</v>
      </c>
      <c r="D8" s="6">
        <v>-97</v>
      </c>
      <c r="E8" s="11">
        <v>6</v>
      </c>
      <c r="F8" s="3">
        <v>-44</v>
      </c>
      <c r="G8" s="3">
        <f t="shared" si="0"/>
        <v>-99.28</v>
      </c>
      <c r="H8" s="3">
        <f t="shared" si="1"/>
        <v>8.0654197514251503E-3</v>
      </c>
    </row>
    <row r="9" spans="1:12" x14ac:dyDescent="0.25">
      <c r="A9" s="13">
        <v>-96</v>
      </c>
      <c r="B9" s="21" t="s">
        <v>3</v>
      </c>
      <c r="C9" s="12">
        <f>AVERAGE(A1:A100)</f>
        <v>-94.46</v>
      </c>
      <c r="D9" s="8">
        <v>-96</v>
      </c>
      <c r="E9" s="10">
        <v>16</v>
      </c>
      <c r="F9" s="3">
        <v>-43</v>
      </c>
      <c r="G9" s="3">
        <f t="shared" si="0"/>
        <v>-99.16</v>
      </c>
      <c r="H9" s="3">
        <f t="shared" si="1"/>
        <v>9.2956382409565986E-3</v>
      </c>
    </row>
    <row r="10" spans="1:12" x14ac:dyDescent="0.25">
      <c r="A10" s="13">
        <v>-96</v>
      </c>
      <c r="B10" s="22" t="s">
        <v>5</v>
      </c>
      <c r="C10" s="7">
        <f>C9+C6</f>
        <v>-92.359398835446086</v>
      </c>
      <c r="D10" s="6">
        <v>-95</v>
      </c>
      <c r="E10" s="11">
        <v>25</v>
      </c>
      <c r="F10" s="3">
        <v>-42</v>
      </c>
      <c r="G10" s="3">
        <f t="shared" si="0"/>
        <v>-99.04</v>
      </c>
      <c r="H10" s="3">
        <f t="shared" si="1"/>
        <v>1.0678596103347742E-2</v>
      </c>
    </row>
    <row r="11" spans="1:12" x14ac:dyDescent="0.25">
      <c r="A11" s="13">
        <v>-96</v>
      </c>
      <c r="B11" s="21" t="s">
        <v>7</v>
      </c>
      <c r="C11" s="12">
        <f>C9+(2*C6)</f>
        <v>-90.258797670892164</v>
      </c>
      <c r="D11" s="8">
        <v>-94</v>
      </c>
      <c r="E11" s="10">
        <v>25</v>
      </c>
      <c r="F11" s="3">
        <v>-41</v>
      </c>
      <c r="G11" s="3">
        <f t="shared" si="0"/>
        <v>-98.92</v>
      </c>
      <c r="H11" s="3">
        <f t="shared" si="1"/>
        <v>1.222733509065759E-2</v>
      </c>
    </row>
    <row r="12" spans="1:12" x14ac:dyDescent="0.25">
      <c r="A12" s="13">
        <v>-95</v>
      </c>
      <c r="F12" s="3">
        <v>-40</v>
      </c>
      <c r="G12" s="3">
        <f t="shared" si="0"/>
        <v>-98.8</v>
      </c>
      <c r="H12" s="3">
        <f t="shared" si="1"/>
        <v>1.3955075006466946E-2</v>
      </c>
    </row>
    <row r="13" spans="1:12" x14ac:dyDescent="0.25">
      <c r="A13" s="13">
        <v>-89</v>
      </c>
      <c r="F13" s="3">
        <v>-39</v>
      </c>
      <c r="G13" s="3">
        <f t="shared" si="0"/>
        <v>-98.68</v>
      </c>
      <c r="H13" s="3">
        <f t="shared" si="1"/>
        <v>1.5875055164695819E-2</v>
      </c>
    </row>
    <row r="14" spans="1:12" x14ac:dyDescent="0.25">
      <c r="A14" s="13">
        <v>-96</v>
      </c>
      <c r="F14" s="3">
        <v>-38</v>
      </c>
      <c r="G14" s="3">
        <f t="shared" si="0"/>
        <v>-98.56</v>
      </c>
      <c r="H14" s="3">
        <f t="shared" si="1"/>
        <v>1.8000352844193015E-2</v>
      </c>
    </row>
    <row r="15" spans="1:12" x14ac:dyDescent="0.25">
      <c r="A15" s="13">
        <v>-95</v>
      </c>
      <c r="F15" s="3">
        <v>-37</v>
      </c>
      <c r="G15" s="3">
        <f t="shared" si="0"/>
        <v>-98.44</v>
      </c>
      <c r="H15" s="3">
        <f t="shared" si="1"/>
        <v>2.034367928079724E-2</v>
      </c>
    </row>
    <row r="16" spans="1:12" x14ac:dyDescent="0.25">
      <c r="A16" s="13">
        <v>-92</v>
      </c>
      <c r="F16" s="3">
        <v>-36</v>
      </c>
      <c r="G16" s="3">
        <f t="shared" si="0"/>
        <v>-98.32</v>
      </c>
      <c r="H16" s="3">
        <f t="shared" si="1"/>
        <v>2.2917154359793936E-2</v>
      </c>
    </row>
    <row r="17" spans="1:8" x14ac:dyDescent="0.25">
      <c r="A17" s="13">
        <v>-94</v>
      </c>
      <c r="F17" s="3">
        <v>-35</v>
      </c>
      <c r="G17" s="3">
        <f t="shared" si="0"/>
        <v>-98.2</v>
      </c>
      <c r="H17" s="3">
        <f t="shared" si="1"/>
        <v>2.5732061845921382E-2</v>
      </c>
    </row>
    <row r="18" spans="1:8" x14ac:dyDescent="0.25">
      <c r="A18" s="13">
        <v>-91</v>
      </c>
      <c r="F18" s="3">
        <v>-34</v>
      </c>
      <c r="G18" s="3">
        <f t="shared" si="0"/>
        <v>-98.08</v>
      </c>
      <c r="H18" s="3">
        <f t="shared" si="1"/>
        <v>2.8798587701516561E-2</v>
      </c>
    </row>
    <row r="19" spans="1:8" x14ac:dyDescent="0.25">
      <c r="A19" s="13">
        <v>-95</v>
      </c>
      <c r="F19" s="3">
        <v>-33</v>
      </c>
      <c r="G19" s="3">
        <f t="shared" si="0"/>
        <v>-97.96</v>
      </c>
      <c r="H19" s="3">
        <f t="shared" si="1"/>
        <v>3.2125544778973586E-2</v>
      </c>
    </row>
    <row r="20" spans="1:8" x14ac:dyDescent="0.25">
      <c r="A20" s="13">
        <v>-94</v>
      </c>
      <c r="F20" s="3">
        <v>-32</v>
      </c>
      <c r="G20" s="3">
        <f t="shared" si="0"/>
        <v>-97.84</v>
      </c>
      <c r="H20" s="3">
        <f t="shared" si="1"/>
        <v>3.5720087911447186E-2</v>
      </c>
    </row>
    <row r="21" spans="1:8" x14ac:dyDescent="0.25">
      <c r="A21" s="13">
        <v>-95</v>
      </c>
      <c r="F21" s="3">
        <v>-31</v>
      </c>
      <c r="G21" s="3">
        <f t="shared" si="0"/>
        <v>-97.72</v>
      </c>
      <c r="H21" s="3">
        <f t="shared" si="1"/>
        <v>3.9587424143026843E-2</v>
      </c>
    </row>
    <row r="22" spans="1:8" x14ac:dyDescent="0.25">
      <c r="A22" s="13">
        <v>-96</v>
      </c>
      <c r="F22" s="3">
        <v>-30</v>
      </c>
      <c r="G22" s="3">
        <f t="shared" si="0"/>
        <v>-97.6</v>
      </c>
      <c r="H22" s="3">
        <f t="shared" si="1"/>
        <v>4.3730523511794135E-2</v>
      </c>
    </row>
    <row r="23" spans="1:8" x14ac:dyDescent="0.25">
      <c r="A23" s="13">
        <v>-98</v>
      </c>
      <c r="F23" s="3">
        <v>-29</v>
      </c>
      <c r="G23" s="3">
        <f t="shared" si="0"/>
        <v>-97.48</v>
      </c>
      <c r="H23" s="3">
        <f t="shared" si="1"/>
        <v>4.8149836400212545E-2</v>
      </c>
    </row>
    <row r="24" spans="1:8" x14ac:dyDescent="0.25">
      <c r="A24" s="13">
        <v>-97</v>
      </c>
      <c r="F24" s="3">
        <v>-28</v>
      </c>
      <c r="G24" s="3">
        <f t="shared" si="0"/>
        <v>-97.36</v>
      </c>
      <c r="H24" s="3">
        <f t="shared" si="1"/>
        <v>5.2843023970539242E-2</v>
      </c>
    </row>
    <row r="25" spans="1:8" x14ac:dyDescent="0.25">
      <c r="A25" s="13">
        <v>-94</v>
      </c>
      <c r="F25" s="3">
        <v>-27</v>
      </c>
      <c r="G25" s="3">
        <f t="shared" si="0"/>
        <v>-97.24</v>
      </c>
      <c r="H25" s="3">
        <f t="shared" si="1"/>
        <v>5.7804708582189883E-2</v>
      </c>
    </row>
    <row r="26" spans="1:8" x14ac:dyDescent="0.25">
      <c r="A26" s="13">
        <v>-95</v>
      </c>
      <c r="F26" s="3">
        <v>-26</v>
      </c>
      <c r="G26" s="3">
        <f t="shared" si="0"/>
        <v>-97.12</v>
      </c>
      <c r="H26" s="3">
        <f t="shared" si="1"/>
        <v>6.3026251318411039E-2</v>
      </c>
    </row>
    <row r="27" spans="1:8" x14ac:dyDescent="0.25">
      <c r="A27" s="13">
        <v>-95</v>
      </c>
      <c r="C27" s="31" t="s">
        <v>20</v>
      </c>
      <c r="D27" s="31"/>
      <c r="F27" s="3">
        <v>-25</v>
      </c>
      <c r="G27" s="3">
        <f t="shared" si="0"/>
        <v>-97</v>
      </c>
      <c r="H27" s="3">
        <f t="shared" si="1"/>
        <v>6.849556380883226E-2</v>
      </c>
    </row>
    <row r="28" spans="1:8" x14ac:dyDescent="0.25">
      <c r="A28" s="13">
        <v>-92</v>
      </c>
      <c r="C28" s="22" t="s">
        <v>22</v>
      </c>
      <c r="D28" s="6">
        <f>_xlfn.MODE.SNGL(A1:A100)</f>
        <v>-94</v>
      </c>
      <c r="F28" s="3">
        <v>-24</v>
      </c>
      <c r="G28" s="3">
        <f t="shared" si="0"/>
        <v>-96.88</v>
      </c>
      <c r="H28" s="3">
        <f t="shared" si="1"/>
        <v>7.4196961403760933E-2</v>
      </c>
    </row>
    <row r="29" spans="1:8" x14ac:dyDescent="0.25">
      <c r="A29" s="13">
        <v>-95</v>
      </c>
      <c r="C29" s="22" t="s">
        <v>21</v>
      </c>
      <c r="D29" s="6">
        <f>_xlfn.MODE.SNGL(A1:A5)</f>
        <v>-94</v>
      </c>
      <c r="F29" s="3">
        <v>-23</v>
      </c>
      <c r="G29" s="3">
        <f t="shared" si="0"/>
        <v>-96.76</v>
      </c>
      <c r="H29" s="3">
        <f t="shared" si="1"/>
        <v>8.0111064421323236E-2</v>
      </c>
    </row>
    <row r="30" spans="1:8" x14ac:dyDescent="0.25">
      <c r="A30" s="13">
        <v>-95</v>
      </c>
      <c r="C30" s="22" t="s">
        <v>29</v>
      </c>
      <c r="D30" s="20">
        <f>ABS(C6/C9)</f>
        <v>2.2237996660532625E-2</v>
      </c>
      <c r="F30" s="3">
        <v>-22</v>
      </c>
      <c r="G30" s="3">
        <f t="shared" si="0"/>
        <v>-96.64</v>
      </c>
      <c r="H30" s="3">
        <f t="shared" si="1"/>
        <v>8.6214753641170247E-2</v>
      </c>
    </row>
    <row r="31" spans="1:8" x14ac:dyDescent="0.25">
      <c r="A31" s="13">
        <v>-94</v>
      </c>
      <c r="F31" s="3">
        <v>-21</v>
      </c>
      <c r="G31" s="3">
        <f t="shared" si="0"/>
        <v>-96.52</v>
      </c>
      <c r="H31" s="3">
        <f t="shared" si="1"/>
        <v>9.2481185456419021E-2</v>
      </c>
    </row>
    <row r="32" spans="1:8" x14ac:dyDescent="0.25">
      <c r="A32" s="13">
        <v>-94</v>
      </c>
      <c r="F32" s="3">
        <v>-20</v>
      </c>
      <c r="G32" s="3">
        <f t="shared" si="0"/>
        <v>-96.4</v>
      </c>
      <c r="H32" s="3">
        <f t="shared" si="1"/>
        <v>9.8879871123784782E-2</v>
      </c>
    </row>
    <row r="33" spans="1:8" x14ac:dyDescent="0.25">
      <c r="A33" s="13">
        <v>-91</v>
      </c>
      <c r="F33" s="3">
        <v>-19</v>
      </c>
      <c r="G33" s="3">
        <f t="shared" si="0"/>
        <v>-96.28</v>
      </c>
      <c r="H33" s="3">
        <f t="shared" si="1"/>
        <v>0.10537682338291833</v>
      </c>
    </row>
    <row r="34" spans="1:8" x14ac:dyDescent="0.25">
      <c r="A34" s="13">
        <v>-94</v>
      </c>
      <c r="F34" s="3">
        <v>-18</v>
      </c>
      <c r="G34" s="3">
        <f t="shared" si="0"/>
        <v>-96.16</v>
      </c>
      <c r="H34" s="3">
        <f t="shared" si="1"/>
        <v>0.11193477236998176</v>
      </c>
    </row>
    <row r="35" spans="1:8" x14ac:dyDescent="0.25">
      <c r="A35" s="13">
        <v>-94</v>
      </c>
      <c r="F35" s="3">
        <v>-17</v>
      </c>
      <c r="G35" s="3">
        <f t="shared" si="0"/>
        <v>-96.04</v>
      </c>
      <c r="H35" s="3">
        <f t="shared" si="1"/>
        <v>0.11851345125510561</v>
      </c>
    </row>
    <row r="36" spans="1:8" x14ac:dyDescent="0.25">
      <c r="A36" s="13">
        <v>-95</v>
      </c>
      <c r="F36" s="3">
        <v>-16</v>
      </c>
      <c r="G36" s="3">
        <f t="shared" si="0"/>
        <v>-95.92</v>
      </c>
      <c r="H36" s="3">
        <f t="shared" si="1"/>
        <v>0.12506995042316035</v>
      </c>
    </row>
    <row r="37" spans="1:8" x14ac:dyDescent="0.25">
      <c r="A37" s="13">
        <v>-98</v>
      </c>
      <c r="F37" s="3">
        <v>-15</v>
      </c>
      <c r="G37" s="3">
        <f t="shared" si="0"/>
        <v>-95.8</v>
      </c>
      <c r="H37" s="3">
        <f t="shared" si="1"/>
        <v>0.13155913733319785</v>
      </c>
    </row>
    <row r="38" spans="1:8" x14ac:dyDescent="0.25">
      <c r="A38" s="13">
        <v>-93</v>
      </c>
      <c r="F38" s="3">
        <v>-14</v>
      </c>
      <c r="G38" s="3">
        <f t="shared" si="0"/>
        <v>-95.68</v>
      </c>
      <c r="H38" s="3">
        <f t="shared" si="1"/>
        <v>0.13793413748002459</v>
      </c>
    </row>
    <row r="39" spans="1:8" x14ac:dyDescent="0.25">
      <c r="A39" s="13">
        <v>-96</v>
      </c>
      <c r="F39" s="3">
        <v>-13</v>
      </c>
      <c r="G39" s="3">
        <f t="shared" si="0"/>
        <v>-95.56</v>
      </c>
      <c r="H39" s="3">
        <f t="shared" si="1"/>
        <v>0.14414687019142911</v>
      </c>
    </row>
    <row r="40" spans="1:8" x14ac:dyDescent="0.25">
      <c r="A40" s="13">
        <v>-101</v>
      </c>
      <c r="F40" s="3">
        <v>-12</v>
      </c>
      <c r="G40" s="3">
        <f t="shared" si="0"/>
        <v>-95.44</v>
      </c>
      <c r="H40" s="3">
        <f t="shared" si="1"/>
        <v>0.15014863137868872</v>
      </c>
    </row>
    <row r="41" spans="1:8" x14ac:dyDescent="0.25">
      <c r="A41" s="13">
        <v>-95</v>
      </c>
      <c r="F41" s="3">
        <v>-11</v>
      </c>
      <c r="G41" s="3">
        <f t="shared" si="0"/>
        <v>-95.32</v>
      </c>
      <c r="H41" s="3">
        <f t="shared" si="1"/>
        <v>0.15589071386854897</v>
      </c>
    </row>
    <row r="42" spans="1:8" x14ac:dyDescent="0.25">
      <c r="A42" s="13">
        <v>-94</v>
      </c>
      <c r="F42" s="3">
        <v>-10</v>
      </c>
      <c r="G42" s="3">
        <f t="shared" si="0"/>
        <v>-95.2</v>
      </c>
      <c r="H42" s="3">
        <f t="shared" si="1"/>
        <v>0.16132505463276581</v>
      </c>
    </row>
    <row r="43" spans="1:8" x14ac:dyDescent="0.25">
      <c r="A43" s="13">
        <v>-99</v>
      </c>
      <c r="F43" s="3">
        <v>-9</v>
      </c>
      <c r="G43" s="3">
        <f t="shared" si="0"/>
        <v>-95.08</v>
      </c>
      <c r="H43" s="3">
        <f t="shared" si="1"/>
        <v>0.16640489714411497</v>
      </c>
    </row>
    <row r="44" spans="1:8" x14ac:dyDescent="0.25">
      <c r="A44" s="13">
        <v>-97</v>
      </c>
      <c r="F44" s="3">
        <v>-8</v>
      </c>
      <c r="G44" s="3">
        <f t="shared" si="0"/>
        <v>-94.96</v>
      </c>
      <c r="H44" s="3">
        <f t="shared" si="1"/>
        <v>0.17108545626758986</v>
      </c>
    </row>
    <row r="45" spans="1:8" x14ac:dyDescent="0.25">
      <c r="A45" s="13">
        <v>-97</v>
      </c>
      <c r="F45" s="3">
        <v>-7</v>
      </c>
      <c r="G45" s="3">
        <f t="shared" si="0"/>
        <v>-94.84</v>
      </c>
      <c r="H45" s="3">
        <f t="shared" si="1"/>
        <v>0.17532457257749073</v>
      </c>
    </row>
    <row r="46" spans="1:8" x14ac:dyDescent="0.25">
      <c r="A46" s="13">
        <v>-93</v>
      </c>
      <c r="F46" s="3">
        <v>-6</v>
      </c>
      <c r="G46" s="3">
        <f t="shared" si="0"/>
        <v>-94.72</v>
      </c>
      <c r="H46" s="3">
        <f t="shared" si="1"/>
        <v>0.17908334280159013</v>
      </c>
    </row>
    <row r="47" spans="1:8" x14ac:dyDescent="0.25">
      <c r="A47" s="13">
        <v>-95</v>
      </c>
      <c r="F47" s="3">
        <v>-5</v>
      </c>
      <c r="G47" s="3">
        <f t="shared" si="0"/>
        <v>-94.6</v>
      </c>
      <c r="H47" s="3">
        <f t="shared" si="1"/>
        <v>0.18232671324911504</v>
      </c>
    </row>
    <row r="48" spans="1:8" x14ac:dyDescent="0.25">
      <c r="A48" s="13">
        <v>-94</v>
      </c>
      <c r="F48" s="3">
        <v>-4</v>
      </c>
      <c r="G48" s="3">
        <f t="shared" si="0"/>
        <v>-94.48</v>
      </c>
      <c r="H48" s="3">
        <f t="shared" si="1"/>
        <v>0.18502402358554088</v>
      </c>
    </row>
    <row r="49" spans="1:8" x14ac:dyDescent="0.25">
      <c r="A49" s="13">
        <v>-93</v>
      </c>
      <c r="F49" s="3">
        <v>-3</v>
      </c>
      <c r="G49" s="3">
        <f t="shared" si="0"/>
        <v>-94.36</v>
      </c>
      <c r="H49" s="3">
        <f t="shared" si="1"/>
        <v>0.18714948916838192</v>
      </c>
    </row>
    <row r="50" spans="1:8" x14ac:dyDescent="0.25">
      <c r="A50" s="13">
        <v>-91</v>
      </c>
      <c r="F50" s="3">
        <v>-2</v>
      </c>
      <c r="G50" s="3">
        <f t="shared" si="0"/>
        <v>-94.24</v>
      </c>
      <c r="H50" s="3">
        <f t="shared" si="1"/>
        <v>0.18868261133712366</v>
      </c>
    </row>
    <row r="51" spans="1:8" x14ac:dyDescent="0.25">
      <c r="A51" s="13">
        <v>-89</v>
      </c>
      <c r="F51" s="3">
        <v>-1</v>
      </c>
      <c r="G51" s="3">
        <f t="shared" si="0"/>
        <v>-94.12</v>
      </c>
      <c r="H51" s="3">
        <f t="shared" si="1"/>
        <v>0.18960850652883829</v>
      </c>
    </row>
    <row r="52" spans="1:8" x14ac:dyDescent="0.25">
      <c r="A52" s="13">
        <v>-92</v>
      </c>
      <c r="F52" s="3">
        <v>0</v>
      </c>
      <c r="G52" s="3">
        <f t="shared" si="0"/>
        <v>-94</v>
      </c>
      <c r="H52" s="3">
        <f t="shared" si="1"/>
        <v>0.18991814683019706</v>
      </c>
    </row>
    <row r="53" spans="1:8" x14ac:dyDescent="0.25">
      <c r="A53" s="13">
        <v>-96</v>
      </c>
      <c r="F53" s="3">
        <v>1</v>
      </c>
      <c r="G53" s="3">
        <f t="shared" si="0"/>
        <v>-93.88</v>
      </c>
      <c r="H53" s="3">
        <f t="shared" si="1"/>
        <v>0.18960850652883829</v>
      </c>
    </row>
    <row r="54" spans="1:8" x14ac:dyDescent="0.25">
      <c r="A54" s="13">
        <v>-97</v>
      </c>
      <c r="F54" s="3">
        <v>2</v>
      </c>
      <c r="G54" s="3">
        <f t="shared" si="0"/>
        <v>-93.76</v>
      </c>
      <c r="H54" s="3">
        <f t="shared" si="1"/>
        <v>0.18868261133712366</v>
      </c>
    </row>
    <row r="55" spans="1:8" x14ac:dyDescent="0.25">
      <c r="A55" s="13">
        <v>-96</v>
      </c>
      <c r="F55" s="3">
        <v>3</v>
      </c>
      <c r="G55" s="3">
        <f t="shared" si="0"/>
        <v>-93.64</v>
      </c>
      <c r="H55" s="3">
        <f t="shared" si="1"/>
        <v>0.18714948916838192</v>
      </c>
    </row>
    <row r="56" spans="1:8" x14ac:dyDescent="0.25">
      <c r="A56" s="13">
        <v>-92</v>
      </c>
      <c r="F56" s="3">
        <v>4</v>
      </c>
      <c r="G56" s="3">
        <f t="shared" si="0"/>
        <v>-93.52</v>
      </c>
      <c r="H56" s="3">
        <f t="shared" si="1"/>
        <v>0.18502402358554088</v>
      </c>
    </row>
    <row r="57" spans="1:8" x14ac:dyDescent="0.25">
      <c r="A57" s="13">
        <v>-97</v>
      </c>
      <c r="F57" s="3">
        <v>5</v>
      </c>
      <c r="G57" s="3">
        <f t="shared" si="0"/>
        <v>-93.4</v>
      </c>
      <c r="H57" s="3">
        <f t="shared" si="1"/>
        <v>0.18232671324911504</v>
      </c>
    </row>
    <row r="58" spans="1:8" x14ac:dyDescent="0.25">
      <c r="A58" s="13">
        <v>-93</v>
      </c>
      <c r="F58" s="3">
        <v>6</v>
      </c>
      <c r="G58" s="3">
        <f t="shared" si="0"/>
        <v>-93.28</v>
      </c>
      <c r="H58" s="3">
        <f t="shared" si="1"/>
        <v>0.17908334280159013</v>
      </c>
    </row>
    <row r="59" spans="1:8" x14ac:dyDescent="0.25">
      <c r="A59" s="13">
        <v>-95</v>
      </c>
      <c r="F59" s="3">
        <v>7</v>
      </c>
      <c r="G59" s="3">
        <f t="shared" si="0"/>
        <v>-93.16</v>
      </c>
      <c r="H59" s="3">
        <f t="shared" si="1"/>
        <v>0.17532457257749073</v>
      </c>
    </row>
    <row r="60" spans="1:8" x14ac:dyDescent="0.25">
      <c r="A60" s="13">
        <v>-95</v>
      </c>
      <c r="F60" s="3">
        <v>8</v>
      </c>
      <c r="G60" s="3">
        <f t="shared" si="0"/>
        <v>-93.04</v>
      </c>
      <c r="H60" s="3">
        <f t="shared" si="1"/>
        <v>0.17108545626758986</v>
      </c>
    </row>
    <row r="61" spans="1:8" x14ac:dyDescent="0.25">
      <c r="A61" s="13">
        <v>-95</v>
      </c>
      <c r="F61" s="3">
        <v>9</v>
      </c>
      <c r="G61" s="3">
        <f t="shared" si="0"/>
        <v>-92.92</v>
      </c>
      <c r="H61" s="3">
        <f t="shared" si="1"/>
        <v>0.16640489714411497</v>
      </c>
    </row>
    <row r="62" spans="1:8" x14ac:dyDescent="0.25">
      <c r="A62" s="13">
        <v>-95</v>
      </c>
      <c r="F62" s="3">
        <v>10</v>
      </c>
      <c r="G62" s="3">
        <f t="shared" si="0"/>
        <v>-92.8</v>
      </c>
      <c r="H62" s="3">
        <f t="shared" si="1"/>
        <v>0.16132505463276581</v>
      </c>
    </row>
    <row r="63" spans="1:8" x14ac:dyDescent="0.25">
      <c r="A63" s="13">
        <v>-95</v>
      </c>
      <c r="F63" s="3">
        <v>11</v>
      </c>
      <c r="G63" s="3">
        <f t="shared" si="0"/>
        <v>-92.68</v>
      </c>
      <c r="H63" s="3">
        <f t="shared" si="1"/>
        <v>0.15589071386854897</v>
      </c>
    </row>
    <row r="64" spans="1:8" x14ac:dyDescent="0.25">
      <c r="A64" s="13">
        <v>-91</v>
      </c>
      <c r="F64" s="3">
        <v>12</v>
      </c>
      <c r="G64" s="3">
        <f t="shared" si="0"/>
        <v>-92.56</v>
      </c>
      <c r="H64" s="3">
        <f t="shared" si="1"/>
        <v>0.15014863137868872</v>
      </c>
    </row>
    <row r="65" spans="1:8" x14ac:dyDescent="0.25">
      <c r="A65" s="13">
        <v>-94</v>
      </c>
      <c r="F65" s="3">
        <v>13</v>
      </c>
      <c r="G65" s="3">
        <f t="shared" si="0"/>
        <v>-92.44</v>
      </c>
      <c r="H65" s="3">
        <f t="shared" si="1"/>
        <v>0.14414687019142911</v>
      </c>
    </row>
    <row r="66" spans="1:8" x14ac:dyDescent="0.25">
      <c r="A66" s="13">
        <v>-95</v>
      </c>
      <c r="F66" s="3">
        <v>14</v>
      </c>
      <c r="G66" s="3">
        <f t="shared" si="0"/>
        <v>-92.32</v>
      </c>
      <c r="H66" s="3">
        <f t="shared" si="1"/>
        <v>0.13793413748002459</v>
      </c>
    </row>
    <row r="67" spans="1:8" x14ac:dyDescent="0.25">
      <c r="A67" s="13">
        <v>-94</v>
      </c>
      <c r="F67" s="3">
        <v>15</v>
      </c>
      <c r="G67" s="3">
        <f t="shared" si="0"/>
        <v>-92.2</v>
      </c>
      <c r="H67" s="3">
        <f t="shared" si="1"/>
        <v>0.13155913733319785</v>
      </c>
    </row>
    <row r="68" spans="1:8" x14ac:dyDescent="0.25">
      <c r="A68" s="13">
        <v>-97</v>
      </c>
      <c r="F68" s="3">
        <v>16</v>
      </c>
      <c r="G68" s="3">
        <f t="shared" ref="G68:G102" si="2">$D$28+($I$3*F68)</f>
        <v>-92.08</v>
      </c>
      <c r="H68" s="3">
        <f t="shared" ref="H68:H102" si="3">_xlfn.NORM.DIST(G68,$D$28,$C$6,FALSE)</f>
        <v>0.12506995042316035</v>
      </c>
    </row>
    <row r="69" spans="1:8" x14ac:dyDescent="0.25">
      <c r="A69" s="13">
        <v>-94</v>
      </c>
      <c r="F69" s="3">
        <v>17</v>
      </c>
      <c r="G69" s="3">
        <f t="shared" si="2"/>
        <v>-91.96</v>
      </c>
      <c r="H69" s="3">
        <f t="shared" si="3"/>
        <v>0.11851345125510561</v>
      </c>
    </row>
    <row r="70" spans="1:8" x14ac:dyDescent="0.25">
      <c r="A70" s="13">
        <v>-94</v>
      </c>
      <c r="F70" s="3">
        <v>18</v>
      </c>
      <c r="G70" s="3">
        <f t="shared" si="2"/>
        <v>-91.84</v>
      </c>
      <c r="H70" s="3">
        <f t="shared" si="3"/>
        <v>0.11193477236998176</v>
      </c>
    </row>
    <row r="71" spans="1:8" x14ac:dyDescent="0.25">
      <c r="A71" s="13">
        <v>-92</v>
      </c>
      <c r="F71" s="3">
        <v>19</v>
      </c>
      <c r="G71" s="3">
        <f t="shared" si="2"/>
        <v>-91.72</v>
      </c>
      <c r="H71" s="3">
        <f t="shared" si="3"/>
        <v>0.10537682338291833</v>
      </c>
    </row>
    <row r="72" spans="1:8" x14ac:dyDescent="0.25">
      <c r="A72" s="13">
        <v>-90</v>
      </c>
      <c r="F72" s="3">
        <v>20</v>
      </c>
      <c r="G72" s="3">
        <f t="shared" si="2"/>
        <v>-91.6</v>
      </c>
      <c r="H72" s="3">
        <f t="shared" si="3"/>
        <v>9.8879871123784782E-2</v>
      </c>
    </row>
    <row r="73" spans="1:8" x14ac:dyDescent="0.25">
      <c r="A73" s="13">
        <v>-94</v>
      </c>
      <c r="F73" s="3">
        <v>21</v>
      </c>
      <c r="G73" s="3">
        <f t="shared" si="2"/>
        <v>-91.48</v>
      </c>
      <c r="H73" s="3">
        <f t="shared" si="3"/>
        <v>9.2481185456419021E-2</v>
      </c>
    </row>
    <row r="74" spans="1:8" x14ac:dyDescent="0.25">
      <c r="A74" s="13">
        <v>-91</v>
      </c>
      <c r="F74" s="3">
        <v>22</v>
      </c>
      <c r="G74" s="3">
        <f t="shared" si="2"/>
        <v>-91.36</v>
      </c>
      <c r="H74" s="3">
        <f t="shared" si="3"/>
        <v>8.6214753641170247E-2</v>
      </c>
    </row>
    <row r="75" spans="1:8" x14ac:dyDescent="0.25">
      <c r="A75" s="13">
        <v>-95</v>
      </c>
      <c r="F75" s="3">
        <v>23</v>
      </c>
      <c r="G75" s="3">
        <f t="shared" si="2"/>
        <v>-91.24</v>
      </c>
      <c r="H75" s="3">
        <f t="shared" si="3"/>
        <v>8.0111064421323236E-2</v>
      </c>
    </row>
    <row r="76" spans="1:8" x14ac:dyDescent="0.25">
      <c r="A76" s="13">
        <v>-98</v>
      </c>
      <c r="F76" s="3">
        <v>24</v>
      </c>
      <c r="G76" s="3">
        <f t="shared" si="2"/>
        <v>-91.12</v>
      </c>
      <c r="H76" s="3">
        <f t="shared" si="3"/>
        <v>7.4196961403760933E-2</v>
      </c>
    </row>
    <row r="77" spans="1:8" x14ac:dyDescent="0.25">
      <c r="A77" s="13">
        <v>-94</v>
      </c>
      <c r="F77" s="3">
        <v>25</v>
      </c>
      <c r="G77" s="3">
        <f t="shared" si="2"/>
        <v>-91</v>
      </c>
      <c r="H77" s="3">
        <f t="shared" si="3"/>
        <v>6.849556380883226E-2</v>
      </c>
    </row>
    <row r="78" spans="1:8" x14ac:dyDescent="0.25">
      <c r="A78" s="13">
        <v>-94</v>
      </c>
      <c r="F78" s="3">
        <v>26</v>
      </c>
      <c r="G78" s="3">
        <f t="shared" si="2"/>
        <v>-90.88</v>
      </c>
      <c r="H78" s="3">
        <f t="shared" si="3"/>
        <v>6.3026251318411039E-2</v>
      </c>
    </row>
    <row r="79" spans="1:8" x14ac:dyDescent="0.25">
      <c r="A79" s="13">
        <v>-96</v>
      </c>
      <c r="F79" s="3">
        <v>27</v>
      </c>
      <c r="G79" s="3">
        <f t="shared" si="2"/>
        <v>-90.76</v>
      </c>
      <c r="H79" s="3">
        <f t="shared" si="3"/>
        <v>5.7804708582189883E-2</v>
      </c>
    </row>
    <row r="80" spans="1:8" x14ac:dyDescent="0.25">
      <c r="A80" s="13">
        <v>-95</v>
      </c>
      <c r="F80" s="3">
        <v>28</v>
      </c>
      <c r="G80" s="3">
        <f t="shared" si="2"/>
        <v>-90.64</v>
      </c>
      <c r="H80" s="3">
        <f t="shared" si="3"/>
        <v>5.2843023970539242E-2</v>
      </c>
    </row>
    <row r="81" spans="1:8" x14ac:dyDescent="0.25">
      <c r="A81" s="13">
        <v>-98</v>
      </c>
      <c r="F81" s="3">
        <v>29</v>
      </c>
      <c r="G81" s="3">
        <f t="shared" si="2"/>
        <v>-90.52</v>
      </c>
      <c r="H81" s="3">
        <f t="shared" si="3"/>
        <v>4.8149836400212545E-2</v>
      </c>
    </row>
    <row r="82" spans="1:8" x14ac:dyDescent="0.25">
      <c r="A82" s="13">
        <v>-95</v>
      </c>
      <c r="F82" s="3">
        <v>30</v>
      </c>
      <c r="G82" s="3">
        <f t="shared" si="2"/>
        <v>-90.4</v>
      </c>
      <c r="H82" s="3">
        <f t="shared" si="3"/>
        <v>4.3730523511794135E-2</v>
      </c>
    </row>
    <row r="83" spans="1:8" x14ac:dyDescent="0.25">
      <c r="A83" s="13">
        <v>-94</v>
      </c>
      <c r="F83" s="3">
        <v>31</v>
      </c>
      <c r="G83" s="3">
        <f t="shared" si="2"/>
        <v>-90.28</v>
      </c>
      <c r="H83" s="3">
        <f t="shared" si="3"/>
        <v>3.9587424143026843E-2</v>
      </c>
    </row>
    <row r="84" spans="1:8" x14ac:dyDescent="0.25">
      <c r="A84" s="13">
        <v>-94</v>
      </c>
      <c r="F84" s="3">
        <v>32</v>
      </c>
      <c r="G84" s="3">
        <f t="shared" si="2"/>
        <v>-90.16</v>
      </c>
      <c r="H84" s="3">
        <f t="shared" si="3"/>
        <v>3.5720087911447186E-2</v>
      </c>
    </row>
    <row r="85" spans="1:8" x14ac:dyDescent="0.25">
      <c r="A85" s="13">
        <v>-94</v>
      </c>
      <c r="F85" s="3">
        <v>33</v>
      </c>
      <c r="G85" s="3">
        <f t="shared" si="2"/>
        <v>-90.04</v>
      </c>
      <c r="H85" s="3">
        <f t="shared" si="3"/>
        <v>3.2125544778973586E-2</v>
      </c>
    </row>
    <row r="86" spans="1:8" x14ac:dyDescent="0.25">
      <c r="A86" s="13">
        <v>-94</v>
      </c>
      <c r="F86" s="3">
        <v>34</v>
      </c>
      <c r="G86" s="3">
        <f t="shared" si="2"/>
        <v>-89.92</v>
      </c>
      <c r="H86" s="3">
        <f t="shared" si="3"/>
        <v>2.8798587701516561E-2</v>
      </c>
    </row>
    <row r="87" spans="1:8" x14ac:dyDescent="0.25">
      <c r="A87" s="13">
        <v>-96</v>
      </c>
      <c r="F87" s="3">
        <v>35</v>
      </c>
      <c r="G87" s="3">
        <f t="shared" si="2"/>
        <v>-89.8</v>
      </c>
      <c r="H87" s="3">
        <f t="shared" si="3"/>
        <v>2.5732061845921382E-2</v>
      </c>
    </row>
    <row r="88" spans="1:8" x14ac:dyDescent="0.25">
      <c r="A88" s="13">
        <v>-91</v>
      </c>
      <c r="F88" s="3">
        <v>36</v>
      </c>
      <c r="G88" s="3">
        <f t="shared" si="2"/>
        <v>-89.68</v>
      </c>
      <c r="H88" s="3">
        <f t="shared" si="3"/>
        <v>2.2917154359793936E-2</v>
      </c>
    </row>
    <row r="89" spans="1:8" x14ac:dyDescent="0.25">
      <c r="A89" s="13">
        <v>-95</v>
      </c>
      <c r="F89" s="3">
        <v>37</v>
      </c>
      <c r="G89" s="3">
        <f t="shared" si="2"/>
        <v>-89.56</v>
      </c>
      <c r="H89" s="3">
        <f t="shared" si="3"/>
        <v>2.034367928079724E-2</v>
      </c>
    </row>
    <row r="90" spans="1:8" x14ac:dyDescent="0.25">
      <c r="A90" s="13">
        <v>-92</v>
      </c>
      <c r="F90" s="3">
        <v>38</v>
      </c>
      <c r="G90" s="3">
        <f t="shared" si="2"/>
        <v>-89.44</v>
      </c>
      <c r="H90" s="3">
        <f t="shared" si="3"/>
        <v>1.8000352844193015E-2</v>
      </c>
    </row>
    <row r="91" spans="1:8" x14ac:dyDescent="0.25">
      <c r="A91" s="13">
        <v>-94</v>
      </c>
      <c r="F91" s="3">
        <v>39</v>
      </c>
      <c r="G91" s="3">
        <f t="shared" si="2"/>
        <v>-89.32</v>
      </c>
      <c r="H91" s="3">
        <f t="shared" si="3"/>
        <v>1.5875055164695819E-2</v>
      </c>
    </row>
    <row r="92" spans="1:8" x14ac:dyDescent="0.25">
      <c r="A92" s="13">
        <v>-91</v>
      </c>
      <c r="F92" s="3">
        <v>40</v>
      </c>
      <c r="G92" s="3">
        <f t="shared" si="2"/>
        <v>-89.2</v>
      </c>
      <c r="H92" s="3">
        <f t="shared" si="3"/>
        <v>1.3955075006466946E-2</v>
      </c>
    </row>
    <row r="93" spans="1:8" x14ac:dyDescent="0.25">
      <c r="A93" s="13">
        <v>-96</v>
      </c>
      <c r="F93" s="3">
        <v>41</v>
      </c>
      <c r="G93" s="3">
        <f t="shared" si="2"/>
        <v>-89.08</v>
      </c>
      <c r="H93" s="3">
        <f t="shared" si="3"/>
        <v>1.222733509065759E-2</v>
      </c>
    </row>
    <row r="94" spans="1:8" x14ac:dyDescent="0.25">
      <c r="A94" s="13">
        <v>-92</v>
      </c>
      <c r="F94" s="3">
        <v>42</v>
      </c>
      <c r="G94" s="3">
        <f t="shared" si="2"/>
        <v>-88.96</v>
      </c>
      <c r="H94" s="3">
        <f t="shared" si="3"/>
        <v>1.0678596103347742E-2</v>
      </c>
    </row>
    <row r="95" spans="1:8" x14ac:dyDescent="0.25">
      <c r="A95" s="13">
        <v>-95</v>
      </c>
      <c r="F95" s="3">
        <v>43</v>
      </c>
      <c r="G95" s="3">
        <f t="shared" si="2"/>
        <v>-88.84</v>
      </c>
      <c r="H95" s="3">
        <f t="shared" si="3"/>
        <v>9.2956382409565986E-3</v>
      </c>
    </row>
    <row r="96" spans="1:8" x14ac:dyDescent="0.25">
      <c r="A96" s="13">
        <v>-96</v>
      </c>
      <c r="F96" s="3">
        <v>44</v>
      </c>
      <c r="G96" s="3">
        <f t="shared" si="2"/>
        <v>-88.72</v>
      </c>
      <c r="H96" s="3">
        <f t="shared" si="3"/>
        <v>8.0654197514251503E-3</v>
      </c>
    </row>
    <row r="97" spans="1:8" x14ac:dyDescent="0.25">
      <c r="A97" s="13">
        <v>-95</v>
      </c>
      <c r="F97" s="3">
        <v>45</v>
      </c>
      <c r="G97" s="3">
        <f t="shared" si="2"/>
        <v>-88.6</v>
      </c>
      <c r="H97" s="3">
        <f t="shared" si="3"/>
        <v>6.9752124871213083E-3</v>
      </c>
    </row>
    <row r="98" spans="1:8" x14ac:dyDescent="0.25">
      <c r="A98" s="13">
        <v>-96</v>
      </c>
      <c r="F98" s="3">
        <v>46</v>
      </c>
      <c r="G98" s="3">
        <f t="shared" si="2"/>
        <v>-88.48</v>
      </c>
      <c r="H98" s="3">
        <f t="shared" si="3"/>
        <v>6.0127149721877025E-3</v>
      </c>
    </row>
    <row r="99" spans="1:8" x14ac:dyDescent="0.25">
      <c r="A99" s="13">
        <v>-94</v>
      </c>
      <c r="F99" s="3">
        <v>47</v>
      </c>
      <c r="G99" s="3">
        <f t="shared" si="2"/>
        <v>-88.36</v>
      </c>
      <c r="H99" s="3">
        <f t="shared" si="3"/>
        <v>5.1661438987168958E-3</v>
      </c>
    </row>
    <row r="100" spans="1:8" x14ac:dyDescent="0.25">
      <c r="A100" s="13">
        <v>-96</v>
      </c>
      <c r="F100" s="3">
        <v>48</v>
      </c>
      <c r="G100" s="3">
        <f t="shared" si="2"/>
        <v>-88.24</v>
      </c>
      <c r="H100" s="3">
        <f t="shared" si="3"/>
        <v>4.4243053012711997E-3</v>
      </c>
    </row>
    <row r="101" spans="1:8" x14ac:dyDescent="0.25">
      <c r="F101" s="3">
        <v>49</v>
      </c>
      <c r="G101" s="3">
        <f t="shared" si="2"/>
        <v>-88.12</v>
      </c>
      <c r="H101" s="3">
        <f t="shared" si="3"/>
        <v>3.7766469189575527E-3</v>
      </c>
    </row>
    <row r="102" spans="1:8" x14ac:dyDescent="0.25">
      <c r="F102" s="3">
        <v>50</v>
      </c>
      <c r="G102" s="3">
        <f t="shared" si="2"/>
        <v>-88</v>
      </c>
      <c r="H102" s="3">
        <f t="shared" si="3"/>
        <v>3.2132934417519136E-3</v>
      </c>
    </row>
  </sheetData>
  <mergeCells count="4">
    <mergeCell ref="B1:C1"/>
    <mergeCell ref="D1:E1"/>
    <mergeCell ref="F1:I1"/>
    <mergeCell ref="C27:D27"/>
  </mergeCells>
  <conditionalFormatting sqref="D29">
    <cfRule type="cellIs" dxfId="5" priority="1" operator="notEqual">
      <formula>$D$28</formula>
    </cfRule>
    <cfRule type="cellIs" dxfId="4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1402-3D99-491E-B206-2CF2217E7C30}">
  <dimension ref="A1:L102"/>
  <sheetViews>
    <sheetView zoomScale="120" zoomScaleNormal="120" workbookViewId="0">
      <selection activeCell="J11" sqref="J11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-95</v>
      </c>
      <c r="B1" s="30" t="s">
        <v>35</v>
      </c>
      <c r="C1" s="30"/>
      <c r="D1" s="27" t="s">
        <v>17</v>
      </c>
      <c r="E1" s="28"/>
      <c r="F1" s="29" t="s">
        <v>18</v>
      </c>
      <c r="G1" s="29"/>
      <c r="H1" s="29"/>
      <c r="I1" s="29"/>
      <c r="L1" s="14"/>
    </row>
    <row r="2" spans="1:12" x14ac:dyDescent="0.25">
      <c r="A2" s="13">
        <v>-95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-94</v>
      </c>
      <c r="B3" s="21" t="s">
        <v>8</v>
      </c>
      <c r="C3" s="12">
        <f>MIN(A1:A100)</f>
        <v>-100</v>
      </c>
      <c r="D3" s="8">
        <v>-101</v>
      </c>
      <c r="E3" s="10">
        <f t="array" ref="E3:E11">FREQUENCY(A1:A100,D3:D11)</f>
        <v>0</v>
      </c>
      <c r="F3" s="3">
        <v>-49</v>
      </c>
      <c r="G3" s="3">
        <f>$D$28+($I$3*F3)</f>
        <v>-100.39</v>
      </c>
      <c r="H3" s="3">
        <f>_xlfn.NORM.DIST(G3,$D$28,$C$6,FALSE)</f>
        <v>3.1541528770172049E-3</v>
      </c>
      <c r="I3" s="7">
        <f>(ABS(C3)-ABS(C4))/C5</f>
        <v>0.11</v>
      </c>
      <c r="L3" s="14"/>
    </row>
    <row r="4" spans="1:12" x14ac:dyDescent="0.25">
      <c r="A4" s="13">
        <v>-95</v>
      </c>
      <c r="B4" s="22" t="s">
        <v>9</v>
      </c>
      <c r="C4" s="7">
        <f>MAX(A1:A100)</f>
        <v>-89</v>
      </c>
      <c r="D4" s="6">
        <v>-100</v>
      </c>
      <c r="E4" s="11">
        <v>1</v>
      </c>
      <c r="F4" s="3">
        <v>-48</v>
      </c>
      <c r="G4" s="3">
        <f t="shared" ref="G4:G67" si="0">$D$28+($I$3*F4)</f>
        <v>-100.28</v>
      </c>
      <c r="H4" s="3">
        <f t="shared" ref="H4:H67" si="1">_xlfn.NORM.DIST(G4,$D$28,$C$6,FALSE)</f>
        <v>3.7408051235251162E-3</v>
      </c>
      <c r="L4" s="14"/>
    </row>
    <row r="5" spans="1:12" x14ac:dyDescent="0.25">
      <c r="A5" s="13">
        <v>-93</v>
      </c>
      <c r="B5" s="21" t="s">
        <v>10</v>
      </c>
      <c r="C5" s="12">
        <f>COUNT(A1:A100)</f>
        <v>100</v>
      </c>
      <c r="D5" s="8">
        <v>-99</v>
      </c>
      <c r="E5" s="10">
        <v>1</v>
      </c>
      <c r="F5" s="3">
        <v>-47</v>
      </c>
      <c r="G5" s="3">
        <f t="shared" si="0"/>
        <v>-100.17</v>
      </c>
      <c r="H5" s="3">
        <f t="shared" si="1"/>
        <v>4.4209943357052563E-3</v>
      </c>
      <c r="L5" s="14"/>
    </row>
    <row r="6" spans="1:12" x14ac:dyDescent="0.25">
      <c r="A6" s="13">
        <v>-94</v>
      </c>
      <c r="B6" s="22" t="s">
        <v>2</v>
      </c>
      <c r="C6" s="7">
        <f>_xlfn.STDEV.S(A1:A100)</f>
        <v>1.8548053887950158</v>
      </c>
      <c r="D6" s="6">
        <v>-98</v>
      </c>
      <c r="E6" s="11">
        <v>3</v>
      </c>
      <c r="F6" s="3">
        <v>-46</v>
      </c>
      <c r="G6" s="3">
        <f t="shared" si="0"/>
        <v>-100.06</v>
      </c>
      <c r="H6" s="3">
        <f t="shared" si="1"/>
        <v>5.206517849398587E-3</v>
      </c>
      <c r="L6" s="14"/>
    </row>
    <row r="7" spans="1:12" x14ac:dyDescent="0.25">
      <c r="A7" s="13">
        <v>-95</v>
      </c>
      <c r="B7" s="21" t="s">
        <v>6</v>
      </c>
      <c r="C7" s="12">
        <f>C9-(2*C6)</f>
        <v>-98.419610777590023</v>
      </c>
      <c r="D7" s="8">
        <v>-97</v>
      </c>
      <c r="E7" s="10">
        <v>11</v>
      </c>
      <c r="F7" s="3">
        <v>-45</v>
      </c>
      <c r="G7" s="3">
        <f t="shared" si="0"/>
        <v>-99.95</v>
      </c>
      <c r="H7" s="3">
        <f t="shared" si="1"/>
        <v>6.1100855877005214E-3</v>
      </c>
    </row>
    <row r="8" spans="1:12" x14ac:dyDescent="0.25">
      <c r="A8" s="13">
        <v>-94</v>
      </c>
      <c r="B8" s="22" t="s">
        <v>4</v>
      </c>
      <c r="C8" s="7">
        <f>C9-C6</f>
        <v>-96.564805388795008</v>
      </c>
      <c r="D8" s="6">
        <v>-96</v>
      </c>
      <c r="E8" s="11">
        <v>13</v>
      </c>
      <c r="F8" s="3">
        <v>-44</v>
      </c>
      <c r="G8" s="3">
        <f t="shared" si="0"/>
        <v>-99.84</v>
      </c>
      <c r="H8" s="3">
        <f t="shared" si="1"/>
        <v>7.145288271512255E-3</v>
      </c>
    </row>
    <row r="9" spans="1:12" x14ac:dyDescent="0.25">
      <c r="A9" s="13">
        <v>-95</v>
      </c>
      <c r="B9" s="21" t="s">
        <v>3</v>
      </c>
      <c r="C9" s="12">
        <f>AVERAGE(A1:A100)</f>
        <v>-94.71</v>
      </c>
      <c r="D9" s="8">
        <v>-95</v>
      </c>
      <c r="E9" s="10">
        <v>28</v>
      </c>
      <c r="F9" s="3">
        <v>-43</v>
      </c>
      <c r="G9" s="3">
        <f t="shared" si="0"/>
        <v>-99.73</v>
      </c>
      <c r="H9" s="3">
        <f t="shared" si="1"/>
        <v>8.3265432996417598E-3</v>
      </c>
    </row>
    <row r="10" spans="1:12" x14ac:dyDescent="0.25">
      <c r="A10" s="13">
        <v>-92</v>
      </c>
      <c r="B10" s="22" t="s">
        <v>5</v>
      </c>
      <c r="C10" s="7">
        <f>C9+C6</f>
        <v>-92.855194611204979</v>
      </c>
      <c r="D10" s="6">
        <v>-94</v>
      </c>
      <c r="E10" s="11">
        <v>22</v>
      </c>
      <c r="F10" s="3">
        <v>-42</v>
      </c>
      <c r="G10" s="3">
        <f t="shared" si="0"/>
        <v>-99.62</v>
      </c>
      <c r="H10" s="3">
        <f t="shared" si="1"/>
        <v>9.6690156641294107E-3</v>
      </c>
    </row>
    <row r="11" spans="1:12" x14ac:dyDescent="0.25">
      <c r="A11" s="13">
        <v>-97</v>
      </c>
      <c r="B11" s="21" t="s">
        <v>7</v>
      </c>
      <c r="C11" s="12">
        <f>C9+(2*C6)</f>
        <v>-91.000389222409964</v>
      </c>
      <c r="D11" s="8">
        <v>-93</v>
      </c>
      <c r="E11" s="10">
        <v>12</v>
      </c>
      <c r="F11" s="3">
        <v>-41</v>
      </c>
      <c r="G11" s="3">
        <f t="shared" si="0"/>
        <v>-99.51</v>
      </c>
      <c r="H11" s="3">
        <f t="shared" si="1"/>
        <v>1.1188511478644218E-2</v>
      </c>
    </row>
    <row r="12" spans="1:12" x14ac:dyDescent="0.25">
      <c r="A12" s="13">
        <v>-97</v>
      </c>
      <c r="F12" s="3">
        <v>-40</v>
      </c>
      <c r="G12" s="3">
        <f t="shared" si="0"/>
        <v>-99.4</v>
      </c>
      <c r="H12" s="3">
        <f t="shared" si="1"/>
        <v>1.2901342019219138E-2</v>
      </c>
    </row>
    <row r="13" spans="1:12" x14ac:dyDescent="0.25">
      <c r="A13" s="13">
        <v>-97</v>
      </c>
      <c r="F13" s="3">
        <v>-39</v>
      </c>
      <c r="G13" s="3">
        <f t="shared" si="0"/>
        <v>-99.29</v>
      </c>
      <c r="H13" s="3">
        <f t="shared" si="1"/>
        <v>1.4824156614560834E-2</v>
      </c>
    </row>
    <row r="14" spans="1:12" x14ac:dyDescent="0.25">
      <c r="A14" s="13">
        <v>-92</v>
      </c>
      <c r="F14" s="3">
        <v>-38</v>
      </c>
      <c r="G14" s="3">
        <f t="shared" si="0"/>
        <v>-99.18</v>
      </c>
      <c r="H14" s="3">
        <f t="shared" si="1"/>
        <v>1.6973743281774371E-2</v>
      </c>
    </row>
    <row r="15" spans="1:12" x14ac:dyDescent="0.25">
      <c r="A15" s="13">
        <v>-95</v>
      </c>
      <c r="F15" s="3">
        <v>-37</v>
      </c>
      <c r="G15" s="3">
        <f t="shared" si="0"/>
        <v>-99.07</v>
      </c>
      <c r="H15" s="3">
        <f t="shared" si="1"/>
        <v>1.9366796682791013E-2</v>
      </c>
    </row>
    <row r="16" spans="1:12" x14ac:dyDescent="0.25">
      <c r="A16" s="13">
        <v>-89</v>
      </c>
      <c r="F16" s="3">
        <v>-36</v>
      </c>
      <c r="G16" s="3">
        <f t="shared" si="0"/>
        <v>-98.96</v>
      </c>
      <c r="H16" s="3">
        <f t="shared" si="1"/>
        <v>2.2019653772764197E-2</v>
      </c>
    </row>
    <row r="17" spans="1:8" x14ac:dyDescent="0.25">
      <c r="A17" s="13">
        <v>-95</v>
      </c>
      <c r="F17" s="3">
        <v>-35</v>
      </c>
      <c r="G17" s="3">
        <f t="shared" si="0"/>
        <v>-98.85</v>
      </c>
      <c r="H17" s="3">
        <f t="shared" si="1"/>
        <v>2.4947998414869305E-2</v>
      </c>
    </row>
    <row r="18" spans="1:8" x14ac:dyDescent="0.25">
      <c r="A18" s="13">
        <v>-90</v>
      </c>
      <c r="F18" s="3">
        <v>-34</v>
      </c>
      <c r="G18" s="3">
        <f t="shared" si="0"/>
        <v>-98.74</v>
      </c>
      <c r="H18" s="3">
        <f t="shared" si="1"/>
        <v>2.8166537231530474E-2</v>
      </c>
    </row>
    <row r="19" spans="1:8" x14ac:dyDescent="0.25">
      <c r="A19" s="13">
        <v>-96</v>
      </c>
      <c r="F19" s="3">
        <v>-33</v>
      </c>
      <c r="G19" s="3">
        <f t="shared" si="0"/>
        <v>-98.63</v>
      </c>
      <c r="H19" s="3">
        <f t="shared" si="1"/>
        <v>3.1688650029793861E-2</v>
      </c>
    </row>
    <row r="20" spans="1:8" x14ac:dyDescent="0.25">
      <c r="A20" s="13">
        <v>-95</v>
      </c>
      <c r="F20" s="3">
        <v>-32</v>
      </c>
      <c r="G20" s="3">
        <f t="shared" si="0"/>
        <v>-98.52</v>
      </c>
      <c r="H20" s="3">
        <f t="shared" si="1"/>
        <v>3.5526019252436869E-2</v>
      </c>
    </row>
    <row r="21" spans="1:8" x14ac:dyDescent="0.25">
      <c r="A21" s="13">
        <v>-93</v>
      </c>
      <c r="F21" s="3">
        <v>-31</v>
      </c>
      <c r="G21" s="3">
        <f t="shared" si="0"/>
        <v>-98.41</v>
      </c>
      <c r="H21" s="3">
        <f t="shared" si="1"/>
        <v>3.9688244035316789E-2</v>
      </c>
    </row>
    <row r="22" spans="1:8" x14ac:dyDescent="0.25">
      <c r="A22" s="13">
        <v>-93</v>
      </c>
      <c r="F22" s="3">
        <v>-30</v>
      </c>
      <c r="G22" s="3">
        <f t="shared" si="0"/>
        <v>-98.3</v>
      </c>
      <c r="H22" s="3">
        <f t="shared" si="1"/>
        <v>4.4182445559562446E-2</v>
      </c>
    </row>
    <row r="23" spans="1:8" x14ac:dyDescent="0.25">
      <c r="A23" s="13">
        <v>-94</v>
      </c>
      <c r="F23" s="3">
        <v>-29</v>
      </c>
      <c r="G23" s="3">
        <f t="shared" si="0"/>
        <v>-98.19</v>
      </c>
      <c r="H23" s="3">
        <f t="shared" si="1"/>
        <v>4.9012871434816953E-2</v>
      </c>
    </row>
    <row r="24" spans="1:8" x14ac:dyDescent="0.25">
      <c r="A24" s="13">
        <v>-93</v>
      </c>
      <c r="F24" s="3">
        <v>-28</v>
      </c>
      <c r="G24" s="3">
        <f t="shared" si="0"/>
        <v>-98.08</v>
      </c>
      <c r="H24" s="3">
        <f t="shared" si="1"/>
        <v>5.4180507794465635E-2</v>
      </c>
    </row>
    <row r="25" spans="1:8" x14ac:dyDescent="0.25">
      <c r="A25" s="13">
        <v>-96</v>
      </c>
      <c r="F25" s="3">
        <v>-27</v>
      </c>
      <c r="G25" s="3">
        <f t="shared" si="0"/>
        <v>-97.97</v>
      </c>
      <c r="H25" s="3">
        <f t="shared" si="1"/>
        <v>5.968270858193285E-2</v>
      </c>
    </row>
    <row r="26" spans="1:8" x14ac:dyDescent="0.25">
      <c r="A26" s="13">
        <v>-96</v>
      </c>
      <c r="F26" s="3">
        <v>-26</v>
      </c>
      <c r="G26" s="3">
        <f t="shared" si="0"/>
        <v>-97.86</v>
      </c>
      <c r="H26" s="3">
        <f t="shared" si="1"/>
        <v>6.5512852115327758E-2</v>
      </c>
    </row>
    <row r="27" spans="1:8" x14ac:dyDescent="0.25">
      <c r="A27" s="13">
        <v>-97</v>
      </c>
      <c r="C27" s="31" t="s">
        <v>20</v>
      </c>
      <c r="D27" s="31"/>
      <c r="F27" s="3">
        <v>-25</v>
      </c>
      <c r="G27" s="3">
        <f t="shared" si="0"/>
        <v>-97.75</v>
      </c>
      <c r="H27" s="3">
        <f t="shared" si="1"/>
        <v>7.1660035394693358E-2</v>
      </c>
    </row>
    <row r="28" spans="1:8" x14ac:dyDescent="0.25">
      <c r="A28" s="13">
        <v>-94</v>
      </c>
      <c r="C28" s="22" t="s">
        <v>22</v>
      </c>
      <c r="D28" s="6">
        <f>_xlfn.MODE.SNGL(A1:A100)</f>
        <v>-95</v>
      </c>
      <c r="F28" s="3">
        <v>-24</v>
      </c>
      <c r="G28" s="3">
        <f t="shared" si="0"/>
        <v>-97.64</v>
      </c>
      <c r="H28" s="3">
        <f t="shared" si="1"/>
        <v>7.8108816724611646E-2</v>
      </c>
    </row>
    <row r="29" spans="1:8" x14ac:dyDescent="0.25">
      <c r="A29" s="13">
        <v>-95</v>
      </c>
      <c r="C29" s="22" t="s">
        <v>21</v>
      </c>
      <c r="D29" s="6">
        <f>_xlfn.MODE.SNGL(A1:A5)</f>
        <v>-95</v>
      </c>
      <c r="F29" s="3">
        <v>-23</v>
      </c>
      <c r="G29" s="3">
        <f t="shared" si="0"/>
        <v>-97.53</v>
      </c>
      <c r="H29" s="3">
        <f t="shared" si="1"/>
        <v>8.4839017033647615E-2</v>
      </c>
    </row>
    <row r="30" spans="1:8" x14ac:dyDescent="0.25">
      <c r="A30" s="13">
        <v>-97</v>
      </c>
      <c r="C30" s="22" t="s">
        <v>29</v>
      </c>
      <c r="D30" s="20">
        <f>ABS(C6/C9)</f>
        <v>1.9584050140376053E-2</v>
      </c>
      <c r="F30" s="3">
        <v>-22</v>
      </c>
      <c r="G30" s="3">
        <f t="shared" si="0"/>
        <v>-97.42</v>
      </c>
      <c r="H30" s="3">
        <f t="shared" si="1"/>
        <v>9.1825589757607795E-2</v>
      </c>
    </row>
    <row r="31" spans="1:8" x14ac:dyDescent="0.25">
      <c r="A31" s="13">
        <v>-93</v>
      </c>
      <c r="F31" s="3">
        <v>-21</v>
      </c>
      <c r="G31" s="3">
        <f t="shared" si="0"/>
        <v>-97.31</v>
      </c>
      <c r="H31" s="3">
        <f t="shared" si="1"/>
        <v>9.9038568301937746E-2</v>
      </c>
    </row>
    <row r="32" spans="1:8" x14ac:dyDescent="0.25">
      <c r="A32" s="13">
        <v>-93</v>
      </c>
      <c r="F32" s="3">
        <v>-20</v>
      </c>
      <c r="G32" s="3">
        <f t="shared" si="0"/>
        <v>-97.2</v>
      </c>
      <c r="H32" s="3">
        <f t="shared" si="1"/>
        <v>0.10644309890690502</v>
      </c>
    </row>
    <row r="33" spans="1:8" x14ac:dyDescent="0.25">
      <c r="A33" s="13">
        <v>-95</v>
      </c>
      <c r="F33" s="3">
        <v>-19</v>
      </c>
      <c r="G33" s="3">
        <f t="shared" si="0"/>
        <v>-97.09</v>
      </c>
      <c r="H33" s="3">
        <f t="shared" si="1"/>
        <v>0.11399956521678062</v>
      </c>
    </row>
    <row r="34" spans="1:8" x14ac:dyDescent="0.25">
      <c r="A34" s="13">
        <v>-93</v>
      </c>
      <c r="F34" s="3">
        <v>-18</v>
      </c>
      <c r="G34" s="3">
        <f t="shared" si="0"/>
        <v>-96.98</v>
      </c>
      <c r="H34" s="3">
        <f t="shared" si="1"/>
        <v>0.12166380902315893</v>
      </c>
    </row>
    <row r="35" spans="1:8" x14ac:dyDescent="0.25">
      <c r="A35" s="13">
        <v>-95</v>
      </c>
      <c r="F35" s="3">
        <v>-17</v>
      </c>
      <c r="G35" s="3">
        <f t="shared" si="0"/>
        <v>-96.87</v>
      </c>
      <c r="H35" s="3">
        <f t="shared" si="1"/>
        <v>0.12938744954801126</v>
      </c>
    </row>
    <row r="36" spans="1:8" x14ac:dyDescent="0.25">
      <c r="A36" s="13">
        <v>-97</v>
      </c>
      <c r="F36" s="3">
        <v>-16</v>
      </c>
      <c r="G36" s="3">
        <f t="shared" si="0"/>
        <v>-96.76</v>
      </c>
      <c r="H36" s="3">
        <f t="shared" si="1"/>
        <v>0.13711830130188288</v>
      </c>
    </row>
    <row r="37" spans="1:8" x14ac:dyDescent="0.25">
      <c r="A37" s="13">
        <v>-95</v>
      </c>
      <c r="F37" s="3">
        <v>-15</v>
      </c>
      <c r="G37" s="3">
        <f t="shared" si="0"/>
        <v>-96.65</v>
      </c>
      <c r="H37" s="3">
        <f t="shared" si="1"/>
        <v>0.14480088805641972</v>
      </c>
    </row>
    <row r="38" spans="1:8" x14ac:dyDescent="0.25">
      <c r="A38" s="13">
        <v>-95</v>
      </c>
      <c r="F38" s="3">
        <v>-14</v>
      </c>
      <c r="G38" s="3">
        <f t="shared" si="0"/>
        <v>-96.54</v>
      </c>
      <c r="H38" s="3">
        <f t="shared" si="1"/>
        <v>0.15237704787794407</v>
      </c>
    </row>
    <row r="39" spans="1:8" x14ac:dyDescent="0.25">
      <c r="A39" s="13">
        <v>-95</v>
      </c>
      <c r="F39" s="3">
        <v>-13</v>
      </c>
      <c r="G39" s="3">
        <f t="shared" si="0"/>
        <v>-96.43</v>
      </c>
      <c r="H39" s="3">
        <f t="shared" si="1"/>
        <v>0.15978662155807122</v>
      </c>
    </row>
    <row r="40" spans="1:8" x14ac:dyDescent="0.25">
      <c r="A40" s="13">
        <v>-95</v>
      </c>
      <c r="F40" s="3">
        <v>-12</v>
      </c>
      <c r="G40" s="3">
        <f t="shared" si="0"/>
        <v>-96.32</v>
      </c>
      <c r="H40" s="3">
        <f t="shared" si="1"/>
        <v>0.16696821423191846</v>
      </c>
    </row>
    <row r="41" spans="1:8" x14ac:dyDescent="0.25">
      <c r="A41" s="13">
        <v>-95</v>
      </c>
      <c r="F41" s="3">
        <v>-11</v>
      </c>
      <c r="G41" s="3">
        <f t="shared" si="0"/>
        <v>-96.21</v>
      </c>
      <c r="H41" s="3">
        <f t="shared" si="1"/>
        <v>0.17386001758049047</v>
      </c>
    </row>
    <row r="42" spans="1:8" x14ac:dyDescent="0.25">
      <c r="A42" s="13">
        <v>-97</v>
      </c>
      <c r="F42" s="3">
        <v>-10</v>
      </c>
      <c r="G42" s="3">
        <f t="shared" si="0"/>
        <v>-96.1</v>
      </c>
      <c r="H42" s="3">
        <f t="shared" si="1"/>
        <v>0.18040067785692476</v>
      </c>
    </row>
    <row r="43" spans="1:8" x14ac:dyDescent="0.25">
      <c r="A43" s="13">
        <v>-94</v>
      </c>
      <c r="F43" s="3">
        <v>-9</v>
      </c>
      <c r="G43" s="3">
        <f t="shared" si="0"/>
        <v>-95.99</v>
      </c>
      <c r="H43" s="3">
        <f t="shared" si="1"/>
        <v>0.18653019313788954</v>
      </c>
    </row>
    <row r="44" spans="1:8" x14ac:dyDescent="0.25">
      <c r="A44" s="13">
        <v>-96</v>
      </c>
      <c r="F44" s="3">
        <v>-8</v>
      </c>
      <c r="G44" s="3">
        <f t="shared" si="0"/>
        <v>-95.88</v>
      </c>
      <c r="H44" s="3">
        <f t="shared" si="1"/>
        <v>0.19219082175573568</v>
      </c>
    </row>
    <row r="45" spans="1:8" x14ac:dyDescent="0.25">
      <c r="A45" s="13">
        <v>-93</v>
      </c>
      <c r="F45" s="3">
        <v>-7</v>
      </c>
      <c r="G45" s="3">
        <f t="shared" si="0"/>
        <v>-95.77</v>
      </c>
      <c r="H45" s="3">
        <f t="shared" si="1"/>
        <v>0.19732798287726058</v>
      </c>
    </row>
    <row r="46" spans="1:8" x14ac:dyDescent="0.25">
      <c r="A46" s="13">
        <v>-95</v>
      </c>
      <c r="F46" s="3">
        <v>-6</v>
      </c>
      <c r="G46" s="3">
        <f t="shared" si="0"/>
        <v>-95.66</v>
      </c>
      <c r="H46" s="3">
        <f t="shared" si="1"/>
        <v>0.20189112971092099</v>
      </c>
    </row>
    <row r="47" spans="1:8" x14ac:dyDescent="0.25">
      <c r="A47" s="13">
        <v>-95</v>
      </c>
      <c r="F47" s="3">
        <v>-5</v>
      </c>
      <c r="G47" s="3">
        <f t="shared" si="0"/>
        <v>-95.55</v>
      </c>
      <c r="H47" s="3">
        <f t="shared" si="1"/>
        <v>0.20583457587956733</v>
      </c>
    </row>
    <row r="48" spans="1:8" x14ac:dyDescent="0.25">
      <c r="A48" s="13">
        <v>-93</v>
      </c>
      <c r="F48" s="3">
        <v>-4</v>
      </c>
      <c r="G48" s="3">
        <f t="shared" si="0"/>
        <v>-95.44</v>
      </c>
      <c r="H48" s="3">
        <f t="shared" si="1"/>
        <v>0.20911825610579771</v>
      </c>
    </row>
    <row r="49" spans="1:8" x14ac:dyDescent="0.25">
      <c r="A49" s="13">
        <v>-99</v>
      </c>
      <c r="F49" s="3">
        <v>-3</v>
      </c>
      <c r="G49" s="3">
        <f t="shared" si="0"/>
        <v>-95.33</v>
      </c>
      <c r="H49" s="3">
        <f t="shared" si="1"/>
        <v>0.21170840351816411</v>
      </c>
    </row>
    <row r="50" spans="1:8" x14ac:dyDescent="0.25">
      <c r="A50" s="13">
        <v>-94</v>
      </c>
      <c r="F50" s="3">
        <v>-2</v>
      </c>
      <c r="G50" s="3">
        <f t="shared" si="0"/>
        <v>-95.22</v>
      </c>
      <c r="H50" s="3">
        <f t="shared" si="1"/>
        <v>0.2135781275753959</v>
      </c>
    </row>
    <row r="51" spans="1:8" x14ac:dyDescent="0.25">
      <c r="A51" s="13">
        <v>-95</v>
      </c>
      <c r="F51" s="3">
        <v>-1</v>
      </c>
      <c r="G51" s="3">
        <f t="shared" si="0"/>
        <v>-95.11</v>
      </c>
      <c r="H51" s="3">
        <f t="shared" si="1"/>
        <v>0.21470787878004352</v>
      </c>
    </row>
    <row r="52" spans="1:8" x14ac:dyDescent="0.25">
      <c r="A52" s="13">
        <v>-94</v>
      </c>
      <c r="F52" s="3">
        <v>0</v>
      </c>
      <c r="G52" s="3">
        <f t="shared" si="0"/>
        <v>-95</v>
      </c>
      <c r="H52" s="3">
        <f t="shared" si="1"/>
        <v>0.21508578895201919</v>
      </c>
    </row>
    <row r="53" spans="1:8" x14ac:dyDescent="0.25">
      <c r="A53" s="13">
        <v>-94</v>
      </c>
      <c r="F53" s="3">
        <v>1</v>
      </c>
      <c r="G53" s="3">
        <f t="shared" si="0"/>
        <v>-94.89</v>
      </c>
      <c r="H53" s="3">
        <f t="shared" si="1"/>
        <v>0.21470787878004352</v>
      </c>
    </row>
    <row r="54" spans="1:8" x14ac:dyDescent="0.25">
      <c r="A54" s="13">
        <v>-94</v>
      </c>
      <c r="F54" s="3">
        <v>2</v>
      </c>
      <c r="G54" s="3">
        <f t="shared" si="0"/>
        <v>-94.78</v>
      </c>
      <c r="H54" s="3">
        <f t="shared" si="1"/>
        <v>0.2135781275753959</v>
      </c>
    </row>
    <row r="55" spans="1:8" x14ac:dyDescent="0.25">
      <c r="A55" s="13">
        <v>-94</v>
      </c>
      <c r="F55" s="3">
        <v>3</v>
      </c>
      <c r="G55" s="3">
        <f t="shared" si="0"/>
        <v>-94.67</v>
      </c>
      <c r="H55" s="3">
        <f t="shared" si="1"/>
        <v>0.21170840351816411</v>
      </c>
    </row>
    <row r="56" spans="1:8" x14ac:dyDescent="0.25">
      <c r="A56" s="13">
        <v>-90</v>
      </c>
      <c r="F56" s="3">
        <v>4</v>
      </c>
      <c r="G56" s="3">
        <f t="shared" si="0"/>
        <v>-94.56</v>
      </c>
      <c r="H56" s="3">
        <f t="shared" si="1"/>
        <v>0.20911825610579771</v>
      </c>
    </row>
    <row r="57" spans="1:8" x14ac:dyDescent="0.25">
      <c r="A57" s="13">
        <v>-95</v>
      </c>
      <c r="F57" s="3">
        <v>5</v>
      </c>
      <c r="G57" s="3">
        <f t="shared" si="0"/>
        <v>-94.45</v>
      </c>
      <c r="H57" s="3">
        <f t="shared" si="1"/>
        <v>0.20583457587956733</v>
      </c>
    </row>
    <row r="58" spans="1:8" x14ac:dyDescent="0.25">
      <c r="A58" s="13">
        <v>-94</v>
      </c>
      <c r="F58" s="3">
        <v>6</v>
      </c>
      <c r="G58" s="3">
        <f t="shared" si="0"/>
        <v>-94.34</v>
      </c>
      <c r="H58" s="3">
        <f t="shared" si="1"/>
        <v>0.20189112971092099</v>
      </c>
    </row>
    <row r="59" spans="1:8" x14ac:dyDescent="0.25">
      <c r="A59" s="13">
        <v>-94</v>
      </c>
      <c r="F59" s="3">
        <v>7</v>
      </c>
      <c r="G59" s="3">
        <f t="shared" si="0"/>
        <v>-94.23</v>
      </c>
      <c r="H59" s="3">
        <f t="shared" si="1"/>
        <v>0.19732798287726058</v>
      </c>
    </row>
    <row r="60" spans="1:8" x14ac:dyDescent="0.25">
      <c r="A60" s="13">
        <v>-94</v>
      </c>
      <c r="F60" s="3">
        <v>8</v>
      </c>
      <c r="G60" s="3">
        <f t="shared" si="0"/>
        <v>-94.12</v>
      </c>
      <c r="H60" s="3">
        <f t="shared" si="1"/>
        <v>0.19219082175573568</v>
      </c>
    </row>
    <row r="61" spans="1:8" x14ac:dyDescent="0.25">
      <c r="A61" s="13">
        <v>-92</v>
      </c>
      <c r="F61" s="3">
        <v>9</v>
      </c>
      <c r="G61" s="3">
        <f t="shared" si="0"/>
        <v>-94.01</v>
      </c>
      <c r="H61" s="3">
        <f t="shared" si="1"/>
        <v>0.18653019313788954</v>
      </c>
    </row>
    <row r="62" spans="1:8" x14ac:dyDescent="0.25">
      <c r="A62" s="13">
        <v>-94</v>
      </c>
      <c r="F62" s="3">
        <v>10</v>
      </c>
      <c r="G62" s="3">
        <f t="shared" si="0"/>
        <v>-93.9</v>
      </c>
      <c r="H62" s="3">
        <f t="shared" si="1"/>
        <v>0.18040067785692476</v>
      </c>
    </row>
    <row r="63" spans="1:8" x14ac:dyDescent="0.25">
      <c r="A63" s="13">
        <v>-94</v>
      </c>
      <c r="F63" s="3">
        <v>11</v>
      </c>
      <c r="G63" s="3">
        <f t="shared" si="0"/>
        <v>-93.79</v>
      </c>
      <c r="H63" s="3">
        <f t="shared" si="1"/>
        <v>0.17386001758049047</v>
      </c>
    </row>
    <row r="64" spans="1:8" x14ac:dyDescent="0.25">
      <c r="A64" s="13">
        <v>-97</v>
      </c>
      <c r="F64" s="3">
        <v>12</v>
      </c>
      <c r="G64" s="3">
        <f t="shared" si="0"/>
        <v>-93.68</v>
      </c>
      <c r="H64" s="3">
        <f t="shared" si="1"/>
        <v>0.16696821423191846</v>
      </c>
    </row>
    <row r="65" spans="1:8" x14ac:dyDescent="0.25">
      <c r="A65" s="13">
        <v>-93</v>
      </c>
      <c r="F65" s="3">
        <v>13</v>
      </c>
      <c r="G65" s="3">
        <f t="shared" si="0"/>
        <v>-93.57</v>
      </c>
      <c r="H65" s="3">
        <f t="shared" si="1"/>
        <v>0.15978662155807122</v>
      </c>
    </row>
    <row r="66" spans="1:8" x14ac:dyDescent="0.25">
      <c r="A66" s="13">
        <v>-92</v>
      </c>
      <c r="F66" s="3">
        <v>14</v>
      </c>
      <c r="G66" s="3">
        <f t="shared" si="0"/>
        <v>-93.46</v>
      </c>
      <c r="H66" s="3">
        <f t="shared" si="1"/>
        <v>0.15237704787794407</v>
      </c>
    </row>
    <row r="67" spans="1:8" x14ac:dyDescent="0.25">
      <c r="A67" s="13">
        <v>-98</v>
      </c>
      <c r="F67" s="3">
        <v>15</v>
      </c>
      <c r="G67" s="3">
        <f t="shared" si="0"/>
        <v>-93.35</v>
      </c>
      <c r="H67" s="3">
        <f t="shared" si="1"/>
        <v>0.14480088805641972</v>
      </c>
    </row>
    <row r="68" spans="1:8" x14ac:dyDescent="0.25">
      <c r="A68" s="13">
        <v>-95</v>
      </c>
      <c r="F68" s="3">
        <v>16</v>
      </c>
      <c r="G68" s="3">
        <f t="shared" ref="G68:G102" si="2">$D$28+($I$3*F68)</f>
        <v>-93.24</v>
      </c>
      <c r="H68" s="3">
        <f t="shared" ref="H68:H102" si="3">_xlfn.NORM.DIST(G68,$D$28,$C$6,FALSE)</f>
        <v>0.13711830130188288</v>
      </c>
    </row>
    <row r="69" spans="1:8" x14ac:dyDescent="0.25">
      <c r="A69" s="13">
        <v>-95</v>
      </c>
      <c r="F69" s="3">
        <v>17</v>
      </c>
      <c r="G69" s="3">
        <f t="shared" si="2"/>
        <v>-93.13</v>
      </c>
      <c r="H69" s="3">
        <f t="shared" si="3"/>
        <v>0.12938744954801126</v>
      </c>
    </row>
    <row r="70" spans="1:8" x14ac:dyDescent="0.25">
      <c r="A70" s="13">
        <v>-95</v>
      </c>
      <c r="F70" s="3">
        <v>18</v>
      </c>
      <c r="G70" s="3">
        <f t="shared" si="2"/>
        <v>-93.02</v>
      </c>
      <c r="H70" s="3">
        <f t="shared" si="3"/>
        <v>0.12166380902315893</v>
      </c>
    </row>
    <row r="71" spans="1:8" x14ac:dyDescent="0.25">
      <c r="A71" s="13">
        <v>-95</v>
      </c>
      <c r="F71" s="3">
        <v>19</v>
      </c>
      <c r="G71" s="3">
        <f t="shared" si="2"/>
        <v>-92.91</v>
      </c>
      <c r="H71" s="3">
        <f t="shared" si="3"/>
        <v>0.11399956521678062</v>
      </c>
    </row>
    <row r="72" spans="1:8" x14ac:dyDescent="0.25">
      <c r="A72" s="13">
        <v>-95</v>
      </c>
      <c r="F72" s="3">
        <v>20</v>
      </c>
      <c r="G72" s="3">
        <f t="shared" si="2"/>
        <v>-92.8</v>
      </c>
      <c r="H72" s="3">
        <f t="shared" si="3"/>
        <v>0.10644309890690502</v>
      </c>
    </row>
    <row r="73" spans="1:8" x14ac:dyDescent="0.25">
      <c r="A73" s="13">
        <v>-96</v>
      </c>
      <c r="F73" s="3">
        <v>21</v>
      </c>
      <c r="G73" s="3">
        <f t="shared" si="2"/>
        <v>-92.69</v>
      </c>
      <c r="H73" s="3">
        <f t="shared" si="3"/>
        <v>9.9038568301937746E-2</v>
      </c>
    </row>
    <row r="74" spans="1:8" x14ac:dyDescent="0.25">
      <c r="A74" s="13">
        <v>-96</v>
      </c>
      <c r="F74" s="3">
        <v>22</v>
      </c>
      <c r="G74" s="3">
        <f t="shared" si="2"/>
        <v>-92.58</v>
      </c>
      <c r="H74" s="3">
        <f t="shared" si="3"/>
        <v>9.1825589757607795E-2</v>
      </c>
    </row>
    <row r="75" spans="1:8" x14ac:dyDescent="0.25">
      <c r="A75" s="13">
        <v>-96</v>
      </c>
      <c r="F75" s="3">
        <v>23</v>
      </c>
      <c r="G75" s="3">
        <f t="shared" si="2"/>
        <v>-92.47</v>
      </c>
      <c r="H75" s="3">
        <f t="shared" si="3"/>
        <v>8.4839017033647615E-2</v>
      </c>
    </row>
    <row r="76" spans="1:8" x14ac:dyDescent="0.25">
      <c r="A76" s="13">
        <v>-98</v>
      </c>
      <c r="F76" s="3">
        <v>24</v>
      </c>
      <c r="G76" s="3">
        <f t="shared" si="2"/>
        <v>-92.36</v>
      </c>
      <c r="H76" s="3">
        <f t="shared" si="3"/>
        <v>7.8108816724611646E-2</v>
      </c>
    </row>
    <row r="77" spans="1:8" x14ac:dyDescent="0.25">
      <c r="A77" s="13">
        <v>-100</v>
      </c>
      <c r="F77" s="3">
        <v>25</v>
      </c>
      <c r="G77" s="3">
        <f t="shared" si="2"/>
        <v>-92.25</v>
      </c>
      <c r="H77" s="3">
        <f t="shared" si="3"/>
        <v>7.1660035394693358E-2</v>
      </c>
    </row>
    <row r="78" spans="1:8" x14ac:dyDescent="0.25">
      <c r="A78" s="13">
        <v>-94</v>
      </c>
      <c r="F78" s="3">
        <v>26</v>
      </c>
      <c r="G78" s="3">
        <f t="shared" si="2"/>
        <v>-92.14</v>
      </c>
      <c r="H78" s="3">
        <f t="shared" si="3"/>
        <v>6.5512852115327758E-2</v>
      </c>
    </row>
    <row r="79" spans="1:8" x14ac:dyDescent="0.25">
      <c r="A79" s="13">
        <v>-97</v>
      </c>
      <c r="F79" s="3">
        <v>27</v>
      </c>
      <c r="G79" s="3">
        <f t="shared" si="2"/>
        <v>-92.03</v>
      </c>
      <c r="H79" s="3">
        <f t="shared" si="3"/>
        <v>5.968270858193285E-2</v>
      </c>
    </row>
    <row r="80" spans="1:8" x14ac:dyDescent="0.25">
      <c r="A80" s="13">
        <v>-96</v>
      </c>
      <c r="F80" s="3">
        <v>28</v>
      </c>
      <c r="G80" s="3">
        <f t="shared" si="2"/>
        <v>-91.92</v>
      </c>
      <c r="H80" s="3">
        <f t="shared" si="3"/>
        <v>5.4180507794465635E-2</v>
      </c>
    </row>
    <row r="81" spans="1:8" x14ac:dyDescent="0.25">
      <c r="A81" s="13">
        <v>-95</v>
      </c>
      <c r="F81" s="3">
        <v>29</v>
      </c>
      <c r="G81" s="3">
        <f t="shared" si="2"/>
        <v>-91.81</v>
      </c>
      <c r="H81" s="3">
        <f t="shared" si="3"/>
        <v>4.9012871434816953E-2</v>
      </c>
    </row>
    <row r="82" spans="1:8" x14ac:dyDescent="0.25">
      <c r="A82" s="13">
        <v>-94</v>
      </c>
      <c r="F82" s="3">
        <v>30</v>
      </c>
      <c r="G82" s="3">
        <f t="shared" si="2"/>
        <v>-91.7</v>
      </c>
      <c r="H82" s="3">
        <f t="shared" si="3"/>
        <v>4.4182445559562446E-2</v>
      </c>
    </row>
    <row r="83" spans="1:8" x14ac:dyDescent="0.25">
      <c r="A83" s="13">
        <v>-97</v>
      </c>
      <c r="F83" s="3">
        <v>31</v>
      </c>
      <c r="G83" s="3">
        <f t="shared" si="2"/>
        <v>-91.59</v>
      </c>
      <c r="H83" s="3">
        <f t="shared" si="3"/>
        <v>3.9688244035316789E-2</v>
      </c>
    </row>
    <row r="84" spans="1:8" x14ac:dyDescent="0.25">
      <c r="A84" s="13">
        <v>-96</v>
      </c>
      <c r="F84" s="3">
        <v>32</v>
      </c>
      <c r="G84" s="3">
        <f t="shared" si="2"/>
        <v>-91.48</v>
      </c>
      <c r="H84" s="3">
        <f t="shared" si="3"/>
        <v>3.5526019252436869E-2</v>
      </c>
    </row>
    <row r="85" spans="1:8" x14ac:dyDescent="0.25">
      <c r="A85" s="13">
        <v>-94</v>
      </c>
      <c r="F85" s="3">
        <v>33</v>
      </c>
      <c r="G85" s="3">
        <f t="shared" si="2"/>
        <v>-91.37</v>
      </c>
      <c r="H85" s="3">
        <f t="shared" si="3"/>
        <v>3.1688650029793861E-2</v>
      </c>
    </row>
    <row r="86" spans="1:8" x14ac:dyDescent="0.25">
      <c r="A86" s="13">
        <v>-91</v>
      </c>
      <c r="F86" s="3">
        <v>34</v>
      </c>
      <c r="G86" s="3">
        <f t="shared" si="2"/>
        <v>-91.26</v>
      </c>
      <c r="H86" s="3">
        <f t="shared" si="3"/>
        <v>2.8166537231530474E-2</v>
      </c>
    </row>
    <row r="87" spans="1:8" x14ac:dyDescent="0.25">
      <c r="A87" s="13">
        <v>-95</v>
      </c>
      <c r="F87" s="3">
        <v>35</v>
      </c>
      <c r="G87" s="3">
        <f t="shared" si="2"/>
        <v>-91.15</v>
      </c>
      <c r="H87" s="3">
        <f t="shared" si="3"/>
        <v>2.4947998414869305E-2</v>
      </c>
    </row>
    <row r="88" spans="1:8" x14ac:dyDescent="0.25">
      <c r="A88" s="13">
        <v>-93</v>
      </c>
      <c r="F88" s="3">
        <v>36</v>
      </c>
      <c r="G88" s="3">
        <f t="shared" si="2"/>
        <v>-91.04</v>
      </c>
      <c r="H88" s="3">
        <f t="shared" si="3"/>
        <v>2.2019653772764197E-2</v>
      </c>
    </row>
    <row r="89" spans="1:8" x14ac:dyDescent="0.25">
      <c r="A89" s="13">
        <v>-94</v>
      </c>
      <c r="F89" s="3">
        <v>37</v>
      </c>
      <c r="G89" s="3">
        <f t="shared" si="2"/>
        <v>-90.93</v>
      </c>
      <c r="H89" s="3">
        <f t="shared" si="3"/>
        <v>1.9366796682791013E-2</v>
      </c>
    </row>
    <row r="90" spans="1:8" x14ac:dyDescent="0.25">
      <c r="A90" s="13">
        <v>-93</v>
      </c>
      <c r="F90" s="3">
        <v>38</v>
      </c>
      <c r="G90" s="3">
        <f t="shared" si="2"/>
        <v>-90.82</v>
      </c>
      <c r="H90" s="3">
        <f t="shared" si="3"/>
        <v>1.6973743281774371E-2</v>
      </c>
    </row>
    <row r="91" spans="1:8" x14ac:dyDescent="0.25">
      <c r="A91" s="13">
        <v>-96</v>
      </c>
      <c r="F91" s="3">
        <v>39</v>
      </c>
      <c r="G91" s="3">
        <f t="shared" si="2"/>
        <v>-90.71</v>
      </c>
      <c r="H91" s="3">
        <f t="shared" si="3"/>
        <v>1.4824156614560834E-2</v>
      </c>
    </row>
    <row r="92" spans="1:8" x14ac:dyDescent="0.25">
      <c r="A92" s="13">
        <v>-97</v>
      </c>
      <c r="F92" s="3">
        <v>40</v>
      </c>
      <c r="G92" s="3">
        <f t="shared" si="2"/>
        <v>-90.6</v>
      </c>
      <c r="H92" s="3">
        <f t="shared" si="3"/>
        <v>1.2901342019219138E-2</v>
      </c>
    </row>
    <row r="93" spans="1:8" x14ac:dyDescent="0.25">
      <c r="A93" s="13">
        <v>-96</v>
      </c>
      <c r="F93" s="3">
        <v>41</v>
      </c>
      <c r="G93" s="3">
        <f t="shared" si="2"/>
        <v>-90.49</v>
      </c>
      <c r="H93" s="3">
        <f t="shared" si="3"/>
        <v>1.1188511478644218E-2</v>
      </c>
    </row>
    <row r="94" spans="1:8" x14ac:dyDescent="0.25">
      <c r="A94" s="13">
        <v>-98</v>
      </c>
      <c r="F94" s="3">
        <v>42</v>
      </c>
      <c r="G94" s="3">
        <f t="shared" si="2"/>
        <v>-90.38</v>
      </c>
      <c r="H94" s="3">
        <f t="shared" si="3"/>
        <v>9.6690156641294107E-3</v>
      </c>
    </row>
    <row r="95" spans="1:8" x14ac:dyDescent="0.25">
      <c r="A95" s="13">
        <v>-94</v>
      </c>
      <c r="F95" s="3">
        <v>43</v>
      </c>
      <c r="G95" s="3">
        <f t="shared" si="2"/>
        <v>-90.27</v>
      </c>
      <c r="H95" s="3">
        <f t="shared" si="3"/>
        <v>8.3265432996417598E-3</v>
      </c>
    </row>
    <row r="96" spans="1:8" x14ac:dyDescent="0.25">
      <c r="A96" s="13">
        <v>-96</v>
      </c>
      <c r="F96" s="3">
        <v>44</v>
      </c>
      <c r="G96" s="3">
        <f t="shared" si="2"/>
        <v>-90.16</v>
      </c>
      <c r="H96" s="3">
        <f t="shared" si="3"/>
        <v>7.145288271512255E-3</v>
      </c>
    </row>
    <row r="97" spans="1:8" x14ac:dyDescent="0.25">
      <c r="A97" s="13">
        <v>-95</v>
      </c>
      <c r="F97" s="3">
        <v>45</v>
      </c>
      <c r="G97" s="3">
        <f t="shared" si="2"/>
        <v>-90.05</v>
      </c>
      <c r="H97" s="3">
        <f t="shared" si="3"/>
        <v>6.1100855877005214E-3</v>
      </c>
    </row>
    <row r="98" spans="1:8" x14ac:dyDescent="0.25">
      <c r="A98" s="13">
        <v>-91</v>
      </c>
      <c r="F98" s="3">
        <v>46</v>
      </c>
      <c r="G98" s="3">
        <f t="shared" si="2"/>
        <v>-89.94</v>
      </c>
      <c r="H98" s="3">
        <f t="shared" si="3"/>
        <v>5.206517849398587E-3</v>
      </c>
    </row>
    <row r="99" spans="1:8" x14ac:dyDescent="0.25">
      <c r="A99" s="13">
        <v>-94</v>
      </c>
      <c r="F99" s="3">
        <v>47</v>
      </c>
      <c r="G99" s="3">
        <f t="shared" si="2"/>
        <v>-89.83</v>
      </c>
      <c r="H99" s="3">
        <f t="shared" si="3"/>
        <v>4.4209943357052563E-3</v>
      </c>
    </row>
    <row r="100" spans="1:8" x14ac:dyDescent="0.25">
      <c r="A100" s="13">
        <v>-96</v>
      </c>
      <c r="F100" s="3">
        <v>48</v>
      </c>
      <c r="G100" s="3">
        <f t="shared" si="2"/>
        <v>-89.72</v>
      </c>
      <c r="H100" s="3">
        <f t="shared" si="3"/>
        <v>3.7408051235251162E-3</v>
      </c>
    </row>
    <row r="101" spans="1:8" x14ac:dyDescent="0.25">
      <c r="F101" s="3">
        <v>49</v>
      </c>
      <c r="G101" s="3">
        <f t="shared" si="2"/>
        <v>-89.61</v>
      </c>
      <c r="H101" s="3">
        <f t="shared" si="3"/>
        <v>3.1541528770172049E-3</v>
      </c>
    </row>
    <row r="102" spans="1:8" x14ac:dyDescent="0.25">
      <c r="F102" s="3">
        <v>50</v>
      </c>
      <c r="G102" s="3">
        <f t="shared" si="2"/>
        <v>-89.5</v>
      </c>
      <c r="H102" s="3">
        <f t="shared" si="3"/>
        <v>2.6501650536131182E-3</v>
      </c>
    </row>
  </sheetData>
  <mergeCells count="4">
    <mergeCell ref="B1:C1"/>
    <mergeCell ref="D1:E1"/>
    <mergeCell ref="F1:I1"/>
    <mergeCell ref="C27:D27"/>
  </mergeCells>
  <conditionalFormatting sqref="D29">
    <cfRule type="cellIs" dxfId="3" priority="1" operator="notEqual">
      <formula>$D$28</formula>
    </cfRule>
    <cfRule type="cellIs" dxfId="2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4978-DFE4-46DB-8C37-DC885E511A41}">
  <dimension ref="A1:Q102"/>
  <sheetViews>
    <sheetView tabSelected="1" zoomScale="120" zoomScaleNormal="120" workbookViewId="0">
      <selection activeCell="S11" sqref="S11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7" s="2" customFormat="1" x14ac:dyDescent="0.25">
      <c r="A1" s="13">
        <v>-95</v>
      </c>
      <c r="B1" s="30" t="s">
        <v>36</v>
      </c>
      <c r="C1" s="30"/>
      <c r="D1" s="27" t="s">
        <v>17</v>
      </c>
      <c r="E1" s="28"/>
      <c r="F1" s="29" t="s">
        <v>18</v>
      </c>
      <c r="G1" s="29"/>
      <c r="H1" s="29"/>
      <c r="I1" s="29"/>
      <c r="L1" s="14"/>
    </row>
    <row r="2" spans="1:17" x14ac:dyDescent="0.25">
      <c r="A2" s="13">
        <v>-91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7" x14ac:dyDescent="0.25">
      <c r="A3" s="13">
        <v>-95</v>
      </c>
      <c r="B3" s="21" t="s">
        <v>8</v>
      </c>
      <c r="C3" s="12">
        <f>MIN(A1:A100)</f>
        <v>-98</v>
      </c>
      <c r="D3" s="8">
        <v>-98</v>
      </c>
      <c r="E3" s="10">
        <f t="array" ref="E3:E11">FREQUENCY(A1:A100,D3:D11)</f>
        <v>2</v>
      </c>
      <c r="F3" s="3">
        <v>-49</v>
      </c>
      <c r="G3" s="3">
        <f>$D$28+($I$3*F3)</f>
        <v>-99.41</v>
      </c>
      <c r="H3" s="3">
        <f>_xlfn.NORM.DIST(G3,$D$28,$C$6,FALSE)</f>
        <v>1.275895722280249E-2</v>
      </c>
      <c r="I3" s="7">
        <f>(ABS(C3)-ABS(C4))/C5</f>
        <v>0.09</v>
      </c>
      <c r="K3" t="s">
        <v>37</v>
      </c>
      <c r="L3" s="14"/>
      <c r="M3" t="s">
        <v>37</v>
      </c>
      <c r="O3" t="s">
        <v>38</v>
      </c>
      <c r="Q3" s="25" t="s">
        <v>38</v>
      </c>
    </row>
    <row r="4" spans="1:17" x14ac:dyDescent="0.25">
      <c r="A4" s="13">
        <v>-93</v>
      </c>
      <c r="B4" s="22" t="s">
        <v>9</v>
      </c>
      <c r="C4" s="7">
        <f>MAX(A1:A100)</f>
        <v>-89</v>
      </c>
      <c r="D4" s="6">
        <v>-97</v>
      </c>
      <c r="E4" s="11">
        <v>9</v>
      </c>
      <c r="F4" s="3">
        <v>-48</v>
      </c>
      <c r="G4" s="3">
        <f t="shared" ref="G4:G67" si="0">$D$28+($I$3*F4)</f>
        <v>-99.32</v>
      </c>
      <c r="H4" s="3">
        <f t="shared" ref="H4:H67" si="1">_xlfn.NORM.DIST(G4,$D$28,$C$6,FALSE)</f>
        <v>1.4301155209213838E-2</v>
      </c>
      <c r="K4" s="14" t="s">
        <v>30</v>
      </c>
      <c r="M4" t="s">
        <v>32</v>
      </c>
      <c r="O4" t="s">
        <v>33</v>
      </c>
      <c r="Q4" s="25" t="s">
        <v>39</v>
      </c>
    </row>
    <row r="5" spans="1:17" x14ac:dyDescent="0.25">
      <c r="A5" s="13">
        <v>-96</v>
      </c>
      <c r="B5" s="21" t="s">
        <v>10</v>
      </c>
      <c r="C5" s="12">
        <f>COUNT(A1:A100)</f>
        <v>100</v>
      </c>
      <c r="D5" s="8">
        <v>-96</v>
      </c>
      <c r="E5" s="10">
        <v>18</v>
      </c>
      <c r="F5" s="3">
        <v>-47</v>
      </c>
      <c r="G5" s="3">
        <f t="shared" si="0"/>
        <v>-99.23</v>
      </c>
      <c r="H5" s="3">
        <f t="shared" si="1"/>
        <v>1.5992092265895503E-2</v>
      </c>
      <c r="K5" s="23">
        <v>8.8000000000000005E-3</v>
      </c>
      <c r="M5" s="24">
        <v>1.47E-2</v>
      </c>
      <c r="O5" s="24">
        <v>9.5999999999999992E-3</v>
      </c>
      <c r="Q5" s="26">
        <v>2.0899999999999998E-2</v>
      </c>
    </row>
    <row r="6" spans="1:17" x14ac:dyDescent="0.25">
      <c r="A6" s="13">
        <v>-95</v>
      </c>
      <c r="B6" s="22" t="s">
        <v>2</v>
      </c>
      <c r="C6" s="7">
        <f>_xlfn.STDEV.S(A1:A100)</f>
        <v>1.8554859963977861</v>
      </c>
      <c r="D6" s="6">
        <v>-95</v>
      </c>
      <c r="E6" s="11">
        <v>26</v>
      </c>
      <c r="F6" s="3">
        <v>-46</v>
      </c>
      <c r="G6" s="3">
        <f t="shared" si="0"/>
        <v>-99.14</v>
      </c>
      <c r="H6" s="3">
        <f t="shared" si="1"/>
        <v>1.7840937900857314E-2</v>
      </c>
      <c r="K6" s="23">
        <v>7.4000000000000003E-3</v>
      </c>
      <c r="M6" s="24">
        <v>1.2999999999999999E-2</v>
      </c>
      <c r="O6" s="24">
        <v>1.8599999999999998E-2</v>
      </c>
      <c r="Q6" s="26">
        <v>2.2499999999999999E-2</v>
      </c>
    </row>
    <row r="7" spans="1:17" x14ac:dyDescent="0.25">
      <c r="A7" s="13">
        <v>-94</v>
      </c>
      <c r="B7" s="21" t="s">
        <v>6</v>
      </c>
      <c r="C7" s="12">
        <f>C9-(2*C6)</f>
        <v>-98.170971992795572</v>
      </c>
      <c r="D7" s="8">
        <v>-94</v>
      </c>
      <c r="E7" s="10">
        <v>22</v>
      </c>
      <c r="F7" s="3">
        <v>-45</v>
      </c>
      <c r="G7" s="3">
        <f t="shared" si="0"/>
        <v>-99.05</v>
      </c>
      <c r="H7" s="3">
        <f t="shared" si="1"/>
        <v>1.9856756238336052E-2</v>
      </c>
      <c r="K7" s="24">
        <v>6.4000000000000003E-3</v>
      </c>
      <c r="M7" s="24">
        <v>1.26E-2</v>
      </c>
      <c r="O7" s="24">
        <v>7.1999999999999998E-3</v>
      </c>
      <c r="Q7" s="26">
        <v>2.3900000000000001E-2</v>
      </c>
    </row>
    <row r="8" spans="1:17" x14ac:dyDescent="0.25">
      <c r="A8" s="13">
        <v>-94</v>
      </c>
      <c r="B8" s="22" t="s">
        <v>4</v>
      </c>
      <c r="C8" s="7">
        <f>C9-C6</f>
        <v>-96.315485996397783</v>
      </c>
      <c r="D8" s="6">
        <v>-93</v>
      </c>
      <c r="E8" s="11">
        <v>10</v>
      </c>
      <c r="F8" s="3">
        <v>-44</v>
      </c>
      <c r="G8" s="3">
        <f t="shared" si="0"/>
        <v>-98.96</v>
      </c>
      <c r="H8" s="3">
        <f t="shared" si="1"/>
        <v>2.204840386598703E-2</v>
      </c>
      <c r="K8" s="24">
        <v>6.1000000000000004E-3</v>
      </c>
      <c r="M8" s="24">
        <v>1.4800000000000001E-2</v>
      </c>
      <c r="O8" s="24">
        <v>6.3E-3</v>
      </c>
      <c r="Q8" s="26">
        <v>2.3199999999999998E-2</v>
      </c>
    </row>
    <row r="9" spans="1:17" x14ac:dyDescent="0.25">
      <c r="A9" s="13">
        <v>-94</v>
      </c>
      <c r="B9" s="21" t="s">
        <v>3</v>
      </c>
      <c r="C9" s="12">
        <f>AVERAGE(A1:A100)</f>
        <v>-94.46</v>
      </c>
      <c r="D9" s="8">
        <v>-92</v>
      </c>
      <c r="E9" s="10">
        <v>3</v>
      </c>
      <c r="F9" s="3">
        <v>-43</v>
      </c>
      <c r="G9" s="3">
        <f t="shared" si="0"/>
        <v>-98.87</v>
      </c>
      <c r="H9" s="3">
        <f t="shared" si="1"/>
        <v>2.442441859093053E-2</v>
      </c>
      <c r="K9" s="24">
        <v>6.1000000000000004E-3</v>
      </c>
      <c r="M9" s="24">
        <v>1.1299999999999999E-2</v>
      </c>
      <c r="O9" s="24">
        <v>8.5000000000000006E-3</v>
      </c>
      <c r="Q9" s="26">
        <v>1.7100000000000001E-2</v>
      </c>
    </row>
    <row r="10" spans="1:17" x14ac:dyDescent="0.25">
      <c r="A10" s="13">
        <v>-98</v>
      </c>
      <c r="B10" s="22" t="s">
        <v>5</v>
      </c>
      <c r="C10" s="7">
        <f>C9+C6</f>
        <v>-92.604514003602205</v>
      </c>
      <c r="D10" s="6">
        <v>-91</v>
      </c>
      <c r="E10" s="11">
        <v>7</v>
      </c>
      <c r="F10" s="3">
        <v>-42</v>
      </c>
      <c r="G10" s="3">
        <f t="shared" si="0"/>
        <v>-98.78</v>
      </c>
      <c r="H10" s="3">
        <f t="shared" si="1"/>
        <v>2.6992899731901547E-2</v>
      </c>
      <c r="K10" s="24">
        <v>6.1999999999999998E-3</v>
      </c>
      <c r="M10" s="24">
        <v>1.29E-2</v>
      </c>
      <c r="O10" s="24">
        <v>7.7999999999999996E-3</v>
      </c>
      <c r="Q10" s="26">
        <v>2.3199999999999998E-2</v>
      </c>
    </row>
    <row r="11" spans="1:17" x14ac:dyDescent="0.25">
      <c r="A11" s="13">
        <v>-95</v>
      </c>
      <c r="B11" s="21" t="s">
        <v>7</v>
      </c>
      <c r="C11" s="12">
        <f>C9+(2*C6)</f>
        <v>-90.749028007204416</v>
      </c>
      <c r="D11" s="8">
        <v>-90</v>
      </c>
      <c r="E11" s="10">
        <v>1</v>
      </c>
      <c r="F11" s="3">
        <v>-41</v>
      </c>
      <c r="G11" s="3">
        <f t="shared" si="0"/>
        <v>-98.69</v>
      </c>
      <c r="H11" s="3">
        <f t="shared" si="1"/>
        <v>2.97613807912879E-2</v>
      </c>
      <c r="K11" s="24">
        <v>6.8999999999999999E-3</v>
      </c>
      <c r="M11" s="24">
        <v>1.44E-2</v>
      </c>
      <c r="O11" s="24">
        <v>7.9000000000000008E-3</v>
      </c>
      <c r="Q11" s="26">
        <v>1.9199999999999998E-2</v>
      </c>
    </row>
    <row r="12" spans="1:17" x14ac:dyDescent="0.25">
      <c r="A12" s="13">
        <v>-97</v>
      </c>
      <c r="F12" s="3">
        <v>-40</v>
      </c>
      <c r="G12" s="3">
        <f t="shared" si="0"/>
        <v>-98.6</v>
      </c>
      <c r="H12" s="3">
        <f t="shared" si="1"/>
        <v>3.2736695574574946E-2</v>
      </c>
      <c r="K12" s="24">
        <v>7.4999999999999997E-3</v>
      </c>
      <c r="M12" s="24">
        <v>1.55E-2</v>
      </c>
      <c r="O12" s="24">
        <v>8.5000000000000006E-3</v>
      </c>
      <c r="Q12" s="26">
        <v>2.2200000000000001E-2</v>
      </c>
    </row>
    <row r="13" spans="1:17" x14ac:dyDescent="0.25">
      <c r="A13" s="13">
        <v>-89</v>
      </c>
      <c r="F13" s="3">
        <v>-39</v>
      </c>
      <c r="G13" s="3">
        <f t="shared" si="0"/>
        <v>-98.51</v>
      </c>
      <c r="H13" s="3">
        <f t="shared" si="1"/>
        <v>3.5924839051409196E-2</v>
      </c>
      <c r="K13" s="24">
        <v>5.4000000000000003E-3</v>
      </c>
      <c r="M13" s="24">
        <v>9.7000000000000003E-3</v>
      </c>
      <c r="O13" s="24">
        <v>8.3999999999999995E-3</v>
      </c>
      <c r="Q13" s="26">
        <v>1.9599999999999999E-2</v>
      </c>
    </row>
    <row r="14" spans="1:17" x14ac:dyDescent="0.25">
      <c r="A14" s="13">
        <v>-94</v>
      </c>
      <c r="F14" s="3">
        <v>-38</v>
      </c>
      <c r="G14" s="3">
        <f t="shared" si="0"/>
        <v>-98.42</v>
      </c>
      <c r="H14" s="3">
        <f t="shared" si="1"/>
        <v>3.9330824477478508E-2</v>
      </c>
      <c r="K14" s="24">
        <v>6.4000000000000003E-3</v>
      </c>
      <c r="M14" s="24">
        <v>1.0200000000000001E-2</v>
      </c>
      <c r="O14" s="24">
        <v>7.1000000000000004E-3</v>
      </c>
      <c r="Q14" s="26">
        <v>1.9599999999999999E-2</v>
      </c>
    </row>
    <row r="15" spans="1:17" x14ac:dyDescent="0.25">
      <c r="A15" s="13">
        <v>-98</v>
      </c>
      <c r="F15" s="3">
        <v>-37</v>
      </c>
      <c r="G15" s="3">
        <f t="shared" si="0"/>
        <v>-98.33</v>
      </c>
      <c r="H15" s="3">
        <f t="shared" si="1"/>
        <v>4.2958538514471678E-2</v>
      </c>
      <c r="Q15" s="25"/>
    </row>
    <row r="16" spans="1:17" x14ac:dyDescent="0.25">
      <c r="A16" s="13">
        <v>-97</v>
      </c>
      <c r="F16" s="3">
        <v>-36</v>
      </c>
      <c r="G16" s="3">
        <f t="shared" si="0"/>
        <v>-98.24</v>
      </c>
      <c r="H16" s="3">
        <f t="shared" si="1"/>
        <v>4.6810596291051006E-2</v>
      </c>
      <c r="J16" t="s">
        <v>31</v>
      </c>
      <c r="K16" s="24">
        <f>AVERAGE(K5:K14)</f>
        <v>6.7199999999999994E-3</v>
      </c>
      <c r="L16" s="24"/>
      <c r="M16" s="24">
        <f t="shared" ref="M16" si="2">AVERAGE(M5:M14)</f>
        <v>1.291E-2</v>
      </c>
      <c r="N16" s="24"/>
      <c r="O16" s="24">
        <f>AVERAGE(O5:O14)</f>
        <v>8.9899999999999997E-3</v>
      </c>
      <c r="P16" s="24"/>
      <c r="Q16" s="26">
        <f>AVERAGE(Q5:Q14)</f>
        <v>2.1139999999999999E-2</v>
      </c>
    </row>
    <row r="17" spans="1:8" x14ac:dyDescent="0.25">
      <c r="A17" s="13">
        <v>-93</v>
      </c>
      <c r="F17" s="3">
        <v>-35</v>
      </c>
      <c r="G17" s="3">
        <f t="shared" si="0"/>
        <v>-98.15</v>
      </c>
      <c r="H17" s="3">
        <f t="shared" si="1"/>
        <v>5.0888198535209928E-2</v>
      </c>
    </row>
    <row r="18" spans="1:8" x14ac:dyDescent="0.25">
      <c r="A18" s="13">
        <v>-92</v>
      </c>
      <c r="F18" s="3">
        <v>-34</v>
      </c>
      <c r="G18" s="3">
        <f t="shared" si="0"/>
        <v>-98.06</v>
      </c>
      <c r="H18" s="3">
        <f t="shared" si="1"/>
        <v>5.5190993071774476E-2</v>
      </c>
    </row>
    <row r="19" spans="1:8" x14ac:dyDescent="0.25">
      <c r="A19" s="13">
        <v>-96</v>
      </c>
      <c r="F19" s="3">
        <v>-33</v>
      </c>
      <c r="G19" s="3">
        <f t="shared" si="0"/>
        <v>-97.97</v>
      </c>
      <c r="H19" s="3">
        <f t="shared" si="1"/>
        <v>5.9716943112227E-2</v>
      </c>
    </row>
    <row r="20" spans="1:8" x14ac:dyDescent="0.25">
      <c r="A20" s="13">
        <v>-91</v>
      </c>
      <c r="F20" s="3">
        <v>-32</v>
      </c>
      <c r="G20" s="3">
        <f t="shared" si="0"/>
        <v>-97.88</v>
      </c>
      <c r="H20" s="3">
        <f t="shared" si="1"/>
        <v>6.4462204861892913E-2</v>
      </c>
    </row>
    <row r="21" spans="1:8" x14ac:dyDescent="0.25">
      <c r="A21" s="13">
        <v>-95</v>
      </c>
      <c r="F21" s="3">
        <v>-31</v>
      </c>
      <c r="G21" s="3">
        <f t="shared" si="0"/>
        <v>-97.79</v>
      </c>
      <c r="H21" s="3">
        <f t="shared" si="1"/>
        <v>6.9421017026459086E-2</v>
      </c>
    </row>
    <row r="22" spans="1:8" x14ac:dyDescent="0.25">
      <c r="A22" s="13">
        <v>-94</v>
      </c>
      <c r="F22" s="3">
        <v>-30</v>
      </c>
      <c r="G22" s="3">
        <f t="shared" si="0"/>
        <v>-97.7</v>
      </c>
      <c r="H22" s="3">
        <f t="shared" si="1"/>
        <v>7.4585604811117132E-2</v>
      </c>
    </row>
    <row r="23" spans="1:8" x14ac:dyDescent="0.25">
      <c r="A23" s="13">
        <v>-97</v>
      </c>
      <c r="F23" s="3">
        <v>-29</v>
      </c>
      <c r="G23" s="3">
        <f t="shared" si="0"/>
        <v>-97.61</v>
      </c>
      <c r="H23" s="3">
        <f t="shared" si="1"/>
        <v>7.9946100967220449E-2</v>
      </c>
    </row>
    <row r="24" spans="1:8" x14ac:dyDescent="0.25">
      <c r="A24" s="13">
        <v>-94</v>
      </c>
      <c r="F24" s="3">
        <v>-28</v>
      </c>
      <c r="G24" s="3">
        <f t="shared" si="0"/>
        <v>-97.52</v>
      </c>
      <c r="H24" s="3">
        <f t="shared" si="1"/>
        <v>8.5490486350142517E-2</v>
      </c>
    </row>
    <row r="25" spans="1:8" x14ac:dyDescent="0.25">
      <c r="A25" s="13">
        <v>-96</v>
      </c>
      <c r="F25" s="3">
        <v>-27</v>
      </c>
      <c r="G25" s="3">
        <f t="shared" si="0"/>
        <v>-97.43</v>
      </c>
      <c r="H25" s="3">
        <f t="shared" si="1"/>
        <v>9.1204552305785183E-2</v>
      </c>
    </row>
    <row r="26" spans="1:8" x14ac:dyDescent="0.25">
      <c r="A26" s="13">
        <v>-93</v>
      </c>
      <c r="F26" s="3">
        <v>-26</v>
      </c>
      <c r="G26" s="3">
        <f t="shared" si="0"/>
        <v>-97.34</v>
      </c>
      <c r="H26" s="3">
        <f t="shared" si="1"/>
        <v>9.7071887001074275E-2</v>
      </c>
    </row>
    <row r="27" spans="1:8" x14ac:dyDescent="0.25">
      <c r="A27" s="13">
        <v>-96</v>
      </c>
      <c r="C27" s="31" t="s">
        <v>20</v>
      </c>
      <c r="D27" s="31"/>
      <c r="F27" s="3">
        <v>-25</v>
      </c>
      <c r="G27" s="3">
        <f t="shared" si="0"/>
        <v>-97.25</v>
      </c>
      <c r="H27" s="3">
        <f t="shared" si="1"/>
        <v>0.10307388755602569</v>
      </c>
    </row>
    <row r="28" spans="1:8" x14ac:dyDescent="0.25">
      <c r="A28" s="13">
        <v>-92</v>
      </c>
      <c r="C28" s="22" t="s">
        <v>22</v>
      </c>
      <c r="D28" s="6">
        <f>_xlfn.MODE.SNGL(A1:A100)</f>
        <v>-95</v>
      </c>
      <c r="F28" s="3">
        <v>-24</v>
      </c>
      <c r="G28" s="3">
        <f t="shared" si="0"/>
        <v>-97.16</v>
      </c>
      <c r="H28" s="3">
        <f t="shared" si="1"/>
        <v>0.10918979952338245</v>
      </c>
    </row>
    <row r="29" spans="1:8" x14ac:dyDescent="0.25">
      <c r="A29" s="13">
        <v>-95</v>
      </c>
      <c r="C29" s="22" t="s">
        <v>21</v>
      </c>
      <c r="D29" s="6">
        <f>_xlfn.MODE.SNGL(A1:A5)</f>
        <v>-95</v>
      </c>
      <c r="F29" s="3">
        <v>-23</v>
      </c>
      <c r="G29" s="3">
        <f t="shared" si="0"/>
        <v>-97.07</v>
      </c>
      <c r="H29" s="3">
        <f t="shared" si="1"/>
        <v>0.11539678489942727</v>
      </c>
    </row>
    <row r="30" spans="1:8" x14ac:dyDescent="0.25">
      <c r="A30" s="13">
        <v>-96</v>
      </c>
      <c r="C30" s="22" t="s">
        <v>29</v>
      </c>
      <c r="D30" s="20">
        <f>ABS(C6/C9)</f>
        <v>1.9643086982826446E-2</v>
      </c>
      <c r="F30" s="3">
        <v>-22</v>
      </c>
      <c r="G30" s="3">
        <f t="shared" si="0"/>
        <v>-96.98</v>
      </c>
      <c r="H30" s="3">
        <f t="shared" si="1"/>
        <v>0.12167001944104003</v>
      </c>
    </row>
    <row r="31" spans="1:8" x14ac:dyDescent="0.25">
      <c r="A31" s="13">
        <v>-95</v>
      </c>
      <c r="F31" s="3">
        <v>-21</v>
      </c>
      <c r="G31" s="3">
        <f t="shared" si="0"/>
        <v>-96.89</v>
      </c>
      <c r="H31" s="3">
        <f t="shared" si="1"/>
        <v>0.12798281961531902</v>
      </c>
    </row>
    <row r="32" spans="1:8" x14ac:dyDescent="0.25">
      <c r="A32" s="13">
        <v>-95</v>
      </c>
      <c r="F32" s="3">
        <v>-20</v>
      </c>
      <c r="G32" s="3">
        <f t="shared" si="0"/>
        <v>-96.8</v>
      </c>
      <c r="H32" s="3">
        <f t="shared" si="1"/>
        <v>0.13430679902642451</v>
      </c>
    </row>
    <row r="33" spans="1:8" x14ac:dyDescent="0.25">
      <c r="A33" s="13">
        <v>-95</v>
      </c>
      <c r="F33" s="3">
        <v>-19</v>
      </c>
      <c r="G33" s="3">
        <f t="shared" si="0"/>
        <v>-96.71</v>
      </c>
      <c r="H33" s="3">
        <f t="shared" si="1"/>
        <v>0.14061205365835994</v>
      </c>
    </row>
    <row r="34" spans="1:8" x14ac:dyDescent="0.25">
      <c r="A34" s="13">
        <v>-91</v>
      </c>
      <c r="F34" s="3">
        <v>-18</v>
      </c>
      <c r="G34" s="3">
        <f t="shared" si="0"/>
        <v>-96.62</v>
      </c>
      <c r="H34" s="3">
        <f t="shared" si="1"/>
        <v>0.14686737475166975</v>
      </c>
    </row>
    <row r="35" spans="1:8" x14ac:dyDescent="0.25">
      <c r="A35" s="13">
        <v>-95</v>
      </c>
      <c r="F35" s="3">
        <v>-17</v>
      </c>
      <c r="G35" s="3">
        <f t="shared" si="0"/>
        <v>-96.53</v>
      </c>
      <c r="H35" s="3">
        <f t="shared" si="1"/>
        <v>0.15304048760712982</v>
      </c>
    </row>
    <row r="36" spans="1:8" x14ac:dyDescent="0.25">
      <c r="A36" s="13">
        <v>-97</v>
      </c>
      <c r="F36" s="3">
        <v>-16</v>
      </c>
      <c r="G36" s="3">
        <f t="shared" si="0"/>
        <v>-96.44</v>
      </c>
      <c r="H36" s="3">
        <f t="shared" si="1"/>
        <v>0.15909831409145478</v>
      </c>
    </row>
    <row r="37" spans="1:8" x14ac:dyDescent="0.25">
      <c r="A37" s="13">
        <v>-96</v>
      </c>
      <c r="F37" s="3">
        <v>-15</v>
      </c>
      <c r="G37" s="3">
        <f t="shared" si="0"/>
        <v>-96.35</v>
      </c>
      <c r="H37" s="3">
        <f t="shared" si="1"/>
        <v>0.16500725612048811</v>
      </c>
    </row>
    <row r="38" spans="1:8" x14ac:dyDescent="0.25">
      <c r="A38" s="13">
        <v>-95</v>
      </c>
      <c r="F38" s="3">
        <v>-14</v>
      </c>
      <c r="G38" s="3">
        <f t="shared" si="0"/>
        <v>-96.26</v>
      </c>
      <c r="H38" s="3">
        <f t="shared" si="1"/>
        <v>0.17073349692575812</v>
      </c>
    </row>
    <row r="39" spans="1:8" x14ac:dyDescent="0.25">
      <c r="A39" s="13">
        <v>-95</v>
      </c>
      <c r="F39" s="3">
        <v>-13</v>
      </c>
      <c r="G39" s="3">
        <f t="shared" si="0"/>
        <v>-96.17</v>
      </c>
      <c r="H39" s="3">
        <f t="shared" si="1"/>
        <v>0.17624331648222533</v>
      </c>
    </row>
    <row r="40" spans="1:8" x14ac:dyDescent="0.25">
      <c r="A40" s="13">
        <v>-95</v>
      </c>
      <c r="F40" s="3">
        <v>-12</v>
      </c>
      <c r="G40" s="3">
        <f t="shared" si="0"/>
        <v>-96.08</v>
      </c>
      <c r="H40" s="3">
        <f t="shared" si="1"/>
        <v>0.1815034170993029</v>
      </c>
    </row>
    <row r="41" spans="1:8" x14ac:dyDescent="0.25">
      <c r="A41" s="13">
        <v>-94</v>
      </c>
      <c r="F41" s="3">
        <v>-11</v>
      </c>
      <c r="G41" s="3">
        <f t="shared" si="0"/>
        <v>-95.99</v>
      </c>
      <c r="H41" s="3">
        <f t="shared" si="1"/>
        <v>0.18648125486399211</v>
      </c>
    </row>
    <row r="42" spans="1:8" x14ac:dyDescent="0.25">
      <c r="A42" s="13">
        <v>-95</v>
      </c>
      <c r="F42" s="3">
        <v>-10</v>
      </c>
      <c r="G42" s="3">
        <f t="shared" si="0"/>
        <v>-95.9</v>
      </c>
      <c r="H42" s="3">
        <f t="shared" si="1"/>
        <v>0.1911453723830841</v>
      </c>
    </row>
    <row r="43" spans="1:8" x14ac:dyDescent="0.25">
      <c r="A43" s="13">
        <v>-95</v>
      </c>
      <c r="F43" s="3">
        <v>-9</v>
      </c>
      <c r="G43" s="3">
        <f t="shared" si="0"/>
        <v>-95.81</v>
      </c>
      <c r="H43" s="3">
        <f t="shared" si="1"/>
        <v>0.19546572810853305</v>
      </c>
    </row>
    <row r="44" spans="1:8" x14ac:dyDescent="0.25">
      <c r="A44" s="13">
        <v>-93</v>
      </c>
      <c r="F44" s="3">
        <v>-8</v>
      </c>
      <c r="G44" s="3">
        <f t="shared" si="0"/>
        <v>-95.72</v>
      </c>
      <c r="H44" s="3">
        <f t="shared" si="1"/>
        <v>0.19941401745213577</v>
      </c>
    </row>
    <row r="45" spans="1:8" x14ac:dyDescent="0.25">
      <c r="A45" s="13">
        <v>-93</v>
      </c>
      <c r="F45" s="3">
        <v>-7</v>
      </c>
      <c r="G45" s="3">
        <f t="shared" si="0"/>
        <v>-95.63</v>
      </c>
      <c r="H45" s="3">
        <f t="shared" si="1"/>
        <v>0.20296398090675438</v>
      </c>
    </row>
    <row r="46" spans="1:8" x14ac:dyDescent="0.25">
      <c r="A46" s="13">
        <v>-91</v>
      </c>
      <c r="F46" s="3">
        <v>-6</v>
      </c>
      <c r="G46" s="3">
        <f t="shared" si="0"/>
        <v>-95.54</v>
      </c>
      <c r="H46" s="3">
        <f t="shared" si="1"/>
        <v>0.20609169449347831</v>
      </c>
    </row>
    <row r="47" spans="1:8" x14ac:dyDescent="0.25">
      <c r="A47" s="13">
        <v>-95</v>
      </c>
      <c r="F47" s="3">
        <v>-5</v>
      </c>
      <c r="G47" s="3">
        <f t="shared" si="0"/>
        <v>-95.45</v>
      </c>
      <c r="H47" s="3">
        <f t="shared" si="1"/>
        <v>0.20877583804742439</v>
      </c>
    </row>
    <row r="48" spans="1:8" x14ac:dyDescent="0.25">
      <c r="A48" s="13">
        <v>-94</v>
      </c>
      <c r="F48" s="3">
        <v>-4</v>
      </c>
      <c r="G48" s="3">
        <f t="shared" si="0"/>
        <v>-95.36</v>
      </c>
      <c r="H48" s="3">
        <f t="shared" si="1"/>
        <v>0.21099793713706375</v>
      </c>
    </row>
    <row r="49" spans="1:8" x14ac:dyDescent="0.25">
      <c r="A49" s="13">
        <v>-94</v>
      </c>
      <c r="F49" s="3">
        <v>-3</v>
      </c>
      <c r="G49" s="3">
        <f t="shared" si="0"/>
        <v>-95.27</v>
      </c>
      <c r="H49" s="3">
        <f t="shared" si="1"/>
        <v>0.21274257477878877</v>
      </c>
    </row>
    <row r="50" spans="1:8" x14ac:dyDescent="0.25">
      <c r="A50" s="13">
        <v>-97</v>
      </c>
      <c r="F50" s="3">
        <v>-2</v>
      </c>
      <c r="G50" s="3">
        <f t="shared" si="0"/>
        <v>-95.18</v>
      </c>
      <c r="H50" s="3">
        <f t="shared" si="1"/>
        <v>0.21399756955341631</v>
      </c>
    </row>
    <row r="51" spans="1:8" x14ac:dyDescent="0.25">
      <c r="A51" s="13">
        <v>-96</v>
      </c>
      <c r="F51" s="3">
        <v>-1</v>
      </c>
      <c r="G51" s="3">
        <f t="shared" si="0"/>
        <v>-95.09</v>
      </c>
      <c r="H51" s="3">
        <f t="shared" si="1"/>
        <v>0.21475411724619903</v>
      </c>
    </row>
    <row r="52" spans="1:8" x14ac:dyDescent="0.25">
      <c r="A52" s="13">
        <v>-94</v>
      </c>
      <c r="F52" s="3">
        <v>0</v>
      </c>
      <c r="G52" s="3">
        <f t="shared" si="0"/>
        <v>-95</v>
      </c>
      <c r="H52" s="3">
        <f t="shared" si="1"/>
        <v>0.21500689370651868</v>
      </c>
    </row>
    <row r="53" spans="1:8" x14ac:dyDescent="0.25">
      <c r="A53" s="13">
        <v>-95</v>
      </c>
      <c r="F53" s="3">
        <v>1</v>
      </c>
      <c r="G53" s="3">
        <f t="shared" si="0"/>
        <v>-94.91</v>
      </c>
      <c r="H53" s="3">
        <f t="shared" si="1"/>
        <v>0.21475411724619903</v>
      </c>
    </row>
    <row r="54" spans="1:8" x14ac:dyDescent="0.25">
      <c r="A54" s="13">
        <v>-96</v>
      </c>
      <c r="F54" s="3">
        <v>2</v>
      </c>
      <c r="G54" s="3">
        <f t="shared" si="0"/>
        <v>-94.82</v>
      </c>
      <c r="H54" s="3">
        <f t="shared" si="1"/>
        <v>0.21399756955341631</v>
      </c>
    </row>
    <row r="55" spans="1:8" x14ac:dyDescent="0.25">
      <c r="A55" s="13">
        <v>-95</v>
      </c>
      <c r="F55" s="3">
        <v>3</v>
      </c>
      <c r="G55" s="3">
        <f t="shared" si="0"/>
        <v>-94.73</v>
      </c>
      <c r="H55" s="3">
        <f t="shared" si="1"/>
        <v>0.21274257477878877</v>
      </c>
    </row>
    <row r="56" spans="1:8" x14ac:dyDescent="0.25">
      <c r="A56" s="13">
        <v>-93</v>
      </c>
      <c r="F56" s="3">
        <v>4</v>
      </c>
      <c r="G56" s="3">
        <f t="shared" si="0"/>
        <v>-94.64</v>
      </c>
      <c r="H56" s="3">
        <f t="shared" si="1"/>
        <v>0.21099793713706375</v>
      </c>
    </row>
    <row r="57" spans="1:8" x14ac:dyDescent="0.25">
      <c r="A57" s="13">
        <v>-94</v>
      </c>
      <c r="F57" s="3">
        <v>5</v>
      </c>
      <c r="G57" s="3">
        <f t="shared" si="0"/>
        <v>-94.55</v>
      </c>
      <c r="H57" s="3">
        <f t="shared" si="1"/>
        <v>0.20877583804742439</v>
      </c>
    </row>
    <row r="58" spans="1:8" x14ac:dyDescent="0.25">
      <c r="A58" s="13">
        <v>-95</v>
      </c>
      <c r="F58" s="3">
        <v>6</v>
      </c>
      <c r="G58" s="3">
        <f t="shared" si="0"/>
        <v>-94.46</v>
      </c>
      <c r="H58" s="3">
        <f t="shared" si="1"/>
        <v>0.20609169449347831</v>
      </c>
    </row>
    <row r="59" spans="1:8" x14ac:dyDescent="0.25">
      <c r="A59" s="13">
        <v>-94</v>
      </c>
      <c r="F59" s="3">
        <v>7</v>
      </c>
      <c r="G59" s="3">
        <f t="shared" si="0"/>
        <v>-94.37</v>
      </c>
      <c r="H59" s="3">
        <f t="shared" si="1"/>
        <v>0.20296398090675438</v>
      </c>
    </row>
    <row r="60" spans="1:8" x14ac:dyDescent="0.25">
      <c r="A60" s="13">
        <v>-94</v>
      </c>
      <c r="F60" s="3">
        <v>8</v>
      </c>
      <c r="G60" s="3">
        <f t="shared" si="0"/>
        <v>-94.28</v>
      </c>
      <c r="H60" s="3">
        <f t="shared" si="1"/>
        <v>0.19941401745213577</v>
      </c>
    </row>
    <row r="61" spans="1:8" x14ac:dyDescent="0.25">
      <c r="A61" s="13">
        <v>-93</v>
      </c>
      <c r="F61" s="3">
        <v>9</v>
      </c>
      <c r="G61" s="3">
        <f t="shared" si="0"/>
        <v>-94.19</v>
      </c>
      <c r="H61" s="3">
        <f t="shared" si="1"/>
        <v>0.19546572810853305</v>
      </c>
    </row>
    <row r="62" spans="1:8" x14ac:dyDescent="0.25">
      <c r="A62" s="13">
        <v>-94</v>
      </c>
      <c r="F62" s="3">
        <v>10</v>
      </c>
      <c r="G62" s="3">
        <f t="shared" si="0"/>
        <v>-94.1</v>
      </c>
      <c r="H62" s="3">
        <f t="shared" si="1"/>
        <v>0.1911453723830841</v>
      </c>
    </row>
    <row r="63" spans="1:8" x14ac:dyDescent="0.25">
      <c r="A63" s="13">
        <v>-94</v>
      </c>
      <c r="F63" s="3">
        <v>11</v>
      </c>
      <c r="G63" s="3">
        <f t="shared" si="0"/>
        <v>-94.01</v>
      </c>
      <c r="H63" s="3">
        <f t="shared" si="1"/>
        <v>0.18648125486399211</v>
      </c>
    </row>
    <row r="64" spans="1:8" x14ac:dyDescent="0.25">
      <c r="A64" s="13">
        <v>-89</v>
      </c>
      <c r="F64" s="3">
        <v>12</v>
      </c>
      <c r="G64" s="3">
        <f t="shared" si="0"/>
        <v>-93.92</v>
      </c>
      <c r="H64" s="3">
        <f t="shared" si="1"/>
        <v>0.1815034170993029</v>
      </c>
    </row>
    <row r="65" spans="1:8" x14ac:dyDescent="0.25">
      <c r="A65" s="13">
        <v>-95</v>
      </c>
      <c r="F65" s="3">
        <v>13</v>
      </c>
      <c r="G65" s="3">
        <f t="shared" si="0"/>
        <v>-93.83</v>
      </c>
      <c r="H65" s="3">
        <f t="shared" si="1"/>
        <v>0.17624331648222533</v>
      </c>
    </row>
    <row r="66" spans="1:8" x14ac:dyDescent="0.25">
      <c r="A66" s="13">
        <v>-97</v>
      </c>
      <c r="F66" s="3">
        <v>14</v>
      </c>
      <c r="G66" s="3">
        <f t="shared" si="0"/>
        <v>-93.74</v>
      </c>
      <c r="H66" s="3">
        <f t="shared" si="1"/>
        <v>0.17073349692575812</v>
      </c>
    </row>
    <row r="67" spans="1:8" x14ac:dyDescent="0.25">
      <c r="A67" s="13">
        <v>-96</v>
      </c>
      <c r="F67" s="3">
        <v>15</v>
      </c>
      <c r="G67" s="3">
        <f t="shared" si="0"/>
        <v>-93.65</v>
      </c>
      <c r="H67" s="3">
        <f t="shared" si="1"/>
        <v>0.16500725612048811</v>
      </c>
    </row>
    <row r="68" spans="1:8" x14ac:dyDescent="0.25">
      <c r="A68" s="13">
        <v>-94</v>
      </c>
      <c r="F68" s="3">
        <v>16</v>
      </c>
      <c r="G68" s="3">
        <f t="shared" ref="G68:G102" si="3">$D$28+($I$3*F68)</f>
        <v>-93.56</v>
      </c>
      <c r="H68" s="3">
        <f t="shared" ref="H68:H102" si="4">_xlfn.NORM.DIST(G68,$D$28,$C$6,FALSE)</f>
        <v>0.15909831409145478</v>
      </c>
    </row>
    <row r="69" spans="1:8" x14ac:dyDescent="0.25">
      <c r="A69" s="13">
        <v>-96</v>
      </c>
      <c r="F69" s="3">
        <v>17</v>
      </c>
      <c r="G69" s="3">
        <f t="shared" si="3"/>
        <v>-93.47</v>
      </c>
      <c r="H69" s="3">
        <f t="shared" si="4"/>
        <v>0.15304048760712982</v>
      </c>
    </row>
    <row r="70" spans="1:8" x14ac:dyDescent="0.25">
      <c r="A70" s="13">
        <v>-96</v>
      </c>
      <c r="F70" s="3">
        <v>18</v>
      </c>
      <c r="G70" s="3">
        <f t="shared" si="3"/>
        <v>-93.38</v>
      </c>
      <c r="H70" s="3">
        <f t="shared" si="4"/>
        <v>0.14686737475166975</v>
      </c>
    </row>
    <row r="71" spans="1:8" x14ac:dyDescent="0.25">
      <c r="A71" s="13">
        <v>-90</v>
      </c>
      <c r="F71" s="3">
        <v>19</v>
      </c>
      <c r="G71" s="3">
        <f t="shared" si="3"/>
        <v>-93.29</v>
      </c>
      <c r="H71" s="3">
        <f t="shared" si="4"/>
        <v>0.14061205365835994</v>
      </c>
    </row>
    <row r="72" spans="1:8" x14ac:dyDescent="0.25">
      <c r="A72" s="13">
        <v>-93</v>
      </c>
      <c r="F72" s="3">
        <v>20</v>
      </c>
      <c r="G72" s="3">
        <f t="shared" si="3"/>
        <v>-93.2</v>
      </c>
      <c r="H72" s="3">
        <f t="shared" si="4"/>
        <v>0.13430679902642451</v>
      </c>
    </row>
    <row r="73" spans="1:8" x14ac:dyDescent="0.25">
      <c r="A73" s="13">
        <v>-96</v>
      </c>
      <c r="F73" s="3">
        <v>21</v>
      </c>
      <c r="G73" s="3">
        <f t="shared" si="3"/>
        <v>-93.11</v>
      </c>
      <c r="H73" s="3">
        <f t="shared" si="4"/>
        <v>0.12798281961531902</v>
      </c>
    </row>
    <row r="74" spans="1:8" x14ac:dyDescent="0.25">
      <c r="A74" s="13">
        <v>-94</v>
      </c>
      <c r="F74" s="3">
        <v>22</v>
      </c>
      <c r="G74" s="3">
        <f t="shared" si="3"/>
        <v>-93.02</v>
      </c>
      <c r="H74" s="3">
        <f t="shared" si="4"/>
        <v>0.12167001944104003</v>
      </c>
    </row>
    <row r="75" spans="1:8" x14ac:dyDescent="0.25">
      <c r="A75" s="13">
        <v>-95</v>
      </c>
      <c r="F75" s="3">
        <v>23</v>
      </c>
      <c r="G75" s="3">
        <f t="shared" si="3"/>
        <v>-92.93</v>
      </c>
      <c r="H75" s="3">
        <f t="shared" si="4"/>
        <v>0.11539678489942727</v>
      </c>
    </row>
    <row r="76" spans="1:8" x14ac:dyDescent="0.25">
      <c r="A76" s="13">
        <v>-96</v>
      </c>
      <c r="F76" s="3">
        <v>24</v>
      </c>
      <c r="G76" s="3">
        <f t="shared" si="3"/>
        <v>-92.84</v>
      </c>
      <c r="H76" s="3">
        <f t="shared" si="4"/>
        <v>0.10918979952338245</v>
      </c>
    </row>
    <row r="77" spans="1:8" x14ac:dyDescent="0.25">
      <c r="A77" s="13">
        <v>-94</v>
      </c>
      <c r="F77" s="3">
        <v>25</v>
      </c>
      <c r="G77" s="3">
        <f t="shared" si="3"/>
        <v>-92.75</v>
      </c>
      <c r="H77" s="3">
        <f t="shared" si="4"/>
        <v>0.10307388755602569</v>
      </c>
    </row>
    <row r="78" spans="1:8" x14ac:dyDescent="0.25">
      <c r="A78" s="13">
        <v>-96</v>
      </c>
      <c r="F78" s="3">
        <v>26</v>
      </c>
      <c r="G78" s="3">
        <f t="shared" si="3"/>
        <v>-92.66</v>
      </c>
      <c r="H78" s="3">
        <f t="shared" si="4"/>
        <v>9.7071887001074275E-2</v>
      </c>
    </row>
    <row r="79" spans="1:8" x14ac:dyDescent="0.25">
      <c r="A79" s="13">
        <v>-93</v>
      </c>
      <c r="F79" s="3">
        <v>27</v>
      </c>
      <c r="G79" s="3">
        <f t="shared" si="3"/>
        <v>-92.57</v>
      </c>
      <c r="H79" s="3">
        <f t="shared" si="4"/>
        <v>9.1204552305785183E-2</v>
      </c>
    </row>
    <row r="80" spans="1:8" x14ac:dyDescent="0.25">
      <c r="A80" s="13">
        <v>-95</v>
      </c>
      <c r="F80" s="3">
        <v>28</v>
      </c>
      <c r="G80" s="3">
        <f t="shared" si="3"/>
        <v>-92.48</v>
      </c>
      <c r="H80" s="3">
        <f t="shared" si="4"/>
        <v>8.5490486350142517E-2</v>
      </c>
    </row>
    <row r="81" spans="1:8" x14ac:dyDescent="0.25">
      <c r="A81" s="13">
        <v>-94</v>
      </c>
      <c r="F81" s="3">
        <v>29</v>
      </c>
      <c r="G81" s="3">
        <f t="shared" si="3"/>
        <v>-92.39</v>
      </c>
      <c r="H81" s="3">
        <f t="shared" si="4"/>
        <v>7.9946100967220449E-2</v>
      </c>
    </row>
    <row r="82" spans="1:8" x14ac:dyDescent="0.25">
      <c r="A82" s="13">
        <v>-91</v>
      </c>
      <c r="F82" s="3">
        <v>30</v>
      </c>
      <c r="G82" s="3">
        <f t="shared" si="3"/>
        <v>-92.3</v>
      </c>
      <c r="H82" s="3">
        <f t="shared" si="4"/>
        <v>7.4585604811117132E-2</v>
      </c>
    </row>
    <row r="83" spans="1:8" x14ac:dyDescent="0.25">
      <c r="A83" s="13">
        <v>-92</v>
      </c>
      <c r="F83" s="3">
        <v>31</v>
      </c>
      <c r="G83" s="3">
        <f t="shared" si="3"/>
        <v>-92.21</v>
      </c>
      <c r="H83" s="3">
        <f t="shared" si="4"/>
        <v>6.9421017026459086E-2</v>
      </c>
    </row>
    <row r="84" spans="1:8" x14ac:dyDescent="0.25">
      <c r="A84" s="13">
        <v>-97</v>
      </c>
      <c r="F84" s="3">
        <v>32</v>
      </c>
      <c r="G84" s="3">
        <f t="shared" si="3"/>
        <v>-92.12</v>
      </c>
      <c r="H84" s="3">
        <f t="shared" si="4"/>
        <v>6.4462204861892913E-2</v>
      </c>
    </row>
    <row r="85" spans="1:8" x14ac:dyDescent="0.25">
      <c r="A85" s="13">
        <v>-96</v>
      </c>
      <c r="F85" s="3">
        <v>33</v>
      </c>
      <c r="G85" s="3">
        <f t="shared" si="3"/>
        <v>-92.03</v>
      </c>
      <c r="H85" s="3">
        <f t="shared" si="4"/>
        <v>5.9716943112227E-2</v>
      </c>
    </row>
    <row r="86" spans="1:8" x14ac:dyDescent="0.25">
      <c r="A86" s="13">
        <v>-94</v>
      </c>
      <c r="F86" s="3">
        <v>34</v>
      </c>
      <c r="G86" s="3">
        <f t="shared" si="3"/>
        <v>-91.94</v>
      </c>
      <c r="H86" s="3">
        <f t="shared" si="4"/>
        <v>5.5190993071774476E-2</v>
      </c>
    </row>
    <row r="87" spans="1:8" x14ac:dyDescent="0.25">
      <c r="A87" s="13">
        <v>-96</v>
      </c>
      <c r="F87" s="3">
        <v>35</v>
      </c>
      <c r="G87" s="3">
        <f t="shared" si="3"/>
        <v>-91.85</v>
      </c>
      <c r="H87" s="3">
        <f t="shared" si="4"/>
        <v>5.0888198535209928E-2</v>
      </c>
    </row>
    <row r="88" spans="1:8" x14ac:dyDescent="0.25">
      <c r="A88" s="13">
        <v>-97</v>
      </c>
      <c r="F88" s="3">
        <v>36</v>
      </c>
      <c r="G88" s="3">
        <f t="shared" si="3"/>
        <v>-91.76</v>
      </c>
      <c r="H88" s="3">
        <f t="shared" si="4"/>
        <v>4.6810596291051006E-2</v>
      </c>
    </row>
    <row r="89" spans="1:8" x14ac:dyDescent="0.25">
      <c r="A89" s="13">
        <v>-95</v>
      </c>
      <c r="F89" s="3">
        <v>37</v>
      </c>
      <c r="G89" s="3">
        <f t="shared" si="3"/>
        <v>-91.67</v>
      </c>
      <c r="H89" s="3">
        <f t="shared" si="4"/>
        <v>4.2958538514471678E-2</v>
      </c>
    </row>
    <row r="90" spans="1:8" x14ac:dyDescent="0.25">
      <c r="A90" s="13">
        <v>-95</v>
      </c>
      <c r="F90" s="3">
        <v>38</v>
      </c>
      <c r="G90" s="3">
        <f t="shared" si="3"/>
        <v>-91.58</v>
      </c>
      <c r="H90" s="3">
        <f t="shared" si="4"/>
        <v>3.9330824477478508E-2</v>
      </c>
    </row>
    <row r="91" spans="1:8" x14ac:dyDescent="0.25">
      <c r="A91" s="13">
        <v>-91</v>
      </c>
      <c r="F91" s="3">
        <v>39</v>
      </c>
      <c r="G91" s="3">
        <f t="shared" si="3"/>
        <v>-91.49</v>
      </c>
      <c r="H91" s="3">
        <f t="shared" si="4"/>
        <v>3.5924839051409196E-2</v>
      </c>
    </row>
    <row r="92" spans="1:8" x14ac:dyDescent="0.25">
      <c r="A92" s="13">
        <v>-95</v>
      </c>
      <c r="F92" s="3">
        <v>40</v>
      </c>
      <c r="G92" s="3">
        <f t="shared" si="3"/>
        <v>-91.4</v>
      </c>
      <c r="H92" s="3">
        <f t="shared" si="4"/>
        <v>3.2736695574574946E-2</v>
      </c>
    </row>
    <row r="93" spans="1:8" x14ac:dyDescent="0.25">
      <c r="A93" s="13">
        <v>-95</v>
      </c>
      <c r="F93" s="3">
        <v>41</v>
      </c>
      <c r="G93" s="3">
        <f t="shared" si="3"/>
        <v>-91.31</v>
      </c>
      <c r="H93" s="3">
        <f t="shared" si="4"/>
        <v>2.97613807912879E-2</v>
      </c>
    </row>
    <row r="94" spans="1:8" x14ac:dyDescent="0.25">
      <c r="A94" s="13">
        <v>-91</v>
      </c>
      <c r="F94" s="3">
        <v>42</v>
      </c>
      <c r="G94" s="3">
        <f t="shared" si="3"/>
        <v>-91.22</v>
      </c>
      <c r="H94" s="3">
        <f t="shared" si="4"/>
        <v>2.6992899731901547E-2</v>
      </c>
    </row>
    <row r="95" spans="1:8" x14ac:dyDescent="0.25">
      <c r="A95" s="13">
        <v>-94</v>
      </c>
      <c r="F95" s="3">
        <v>43</v>
      </c>
      <c r="G95" s="3">
        <f t="shared" si="3"/>
        <v>-91.13</v>
      </c>
      <c r="H95" s="3">
        <f t="shared" si="4"/>
        <v>2.442441859093053E-2</v>
      </c>
    </row>
    <row r="96" spans="1:8" x14ac:dyDescent="0.25">
      <c r="A96" s="13">
        <v>-94</v>
      </c>
      <c r="F96" s="3">
        <v>44</v>
      </c>
      <c r="G96" s="3">
        <f t="shared" si="3"/>
        <v>-91.04</v>
      </c>
      <c r="H96" s="3">
        <f t="shared" si="4"/>
        <v>2.204840386598703E-2</v>
      </c>
    </row>
    <row r="97" spans="1:8" x14ac:dyDescent="0.25">
      <c r="A97" s="13">
        <v>-97</v>
      </c>
      <c r="F97" s="3">
        <v>45</v>
      </c>
      <c r="G97" s="3">
        <f t="shared" si="3"/>
        <v>-90.95</v>
      </c>
      <c r="H97" s="3">
        <f t="shared" si="4"/>
        <v>1.9856756238336052E-2</v>
      </c>
    </row>
    <row r="98" spans="1:8" x14ac:dyDescent="0.25">
      <c r="A98" s="13">
        <v>-96</v>
      </c>
      <c r="F98" s="3">
        <v>46</v>
      </c>
      <c r="G98" s="3">
        <f t="shared" si="3"/>
        <v>-90.86</v>
      </c>
      <c r="H98" s="3">
        <f t="shared" si="4"/>
        <v>1.7840937900857314E-2</v>
      </c>
    </row>
    <row r="99" spans="1:8" x14ac:dyDescent="0.25">
      <c r="A99" s="13">
        <v>-93</v>
      </c>
      <c r="F99" s="3">
        <v>47</v>
      </c>
      <c r="G99" s="3">
        <f t="shared" si="3"/>
        <v>-90.77</v>
      </c>
      <c r="H99" s="3">
        <f t="shared" si="4"/>
        <v>1.5992092265895503E-2</v>
      </c>
    </row>
    <row r="100" spans="1:8" x14ac:dyDescent="0.25">
      <c r="A100" s="13">
        <v>-96</v>
      </c>
      <c r="F100" s="3">
        <v>48</v>
      </c>
      <c r="G100" s="3">
        <f t="shared" si="3"/>
        <v>-90.68</v>
      </c>
      <c r="H100" s="3">
        <f t="shared" si="4"/>
        <v>1.4301155209213838E-2</v>
      </c>
    </row>
    <row r="101" spans="1:8" x14ac:dyDescent="0.25">
      <c r="F101" s="3">
        <v>49</v>
      </c>
      <c r="G101" s="3">
        <f t="shared" si="3"/>
        <v>-90.59</v>
      </c>
      <c r="H101" s="3">
        <f t="shared" si="4"/>
        <v>1.275895722280249E-2</v>
      </c>
    </row>
    <row r="102" spans="1:8" x14ac:dyDescent="0.25">
      <c r="F102" s="3">
        <v>50</v>
      </c>
      <c r="G102" s="3">
        <f t="shared" si="3"/>
        <v>-90.5</v>
      </c>
      <c r="H102" s="3">
        <f t="shared" si="4"/>
        <v>1.1356316055056133E-2</v>
      </c>
    </row>
  </sheetData>
  <mergeCells count="4">
    <mergeCell ref="B1:C1"/>
    <mergeCell ref="D1:E1"/>
    <mergeCell ref="F1:I1"/>
    <mergeCell ref="C27:D27"/>
  </mergeCells>
  <conditionalFormatting sqref="D29">
    <cfRule type="cellIs" dxfId="1" priority="1" operator="notEqual">
      <formula>$D$28</formula>
    </cfRule>
    <cfRule type="cellIs" dxfId="0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1.1.1</vt:lpstr>
      <vt:lpstr>1.1.2</vt:lpstr>
      <vt:lpstr>1.1.3</vt:lpstr>
      <vt:lpstr>1.1.4</vt:lpstr>
      <vt:lpstr>1.1.5</vt:lpstr>
      <vt:lpstr>1.1.6</vt:lpstr>
      <vt:lpstr>1.1.7</vt:lpstr>
      <vt:lpstr>1.1.8</vt:lpstr>
      <vt:lpstr>1.1.9</vt:lpstr>
      <vt:lpstr>1.1.10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2022-04-22T11:06:33Z</dcterms:created>
  <dcterms:modified xsi:type="dcterms:W3CDTF">2022-10-22T17:41:29Z</dcterms:modified>
</cp:coreProperties>
</file>