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ps-studies\projeto1-rssi\BEACON1 - 1METRO -  ANTENA\"/>
    </mc:Choice>
  </mc:AlternateContent>
  <xr:revisionPtr revIDLastSave="0" documentId="13_ncr:1_{0AAF222F-67D2-4C79-9968-5A5F2FE938E2}" xr6:coauthVersionLast="46" xr6:coauthVersionMax="46" xr10:uidLastSave="{00000000-0000-0000-0000-000000000000}"/>
  <bookViews>
    <workbookView xWindow="-120" yWindow="-120" windowWidth="29040" windowHeight="15840" activeTab="9" xr2:uid="{D0A6EDCA-CDA8-4015-A2BA-CCBF1B8A1B3C}"/>
  </bookViews>
  <sheets>
    <sheet name="1.1.1" sheetId="1" r:id="rId1"/>
    <sheet name="1.1.2" sheetId="2" r:id="rId2"/>
    <sheet name="1.1.3" sheetId="3" r:id="rId3"/>
    <sheet name="1.1.4" sheetId="4" r:id="rId4"/>
    <sheet name="1.1.5" sheetId="5" r:id="rId5"/>
    <sheet name="1.1.6" sheetId="6" r:id="rId6"/>
    <sheet name="1.1.7" sheetId="7" r:id="rId7"/>
    <sheet name="1.1.8" sheetId="8" r:id="rId8"/>
    <sheet name="1.1.9" sheetId="9" r:id="rId9"/>
    <sheet name="1.1.10" sheetId="10" r:id="rId10"/>
  </sheets>
  <definedNames>
    <definedName name="_xlnm._FilterDatabase" localSheetId="0" hidden="1">'1.1.1'!$A$1:$A$100</definedName>
    <definedName name="_xlnm._FilterDatabase" localSheetId="9" hidden="1">'1.1.10'!$A$1:$A$100</definedName>
    <definedName name="_xlnm._FilterDatabase" localSheetId="1" hidden="1">'1.1.2'!$A$1:$A$50</definedName>
    <definedName name="_xlnm._FilterDatabase" localSheetId="2" hidden="1">'1.1.3'!$A$1:$A$50</definedName>
    <definedName name="_xlnm._FilterDatabase" localSheetId="3" hidden="1">'1.1.4'!$A$1:$A$100</definedName>
    <definedName name="_xlnm._FilterDatabase" localSheetId="4" hidden="1">'1.1.5'!$A$1:$A$100</definedName>
    <definedName name="_xlnm._FilterDatabase" localSheetId="5" hidden="1">'1.1.6'!$A$1:$A$100</definedName>
    <definedName name="_xlnm._FilterDatabase" localSheetId="6" hidden="1">'1.1.7'!$A$1:$A$100</definedName>
    <definedName name="_xlnm._FilterDatabase" localSheetId="7" hidden="1">'1.1.8'!$A$1:$A$100</definedName>
    <definedName name="_xlnm._FilterDatabase" localSheetId="8" hidden="1">'1.1.9'!$A$1:$A$100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6" i="10" l="1"/>
  <c r="O16" i="10"/>
  <c r="M16" i="10"/>
  <c r="K16" i="10"/>
  <c r="C9" i="9" l="1"/>
  <c r="C9" i="10"/>
  <c r="C6" i="10"/>
  <c r="C5" i="10"/>
  <c r="C4" i="10"/>
  <c r="C3" i="10"/>
  <c r="D29" i="10"/>
  <c r="D28" i="10"/>
  <c r="D29" i="9"/>
  <c r="D28" i="9"/>
  <c r="D29" i="8"/>
  <c r="D28" i="8"/>
  <c r="D29" i="7"/>
  <c r="D28" i="7"/>
  <c r="D29" i="6"/>
  <c r="D28" i="6"/>
  <c r="D29" i="5"/>
  <c r="D28" i="5"/>
  <c r="D29" i="4"/>
  <c r="D28" i="4"/>
  <c r="D29" i="3"/>
  <c r="D28" i="3"/>
  <c r="D29" i="2"/>
  <c r="D28" i="2"/>
  <c r="D28" i="1"/>
  <c r="E3" i="10" a="1"/>
  <c r="E11" i="10" s="1"/>
  <c r="C6" i="9"/>
  <c r="D30" i="9" s="1"/>
  <c r="C5" i="9"/>
  <c r="C4" i="9"/>
  <c r="E3" i="9" a="1"/>
  <c r="E11" i="9" s="1"/>
  <c r="C3" i="9"/>
  <c r="E3" i="3" a="1"/>
  <c r="E3" i="3" s="1"/>
  <c r="D29" i="1"/>
  <c r="C9" i="3"/>
  <c r="C6" i="3"/>
  <c r="C5" i="3"/>
  <c r="C4" i="3"/>
  <c r="C3" i="3"/>
  <c r="E3" i="2" a="1"/>
  <c r="E3" i="2" s="1"/>
  <c r="C9" i="2"/>
  <c r="C6" i="2"/>
  <c r="C4" i="2"/>
  <c r="C3" i="2"/>
  <c r="C5" i="2"/>
  <c r="I3" i="2" s="1"/>
  <c r="C9" i="8"/>
  <c r="C6" i="8"/>
  <c r="C5" i="8"/>
  <c r="C4" i="8"/>
  <c r="E3" i="8" a="1"/>
  <c r="E5" i="8" s="1"/>
  <c r="C3" i="8"/>
  <c r="C9" i="7"/>
  <c r="C6" i="7"/>
  <c r="C5" i="7"/>
  <c r="C4" i="7"/>
  <c r="E3" i="7" a="1"/>
  <c r="E8" i="7" s="1"/>
  <c r="C3" i="7"/>
  <c r="C9" i="6"/>
  <c r="C6" i="6"/>
  <c r="C11" i="6" s="1"/>
  <c r="C5" i="6"/>
  <c r="C4" i="6"/>
  <c r="E3" i="6" a="1"/>
  <c r="E8" i="6" s="1"/>
  <c r="C3" i="6"/>
  <c r="C9" i="5"/>
  <c r="C6" i="5"/>
  <c r="C5" i="5"/>
  <c r="C4" i="5"/>
  <c r="E3" i="5" a="1"/>
  <c r="E8" i="5" s="1"/>
  <c r="C3" i="5"/>
  <c r="C9" i="4"/>
  <c r="C6" i="4"/>
  <c r="C10" i="4" s="1"/>
  <c r="C5" i="4"/>
  <c r="C4" i="4"/>
  <c r="E3" i="4" a="1"/>
  <c r="E8" i="4" s="1"/>
  <c r="C3" i="4"/>
  <c r="E3" i="1" a="1"/>
  <c r="E4" i="1" s="1"/>
  <c r="C6" i="1"/>
  <c r="C5" i="1"/>
  <c r="C4" i="1"/>
  <c r="C3" i="1"/>
  <c r="C9" i="1"/>
  <c r="I3" i="9" l="1"/>
  <c r="G9" i="9" s="1"/>
  <c r="H9" i="9" s="1"/>
  <c r="I3" i="4"/>
  <c r="G55" i="4" s="1"/>
  <c r="H55" i="4" s="1"/>
  <c r="D30" i="3"/>
  <c r="G5" i="9"/>
  <c r="H5" i="9" s="1"/>
  <c r="G4" i="9"/>
  <c r="H4" i="9" s="1"/>
  <c r="G13" i="9"/>
  <c r="H13" i="9" s="1"/>
  <c r="G17" i="9"/>
  <c r="H17" i="9" s="1"/>
  <c r="G21" i="9"/>
  <c r="H21" i="9" s="1"/>
  <c r="G25" i="9"/>
  <c r="H25" i="9" s="1"/>
  <c r="G29" i="9"/>
  <c r="H29" i="9" s="1"/>
  <c r="G33" i="9"/>
  <c r="H33" i="9" s="1"/>
  <c r="G93" i="9"/>
  <c r="H93" i="9" s="1"/>
  <c r="G77" i="9"/>
  <c r="H77" i="9" s="1"/>
  <c r="G61" i="9"/>
  <c r="H61" i="9" s="1"/>
  <c r="G45" i="9"/>
  <c r="H45" i="9" s="1"/>
  <c r="G3" i="9"/>
  <c r="H3" i="9" s="1"/>
  <c r="G89" i="9"/>
  <c r="H89" i="9" s="1"/>
  <c r="G73" i="9"/>
  <c r="H73" i="9" s="1"/>
  <c r="G57" i="9"/>
  <c r="H57" i="9" s="1"/>
  <c r="G41" i="9"/>
  <c r="H41" i="9" s="1"/>
  <c r="G101" i="9"/>
  <c r="H101" i="9" s="1"/>
  <c r="G85" i="9"/>
  <c r="H85" i="9" s="1"/>
  <c r="G69" i="9"/>
  <c r="H69" i="9" s="1"/>
  <c r="G53" i="9"/>
  <c r="H53" i="9" s="1"/>
  <c r="G37" i="9"/>
  <c r="H37" i="9" s="1"/>
  <c r="G97" i="9"/>
  <c r="H97" i="9" s="1"/>
  <c r="G81" i="9"/>
  <c r="H81" i="9" s="1"/>
  <c r="G65" i="9"/>
  <c r="H65" i="9" s="1"/>
  <c r="G49" i="9"/>
  <c r="H49" i="9" s="1"/>
  <c r="G100" i="9"/>
  <c r="H100" i="9" s="1"/>
  <c r="G96" i="9"/>
  <c r="H96" i="9" s="1"/>
  <c r="G92" i="9"/>
  <c r="H92" i="9" s="1"/>
  <c r="G88" i="9"/>
  <c r="H88" i="9" s="1"/>
  <c r="G84" i="9"/>
  <c r="H84" i="9" s="1"/>
  <c r="G80" i="9"/>
  <c r="H80" i="9" s="1"/>
  <c r="G76" i="9"/>
  <c r="H76" i="9" s="1"/>
  <c r="G72" i="9"/>
  <c r="H72" i="9" s="1"/>
  <c r="G68" i="9"/>
  <c r="H68" i="9" s="1"/>
  <c r="G64" i="9"/>
  <c r="H64" i="9" s="1"/>
  <c r="G60" i="9"/>
  <c r="H60" i="9" s="1"/>
  <c r="G56" i="9"/>
  <c r="H56" i="9" s="1"/>
  <c r="G52" i="9"/>
  <c r="H52" i="9" s="1"/>
  <c r="G48" i="9"/>
  <c r="H48" i="9" s="1"/>
  <c r="G44" i="9"/>
  <c r="H44" i="9" s="1"/>
  <c r="G40" i="9"/>
  <c r="H40" i="9" s="1"/>
  <c r="G36" i="9"/>
  <c r="H36" i="9" s="1"/>
  <c r="G32" i="9"/>
  <c r="H32" i="9" s="1"/>
  <c r="G28" i="9"/>
  <c r="H28" i="9" s="1"/>
  <c r="G24" i="9"/>
  <c r="H24" i="9" s="1"/>
  <c r="G20" i="9"/>
  <c r="H20" i="9" s="1"/>
  <c r="G16" i="9"/>
  <c r="H16" i="9" s="1"/>
  <c r="G12" i="9"/>
  <c r="H12" i="9" s="1"/>
  <c r="G8" i="9"/>
  <c r="H8" i="9" s="1"/>
  <c r="G99" i="9"/>
  <c r="H99" i="9" s="1"/>
  <c r="G95" i="9"/>
  <c r="H95" i="9" s="1"/>
  <c r="G91" i="9"/>
  <c r="H91" i="9" s="1"/>
  <c r="G87" i="9"/>
  <c r="H87" i="9" s="1"/>
  <c r="G83" i="9"/>
  <c r="H83" i="9" s="1"/>
  <c r="G79" i="9"/>
  <c r="H79" i="9" s="1"/>
  <c r="G75" i="9"/>
  <c r="H75" i="9" s="1"/>
  <c r="G71" i="9"/>
  <c r="H71" i="9" s="1"/>
  <c r="G67" i="9"/>
  <c r="H67" i="9" s="1"/>
  <c r="G63" i="9"/>
  <c r="H63" i="9" s="1"/>
  <c r="G59" i="9"/>
  <c r="H59" i="9" s="1"/>
  <c r="G55" i="9"/>
  <c r="H55" i="9" s="1"/>
  <c r="G51" i="9"/>
  <c r="H51" i="9" s="1"/>
  <c r="G47" i="9"/>
  <c r="H47" i="9" s="1"/>
  <c r="G43" i="9"/>
  <c r="H43" i="9" s="1"/>
  <c r="G39" i="9"/>
  <c r="H39" i="9" s="1"/>
  <c r="G35" i="9"/>
  <c r="H35" i="9" s="1"/>
  <c r="G31" i="9"/>
  <c r="H31" i="9" s="1"/>
  <c r="G27" i="9"/>
  <c r="H27" i="9" s="1"/>
  <c r="G23" i="9"/>
  <c r="H23" i="9" s="1"/>
  <c r="G19" i="9"/>
  <c r="H19" i="9" s="1"/>
  <c r="G15" i="9"/>
  <c r="H15" i="9" s="1"/>
  <c r="G11" i="9"/>
  <c r="H11" i="9" s="1"/>
  <c r="G7" i="9"/>
  <c r="H7" i="9" s="1"/>
  <c r="G102" i="9"/>
  <c r="H102" i="9" s="1"/>
  <c r="G98" i="9"/>
  <c r="H98" i="9" s="1"/>
  <c r="G94" i="9"/>
  <c r="H94" i="9" s="1"/>
  <c r="G90" i="9"/>
  <c r="H90" i="9" s="1"/>
  <c r="G86" i="9"/>
  <c r="H86" i="9" s="1"/>
  <c r="G82" i="9"/>
  <c r="H82" i="9" s="1"/>
  <c r="G78" i="9"/>
  <c r="H78" i="9" s="1"/>
  <c r="G74" i="9"/>
  <c r="H74" i="9" s="1"/>
  <c r="G70" i="9"/>
  <c r="H70" i="9" s="1"/>
  <c r="G66" i="9"/>
  <c r="H66" i="9" s="1"/>
  <c r="G62" i="9"/>
  <c r="H62" i="9" s="1"/>
  <c r="G58" i="9"/>
  <c r="H58" i="9" s="1"/>
  <c r="G54" i="9"/>
  <c r="H54" i="9" s="1"/>
  <c r="G50" i="9"/>
  <c r="H50" i="9" s="1"/>
  <c r="G46" i="9"/>
  <c r="H46" i="9" s="1"/>
  <c r="G42" i="9"/>
  <c r="H42" i="9" s="1"/>
  <c r="G38" i="9"/>
  <c r="H38" i="9" s="1"/>
  <c r="G34" i="9"/>
  <c r="H34" i="9" s="1"/>
  <c r="G30" i="9"/>
  <c r="H30" i="9" s="1"/>
  <c r="G26" i="9"/>
  <c r="H26" i="9" s="1"/>
  <c r="G22" i="9"/>
  <c r="H22" i="9" s="1"/>
  <c r="G18" i="9"/>
  <c r="H18" i="9" s="1"/>
  <c r="G14" i="9"/>
  <c r="H14" i="9" s="1"/>
  <c r="G10" i="9"/>
  <c r="H10" i="9" s="1"/>
  <c r="G6" i="9"/>
  <c r="H6" i="9" s="1"/>
  <c r="I3" i="8"/>
  <c r="G4" i="8" s="1"/>
  <c r="H4" i="8" s="1"/>
  <c r="D30" i="8"/>
  <c r="G67" i="7"/>
  <c r="H67" i="7" s="1"/>
  <c r="G8" i="7"/>
  <c r="H8" i="7" s="1"/>
  <c r="I3" i="7"/>
  <c r="G85" i="7" s="1"/>
  <c r="H85" i="7" s="1"/>
  <c r="D30" i="7"/>
  <c r="I3" i="6"/>
  <c r="G100" i="6" s="1"/>
  <c r="H100" i="6" s="1"/>
  <c r="I3" i="5"/>
  <c r="G7" i="5" s="1"/>
  <c r="H7" i="5" s="1"/>
  <c r="G101" i="5"/>
  <c r="H101" i="5" s="1"/>
  <c r="D30" i="5"/>
  <c r="G87" i="4"/>
  <c r="H87" i="4" s="1"/>
  <c r="G39" i="4"/>
  <c r="H39" i="4" s="1"/>
  <c r="G7" i="4"/>
  <c r="H7" i="4" s="1"/>
  <c r="G99" i="4"/>
  <c r="H99" i="4" s="1"/>
  <c r="G67" i="4"/>
  <c r="H67" i="4" s="1"/>
  <c r="G51" i="4"/>
  <c r="H51" i="4" s="1"/>
  <c r="G35" i="4"/>
  <c r="H35" i="4" s="1"/>
  <c r="G4" i="4"/>
  <c r="H4" i="4" s="1"/>
  <c r="G95" i="4"/>
  <c r="H95" i="4" s="1"/>
  <c r="G79" i="4"/>
  <c r="H79" i="4" s="1"/>
  <c r="G47" i="4"/>
  <c r="H47" i="4" s="1"/>
  <c r="G31" i="4"/>
  <c r="H31" i="4" s="1"/>
  <c r="G15" i="4"/>
  <c r="H15" i="4" s="1"/>
  <c r="G71" i="4"/>
  <c r="H71" i="4" s="1"/>
  <c r="G23" i="4"/>
  <c r="H23" i="4" s="1"/>
  <c r="G91" i="4"/>
  <c r="H91" i="4" s="1"/>
  <c r="G59" i="4"/>
  <c r="H59" i="4" s="1"/>
  <c r="G43" i="4"/>
  <c r="H43" i="4" s="1"/>
  <c r="G27" i="4"/>
  <c r="H27" i="4" s="1"/>
  <c r="I3" i="3"/>
  <c r="G61" i="3" s="1"/>
  <c r="H61" i="3" s="1"/>
  <c r="G56" i="3"/>
  <c r="H56" i="3" s="1"/>
  <c r="G52" i="3"/>
  <c r="H52" i="3" s="1"/>
  <c r="G40" i="3"/>
  <c r="H40" i="3" s="1"/>
  <c r="G36" i="3"/>
  <c r="H36" i="3" s="1"/>
  <c r="G24" i="3"/>
  <c r="H24" i="3" s="1"/>
  <c r="G20" i="3"/>
  <c r="H20" i="3" s="1"/>
  <c r="G8" i="3"/>
  <c r="H8" i="3" s="1"/>
  <c r="G4" i="2"/>
  <c r="H4" i="2" s="1"/>
  <c r="G8" i="2"/>
  <c r="H8" i="2" s="1"/>
  <c r="G12" i="2"/>
  <c r="H12" i="2" s="1"/>
  <c r="G16" i="2"/>
  <c r="H16" i="2" s="1"/>
  <c r="G20" i="2"/>
  <c r="H20" i="2" s="1"/>
  <c r="G24" i="2"/>
  <c r="H24" i="2" s="1"/>
  <c r="G28" i="2"/>
  <c r="H28" i="2" s="1"/>
  <c r="G32" i="2"/>
  <c r="H32" i="2" s="1"/>
  <c r="G36" i="2"/>
  <c r="H36" i="2" s="1"/>
  <c r="G40" i="2"/>
  <c r="H40" i="2" s="1"/>
  <c r="G44" i="2"/>
  <c r="H44" i="2" s="1"/>
  <c r="G48" i="2"/>
  <c r="H48" i="2" s="1"/>
  <c r="G52" i="2"/>
  <c r="H52" i="2" s="1"/>
  <c r="G56" i="2"/>
  <c r="H56" i="2" s="1"/>
  <c r="G60" i="2"/>
  <c r="H60" i="2" s="1"/>
  <c r="G64" i="2"/>
  <c r="H64" i="2" s="1"/>
  <c r="G68" i="2"/>
  <c r="H68" i="2" s="1"/>
  <c r="G72" i="2"/>
  <c r="H72" i="2" s="1"/>
  <c r="G76" i="2"/>
  <c r="H76" i="2" s="1"/>
  <c r="G80" i="2"/>
  <c r="H80" i="2" s="1"/>
  <c r="G84" i="2"/>
  <c r="H84" i="2" s="1"/>
  <c r="G88" i="2"/>
  <c r="H88" i="2" s="1"/>
  <c r="G92" i="2"/>
  <c r="H92" i="2" s="1"/>
  <c r="G96" i="2"/>
  <c r="H96" i="2" s="1"/>
  <c r="G100" i="2"/>
  <c r="H100" i="2" s="1"/>
  <c r="G5" i="2"/>
  <c r="H5" i="2" s="1"/>
  <c r="G9" i="2"/>
  <c r="H9" i="2" s="1"/>
  <c r="G13" i="2"/>
  <c r="H13" i="2" s="1"/>
  <c r="G17" i="2"/>
  <c r="H17" i="2" s="1"/>
  <c r="G21" i="2"/>
  <c r="H21" i="2" s="1"/>
  <c r="G25" i="2"/>
  <c r="H25" i="2" s="1"/>
  <c r="G29" i="2"/>
  <c r="H29" i="2" s="1"/>
  <c r="G33" i="2"/>
  <c r="H33" i="2" s="1"/>
  <c r="G37" i="2"/>
  <c r="H37" i="2" s="1"/>
  <c r="G3" i="2"/>
  <c r="H3" i="2" s="1"/>
  <c r="G98" i="2"/>
  <c r="H98" i="2" s="1"/>
  <c r="G87" i="2"/>
  <c r="H87" i="2" s="1"/>
  <c r="G77" i="2"/>
  <c r="H77" i="2" s="1"/>
  <c r="G66" i="2"/>
  <c r="H66" i="2" s="1"/>
  <c r="G55" i="2"/>
  <c r="H55" i="2" s="1"/>
  <c r="G45" i="2"/>
  <c r="H45" i="2" s="1"/>
  <c r="G31" i="2"/>
  <c r="H31" i="2" s="1"/>
  <c r="G15" i="2"/>
  <c r="H15" i="2" s="1"/>
  <c r="G102" i="2"/>
  <c r="H102" i="2" s="1"/>
  <c r="G97" i="2"/>
  <c r="H97" i="2" s="1"/>
  <c r="G91" i="2"/>
  <c r="H91" i="2" s="1"/>
  <c r="G86" i="2"/>
  <c r="H86" i="2" s="1"/>
  <c r="G81" i="2"/>
  <c r="H81" i="2" s="1"/>
  <c r="G75" i="2"/>
  <c r="H75" i="2" s="1"/>
  <c r="G70" i="2"/>
  <c r="H70" i="2" s="1"/>
  <c r="G65" i="2"/>
  <c r="H65" i="2" s="1"/>
  <c r="G59" i="2"/>
  <c r="H59" i="2" s="1"/>
  <c r="G54" i="2"/>
  <c r="H54" i="2" s="1"/>
  <c r="G49" i="2"/>
  <c r="H49" i="2" s="1"/>
  <c r="G43" i="2"/>
  <c r="H43" i="2" s="1"/>
  <c r="G38" i="2"/>
  <c r="H38" i="2" s="1"/>
  <c r="G30" i="2"/>
  <c r="H30" i="2" s="1"/>
  <c r="G22" i="2"/>
  <c r="H22" i="2" s="1"/>
  <c r="G14" i="2"/>
  <c r="H14" i="2" s="1"/>
  <c r="G6" i="2"/>
  <c r="H6" i="2" s="1"/>
  <c r="G95" i="2"/>
  <c r="H95" i="2" s="1"/>
  <c r="G79" i="2"/>
  <c r="H79" i="2" s="1"/>
  <c r="G69" i="2"/>
  <c r="H69" i="2" s="1"/>
  <c r="G63" i="2"/>
  <c r="H63" i="2" s="1"/>
  <c r="G58" i="2"/>
  <c r="H58" i="2" s="1"/>
  <c r="G47" i="2"/>
  <c r="H47" i="2" s="1"/>
  <c r="G42" i="2"/>
  <c r="H42" i="2" s="1"/>
  <c r="G35" i="2"/>
  <c r="H35" i="2" s="1"/>
  <c r="G27" i="2"/>
  <c r="H27" i="2" s="1"/>
  <c r="G19" i="2"/>
  <c r="H19" i="2" s="1"/>
  <c r="G11" i="2"/>
  <c r="H11" i="2" s="1"/>
  <c r="G93" i="2"/>
  <c r="H93" i="2" s="1"/>
  <c r="G82" i="2"/>
  <c r="H82" i="2" s="1"/>
  <c r="G71" i="2"/>
  <c r="H71" i="2" s="1"/>
  <c r="G61" i="2"/>
  <c r="H61" i="2" s="1"/>
  <c r="G50" i="2"/>
  <c r="H50" i="2" s="1"/>
  <c r="G39" i="2"/>
  <c r="H39" i="2" s="1"/>
  <c r="G23" i="2"/>
  <c r="H23" i="2" s="1"/>
  <c r="G7" i="2"/>
  <c r="H7" i="2" s="1"/>
  <c r="G101" i="2"/>
  <c r="H101" i="2" s="1"/>
  <c r="G90" i="2"/>
  <c r="H90" i="2" s="1"/>
  <c r="G85" i="2"/>
  <c r="H85" i="2" s="1"/>
  <c r="G74" i="2"/>
  <c r="H74" i="2" s="1"/>
  <c r="G53" i="2"/>
  <c r="H53" i="2" s="1"/>
  <c r="G99" i="2"/>
  <c r="H99" i="2" s="1"/>
  <c r="G94" i="2"/>
  <c r="H94" i="2" s="1"/>
  <c r="G89" i="2"/>
  <c r="H89" i="2" s="1"/>
  <c r="G83" i="2"/>
  <c r="H83" i="2" s="1"/>
  <c r="G78" i="2"/>
  <c r="H78" i="2" s="1"/>
  <c r="G73" i="2"/>
  <c r="H73" i="2" s="1"/>
  <c r="G67" i="2"/>
  <c r="H67" i="2" s="1"/>
  <c r="G62" i="2"/>
  <c r="H62" i="2" s="1"/>
  <c r="G57" i="2"/>
  <c r="H57" i="2" s="1"/>
  <c r="G51" i="2"/>
  <c r="H51" i="2" s="1"/>
  <c r="G46" i="2"/>
  <c r="H46" i="2" s="1"/>
  <c r="G41" i="2"/>
  <c r="H41" i="2" s="1"/>
  <c r="G34" i="2"/>
  <c r="H34" i="2" s="1"/>
  <c r="G26" i="2"/>
  <c r="H26" i="2" s="1"/>
  <c r="G18" i="2"/>
  <c r="H18" i="2" s="1"/>
  <c r="G10" i="2"/>
  <c r="H10" i="2" s="1"/>
  <c r="D30" i="2"/>
  <c r="I3" i="1"/>
  <c r="G29" i="1" s="1"/>
  <c r="H29" i="1" s="1"/>
  <c r="G102" i="4"/>
  <c r="H102" i="4" s="1"/>
  <c r="G94" i="4"/>
  <c r="H94" i="4" s="1"/>
  <c r="G86" i="4"/>
  <c r="H86" i="4" s="1"/>
  <c r="G78" i="4"/>
  <c r="H78" i="4" s="1"/>
  <c r="G70" i="4"/>
  <c r="H70" i="4" s="1"/>
  <c r="G62" i="4"/>
  <c r="H62" i="4" s="1"/>
  <c r="G50" i="4"/>
  <c r="H50" i="4" s="1"/>
  <c r="G38" i="4"/>
  <c r="H38" i="4" s="1"/>
  <c r="G10" i="4"/>
  <c r="H10" i="4" s="1"/>
  <c r="G97" i="4"/>
  <c r="H97" i="4" s="1"/>
  <c r="G93" i="4"/>
  <c r="H93" i="4" s="1"/>
  <c r="G89" i="4"/>
  <c r="H89" i="4" s="1"/>
  <c r="G85" i="4"/>
  <c r="H85" i="4" s="1"/>
  <c r="G81" i="4"/>
  <c r="H81" i="4" s="1"/>
  <c r="G77" i="4"/>
  <c r="H77" i="4" s="1"/>
  <c r="G73" i="4"/>
  <c r="H73" i="4" s="1"/>
  <c r="G69" i="4"/>
  <c r="H69" i="4" s="1"/>
  <c r="G65" i="4"/>
  <c r="H65" i="4" s="1"/>
  <c r="G61" i="4"/>
  <c r="H61" i="4" s="1"/>
  <c r="G57" i="4"/>
  <c r="H57" i="4" s="1"/>
  <c r="G53" i="4"/>
  <c r="H53" i="4" s="1"/>
  <c r="G49" i="4"/>
  <c r="H49" i="4" s="1"/>
  <c r="G45" i="4"/>
  <c r="H45" i="4" s="1"/>
  <c r="G41" i="4"/>
  <c r="H41" i="4" s="1"/>
  <c r="G37" i="4"/>
  <c r="H37" i="4" s="1"/>
  <c r="G33" i="4"/>
  <c r="H33" i="4" s="1"/>
  <c r="G29" i="4"/>
  <c r="H29" i="4" s="1"/>
  <c r="G25" i="4"/>
  <c r="H25" i="4" s="1"/>
  <c r="G21" i="4"/>
  <c r="H21" i="4" s="1"/>
  <c r="G17" i="4"/>
  <c r="H17" i="4" s="1"/>
  <c r="G13" i="4"/>
  <c r="H13" i="4" s="1"/>
  <c r="G9" i="4"/>
  <c r="H9" i="4" s="1"/>
  <c r="G5" i="4"/>
  <c r="H5" i="4" s="1"/>
  <c r="G98" i="4"/>
  <c r="H98" i="4" s="1"/>
  <c r="G90" i="4"/>
  <c r="H90" i="4" s="1"/>
  <c r="G82" i="4"/>
  <c r="H82" i="4" s="1"/>
  <c r="G74" i="4"/>
  <c r="H74" i="4" s="1"/>
  <c r="G66" i="4"/>
  <c r="H66" i="4" s="1"/>
  <c r="G58" i="4"/>
  <c r="H58" i="4" s="1"/>
  <c r="G54" i="4"/>
  <c r="H54" i="4" s="1"/>
  <c r="G46" i="4"/>
  <c r="H46" i="4" s="1"/>
  <c r="G42" i="4"/>
  <c r="H42" i="4" s="1"/>
  <c r="G34" i="4"/>
  <c r="H34" i="4" s="1"/>
  <c r="G30" i="4"/>
  <c r="H30" i="4" s="1"/>
  <c r="G26" i="4"/>
  <c r="H26" i="4" s="1"/>
  <c r="G22" i="4"/>
  <c r="H22" i="4" s="1"/>
  <c r="G18" i="4"/>
  <c r="H18" i="4" s="1"/>
  <c r="G14" i="4"/>
  <c r="H14" i="4" s="1"/>
  <c r="G6" i="4"/>
  <c r="H6" i="4" s="1"/>
  <c r="G101" i="4"/>
  <c r="H101" i="4" s="1"/>
  <c r="G100" i="4"/>
  <c r="H100" i="4" s="1"/>
  <c r="G96" i="4"/>
  <c r="H96" i="4" s="1"/>
  <c r="G92" i="4"/>
  <c r="H92" i="4" s="1"/>
  <c r="G88" i="4"/>
  <c r="H88" i="4" s="1"/>
  <c r="G84" i="4"/>
  <c r="H84" i="4" s="1"/>
  <c r="G80" i="4"/>
  <c r="H80" i="4" s="1"/>
  <c r="G76" i="4"/>
  <c r="H76" i="4" s="1"/>
  <c r="G72" i="4"/>
  <c r="H72" i="4" s="1"/>
  <c r="G68" i="4"/>
  <c r="H68" i="4" s="1"/>
  <c r="G64" i="4"/>
  <c r="H64" i="4" s="1"/>
  <c r="G60" i="4"/>
  <c r="H60" i="4" s="1"/>
  <c r="G56" i="4"/>
  <c r="H56" i="4" s="1"/>
  <c r="G52" i="4"/>
  <c r="H52" i="4" s="1"/>
  <c r="G48" i="4"/>
  <c r="H48" i="4" s="1"/>
  <c r="G44" i="4"/>
  <c r="H44" i="4" s="1"/>
  <c r="G40" i="4"/>
  <c r="H40" i="4" s="1"/>
  <c r="G36" i="4"/>
  <c r="H36" i="4" s="1"/>
  <c r="G32" i="4"/>
  <c r="H32" i="4" s="1"/>
  <c r="G28" i="4"/>
  <c r="H28" i="4" s="1"/>
  <c r="G24" i="4"/>
  <c r="H24" i="4" s="1"/>
  <c r="G20" i="4"/>
  <c r="H20" i="4" s="1"/>
  <c r="G16" i="4"/>
  <c r="H16" i="4" s="1"/>
  <c r="G12" i="4"/>
  <c r="H12" i="4" s="1"/>
  <c r="G8" i="4"/>
  <c r="H8" i="4" s="1"/>
  <c r="D30" i="4"/>
  <c r="D30" i="6"/>
  <c r="D30" i="1"/>
  <c r="D30" i="10"/>
  <c r="I3" i="10"/>
  <c r="G4" i="10" s="1"/>
  <c r="H4" i="10" s="1"/>
  <c r="C10" i="10"/>
  <c r="E5" i="10"/>
  <c r="E4" i="10"/>
  <c r="E8" i="10"/>
  <c r="E9" i="10"/>
  <c r="C8" i="10"/>
  <c r="C11" i="10"/>
  <c r="C7" i="10"/>
  <c r="E6" i="10"/>
  <c r="E10" i="10"/>
  <c r="E3" i="10"/>
  <c r="E7" i="10"/>
  <c r="C10" i="5"/>
  <c r="C10" i="7"/>
  <c r="C8" i="9"/>
  <c r="C11" i="9"/>
  <c r="C7" i="9"/>
  <c r="E4" i="9"/>
  <c r="E5" i="7"/>
  <c r="E9" i="7"/>
  <c r="C11" i="7"/>
  <c r="E9" i="6"/>
  <c r="E11" i="6"/>
  <c r="E7" i="6"/>
  <c r="E3" i="6"/>
  <c r="E5" i="6"/>
  <c r="C10" i="9"/>
  <c r="E8" i="9"/>
  <c r="E5" i="9"/>
  <c r="E9" i="9"/>
  <c r="E6" i="9"/>
  <c r="E10" i="9"/>
  <c r="E3" i="9"/>
  <c r="E7" i="9"/>
  <c r="E5" i="5"/>
  <c r="E9" i="5"/>
  <c r="C11" i="4"/>
  <c r="E9" i="3"/>
  <c r="E5" i="3"/>
  <c r="E10" i="3"/>
  <c r="E6" i="3"/>
  <c r="E8" i="3"/>
  <c r="E4" i="3"/>
  <c r="E11" i="3"/>
  <c r="E7" i="3"/>
  <c r="C8" i="3"/>
  <c r="C10" i="3"/>
  <c r="E9" i="2"/>
  <c r="E5" i="2"/>
  <c r="E10" i="2"/>
  <c r="E6" i="2"/>
  <c r="E8" i="2"/>
  <c r="E4" i="2"/>
  <c r="E11" i="2"/>
  <c r="E7" i="2"/>
  <c r="C10" i="2"/>
  <c r="E9" i="8"/>
  <c r="C11" i="8"/>
  <c r="C7" i="8"/>
  <c r="C8" i="8"/>
  <c r="E10" i="8"/>
  <c r="C10" i="8"/>
  <c r="E8" i="8"/>
  <c r="E4" i="8"/>
  <c r="E11" i="8"/>
  <c r="E7" i="8"/>
  <c r="E3" i="8"/>
  <c r="E6" i="8"/>
  <c r="E6" i="7"/>
  <c r="E10" i="7"/>
  <c r="C8" i="7"/>
  <c r="E3" i="7"/>
  <c r="E7" i="7"/>
  <c r="E11" i="7"/>
  <c r="E4" i="7"/>
  <c r="C7" i="7"/>
  <c r="E6" i="6"/>
  <c r="E10" i="6"/>
  <c r="C10" i="6"/>
  <c r="C8" i="6"/>
  <c r="E4" i="6"/>
  <c r="C7" i="6"/>
  <c r="C11" i="5"/>
  <c r="C8" i="5"/>
  <c r="E6" i="5"/>
  <c r="E10" i="5"/>
  <c r="E3" i="5"/>
  <c r="E7" i="5"/>
  <c r="E11" i="5"/>
  <c r="E4" i="5"/>
  <c r="C7" i="5"/>
  <c r="E5" i="4"/>
  <c r="E9" i="4"/>
  <c r="C8" i="4"/>
  <c r="E6" i="4"/>
  <c r="E10" i="4"/>
  <c r="E3" i="4"/>
  <c r="E7" i="4"/>
  <c r="E11" i="4"/>
  <c r="E4" i="4"/>
  <c r="C7" i="4"/>
  <c r="C11" i="3"/>
  <c r="C7" i="3"/>
  <c r="C11" i="2"/>
  <c r="C8" i="2"/>
  <c r="C7" i="2"/>
  <c r="C7" i="1"/>
  <c r="E9" i="1"/>
  <c r="E5" i="1"/>
  <c r="E11" i="1"/>
  <c r="E7" i="1"/>
  <c r="E3" i="1"/>
  <c r="E10" i="1"/>
  <c r="E6" i="1"/>
  <c r="E8" i="1"/>
  <c r="C8" i="1"/>
  <c r="C10" i="1"/>
  <c r="C11" i="1"/>
  <c r="G84" i="7" l="1"/>
  <c r="H84" i="7" s="1"/>
  <c r="G35" i="7"/>
  <c r="H35" i="7" s="1"/>
  <c r="G34" i="7"/>
  <c r="H34" i="7" s="1"/>
  <c r="G52" i="7"/>
  <c r="H52" i="7" s="1"/>
  <c r="G29" i="7"/>
  <c r="H29" i="7" s="1"/>
  <c r="G98" i="7"/>
  <c r="H98" i="7" s="1"/>
  <c r="G99" i="7"/>
  <c r="H99" i="7" s="1"/>
  <c r="G93" i="7"/>
  <c r="H93" i="7" s="1"/>
  <c r="G46" i="5"/>
  <c r="H46" i="5" s="1"/>
  <c r="G30" i="5"/>
  <c r="H30" i="5" s="1"/>
  <c r="G11" i="4"/>
  <c r="H11" i="4" s="1"/>
  <c r="G75" i="4"/>
  <c r="H75" i="4" s="1"/>
  <c r="G3" i="4"/>
  <c r="H3" i="4" s="1"/>
  <c r="G63" i="4"/>
  <c r="H63" i="4" s="1"/>
  <c r="G19" i="4"/>
  <c r="H19" i="4" s="1"/>
  <c r="G83" i="4"/>
  <c r="H83" i="4" s="1"/>
  <c r="G68" i="3"/>
  <c r="H68" i="3" s="1"/>
  <c r="G13" i="3"/>
  <c r="H13" i="3" s="1"/>
  <c r="G16" i="8"/>
  <c r="H16" i="8" s="1"/>
  <c r="G80" i="8"/>
  <c r="H80" i="8" s="1"/>
  <c r="G23" i="8"/>
  <c r="H23" i="8" s="1"/>
  <c r="G32" i="8"/>
  <c r="H32" i="8" s="1"/>
  <c r="G96" i="8"/>
  <c r="H96" i="8" s="1"/>
  <c r="G64" i="8"/>
  <c r="H64" i="8" s="1"/>
  <c r="G48" i="8"/>
  <c r="H48" i="8" s="1"/>
  <c r="G58" i="7"/>
  <c r="H58" i="7" s="1"/>
  <c r="G9" i="7"/>
  <c r="H9" i="7" s="1"/>
  <c r="G5" i="7"/>
  <c r="H5" i="7" s="1"/>
  <c r="G72" i="7"/>
  <c r="H72" i="7" s="1"/>
  <c r="G40" i="7"/>
  <c r="H40" i="7" s="1"/>
  <c r="G87" i="7"/>
  <c r="H87" i="7" s="1"/>
  <c r="G55" i="7"/>
  <c r="H55" i="7" s="1"/>
  <c r="G23" i="7"/>
  <c r="H23" i="7" s="1"/>
  <c r="G53" i="7"/>
  <c r="H53" i="7" s="1"/>
  <c r="G66" i="7"/>
  <c r="H66" i="7" s="1"/>
  <c r="G24" i="7"/>
  <c r="H24" i="7" s="1"/>
  <c r="G100" i="7"/>
  <c r="H100" i="7" s="1"/>
  <c r="G68" i="7"/>
  <c r="H68" i="7" s="1"/>
  <c r="G36" i="7"/>
  <c r="H36" i="7" s="1"/>
  <c r="G83" i="7"/>
  <c r="H83" i="7" s="1"/>
  <c r="G51" i="7"/>
  <c r="H51" i="7" s="1"/>
  <c r="G19" i="7"/>
  <c r="H19" i="7" s="1"/>
  <c r="G61" i="7"/>
  <c r="H61" i="7" s="1"/>
  <c r="G26" i="7"/>
  <c r="H26" i="7" s="1"/>
  <c r="G90" i="7"/>
  <c r="H90" i="7" s="1"/>
  <c r="G12" i="7"/>
  <c r="H12" i="7" s="1"/>
  <c r="G88" i="7"/>
  <c r="H88" i="7" s="1"/>
  <c r="G56" i="7"/>
  <c r="H56" i="7" s="1"/>
  <c r="G3" i="7"/>
  <c r="H3" i="7" s="1"/>
  <c r="G71" i="7"/>
  <c r="H71" i="7" s="1"/>
  <c r="G39" i="7"/>
  <c r="H39" i="7" s="1"/>
  <c r="G7" i="7"/>
  <c r="H7" i="7" s="1"/>
  <c r="G59" i="6"/>
  <c r="H59" i="6" s="1"/>
  <c r="G3" i="6"/>
  <c r="H3" i="6" s="1"/>
  <c r="G40" i="6"/>
  <c r="H40" i="6" s="1"/>
  <c r="G64" i="6"/>
  <c r="H64" i="6" s="1"/>
  <c r="G23" i="6"/>
  <c r="H23" i="6" s="1"/>
  <c r="G43" i="6"/>
  <c r="H43" i="6" s="1"/>
  <c r="G63" i="6"/>
  <c r="H63" i="6" s="1"/>
  <c r="G87" i="6"/>
  <c r="H87" i="6" s="1"/>
  <c r="G4" i="6"/>
  <c r="H4" i="6" s="1"/>
  <c r="G24" i="6"/>
  <c r="H24" i="6" s="1"/>
  <c r="G48" i="6"/>
  <c r="H48" i="6" s="1"/>
  <c r="G68" i="6"/>
  <c r="H68" i="6" s="1"/>
  <c r="G88" i="6"/>
  <c r="H88" i="6" s="1"/>
  <c r="G15" i="6"/>
  <c r="H15" i="6" s="1"/>
  <c r="G39" i="6"/>
  <c r="H39" i="6" s="1"/>
  <c r="G79" i="6"/>
  <c r="H79" i="6" s="1"/>
  <c r="G20" i="6"/>
  <c r="H20" i="6" s="1"/>
  <c r="G84" i="6"/>
  <c r="H84" i="6" s="1"/>
  <c r="G27" i="6"/>
  <c r="H27" i="6" s="1"/>
  <c r="G47" i="6"/>
  <c r="H47" i="6" s="1"/>
  <c r="G71" i="6"/>
  <c r="H71" i="6" s="1"/>
  <c r="G91" i="6"/>
  <c r="H91" i="6" s="1"/>
  <c r="G8" i="6"/>
  <c r="H8" i="6" s="1"/>
  <c r="G32" i="6"/>
  <c r="H32" i="6" s="1"/>
  <c r="G52" i="6"/>
  <c r="H52" i="6" s="1"/>
  <c r="G72" i="6"/>
  <c r="H72" i="6" s="1"/>
  <c r="G96" i="6"/>
  <c r="H96" i="6" s="1"/>
  <c r="G11" i="6"/>
  <c r="H11" i="6" s="1"/>
  <c r="G31" i="6"/>
  <c r="H31" i="6" s="1"/>
  <c r="G55" i="6"/>
  <c r="H55" i="6" s="1"/>
  <c r="G75" i="6"/>
  <c r="H75" i="6" s="1"/>
  <c r="G95" i="6"/>
  <c r="H95" i="6" s="1"/>
  <c r="G16" i="6"/>
  <c r="H16" i="6" s="1"/>
  <c r="G36" i="6"/>
  <c r="H36" i="6" s="1"/>
  <c r="G56" i="6"/>
  <c r="H56" i="6" s="1"/>
  <c r="G80" i="6"/>
  <c r="H80" i="6" s="1"/>
  <c r="G69" i="5"/>
  <c r="H69" i="5" s="1"/>
  <c r="G78" i="5"/>
  <c r="H78" i="5" s="1"/>
  <c r="G82" i="5"/>
  <c r="H82" i="5" s="1"/>
  <c r="G77" i="3"/>
  <c r="H77" i="3" s="1"/>
  <c r="G72" i="3"/>
  <c r="H72" i="3" s="1"/>
  <c r="G84" i="3"/>
  <c r="H84" i="3" s="1"/>
  <c r="G88" i="3"/>
  <c r="H88" i="3" s="1"/>
  <c r="G29" i="3"/>
  <c r="H29" i="3" s="1"/>
  <c r="G93" i="3"/>
  <c r="H93" i="3" s="1"/>
  <c r="G100" i="3"/>
  <c r="H100" i="3" s="1"/>
  <c r="G45" i="3"/>
  <c r="H45" i="3" s="1"/>
  <c r="G23" i="1"/>
  <c r="H23" i="1" s="1"/>
  <c r="G87" i="1"/>
  <c r="H87" i="1" s="1"/>
  <c r="G52" i="1"/>
  <c r="H52" i="1" s="1"/>
  <c r="G39" i="1"/>
  <c r="H39" i="1" s="1"/>
  <c r="G4" i="1"/>
  <c r="H4" i="1" s="1"/>
  <c r="G68" i="1"/>
  <c r="H68" i="1" s="1"/>
  <c r="G13" i="1"/>
  <c r="H13" i="1" s="1"/>
  <c r="G7" i="1"/>
  <c r="H7" i="1" s="1"/>
  <c r="G71" i="1"/>
  <c r="H71" i="1" s="1"/>
  <c r="G36" i="1"/>
  <c r="H36" i="1" s="1"/>
  <c r="G100" i="1"/>
  <c r="H100" i="1" s="1"/>
  <c r="G45" i="1"/>
  <c r="H45" i="1" s="1"/>
  <c r="G61" i="1"/>
  <c r="H61" i="1" s="1"/>
  <c r="G77" i="1"/>
  <c r="H77" i="1" s="1"/>
  <c r="G55" i="1"/>
  <c r="H55" i="1" s="1"/>
  <c r="G20" i="1"/>
  <c r="H20" i="1" s="1"/>
  <c r="G84" i="1"/>
  <c r="H84" i="1" s="1"/>
  <c r="G20" i="8"/>
  <c r="H20" i="8" s="1"/>
  <c r="G36" i="8"/>
  <c r="H36" i="8" s="1"/>
  <c r="G52" i="8"/>
  <c r="H52" i="8" s="1"/>
  <c r="G68" i="8"/>
  <c r="H68" i="8" s="1"/>
  <c r="G84" i="8"/>
  <c r="H84" i="8" s="1"/>
  <c r="G100" i="8"/>
  <c r="H100" i="8" s="1"/>
  <c r="G17" i="8"/>
  <c r="H17" i="8" s="1"/>
  <c r="G33" i="8"/>
  <c r="H33" i="8" s="1"/>
  <c r="G49" i="8"/>
  <c r="H49" i="8" s="1"/>
  <c r="G65" i="8"/>
  <c r="H65" i="8" s="1"/>
  <c r="G81" i="8"/>
  <c r="H81" i="8" s="1"/>
  <c r="G97" i="8"/>
  <c r="H97" i="8" s="1"/>
  <c r="G11" i="8"/>
  <c r="H11" i="8" s="1"/>
  <c r="G43" i="8"/>
  <c r="H43" i="8" s="1"/>
  <c r="G75" i="8"/>
  <c r="H75" i="8" s="1"/>
  <c r="G6" i="8"/>
  <c r="H6" i="8" s="1"/>
  <c r="G22" i="8"/>
  <c r="H22" i="8" s="1"/>
  <c r="G38" i="8"/>
  <c r="H38" i="8" s="1"/>
  <c r="G54" i="8"/>
  <c r="H54" i="8" s="1"/>
  <c r="G70" i="8"/>
  <c r="H70" i="8" s="1"/>
  <c r="G86" i="8"/>
  <c r="H86" i="8" s="1"/>
  <c r="G102" i="8"/>
  <c r="H102" i="8" s="1"/>
  <c r="G31" i="8"/>
  <c r="H31" i="8" s="1"/>
  <c r="G63" i="8"/>
  <c r="H63" i="8" s="1"/>
  <c r="G95" i="8"/>
  <c r="H95" i="8" s="1"/>
  <c r="G67" i="8"/>
  <c r="H67" i="8" s="1"/>
  <c r="G18" i="8"/>
  <c r="H18" i="8" s="1"/>
  <c r="G66" i="8"/>
  <c r="H66" i="8" s="1"/>
  <c r="G98" i="8"/>
  <c r="H98" i="8" s="1"/>
  <c r="G55" i="8"/>
  <c r="H55" i="8" s="1"/>
  <c r="G8" i="8"/>
  <c r="H8" i="8" s="1"/>
  <c r="G24" i="8"/>
  <c r="H24" i="8" s="1"/>
  <c r="G40" i="8"/>
  <c r="H40" i="8" s="1"/>
  <c r="G56" i="8"/>
  <c r="H56" i="8" s="1"/>
  <c r="G72" i="8"/>
  <c r="H72" i="8" s="1"/>
  <c r="G88" i="8"/>
  <c r="H88" i="8" s="1"/>
  <c r="G5" i="8"/>
  <c r="H5" i="8" s="1"/>
  <c r="G21" i="8"/>
  <c r="H21" i="8" s="1"/>
  <c r="G37" i="8"/>
  <c r="H37" i="8" s="1"/>
  <c r="G53" i="8"/>
  <c r="H53" i="8" s="1"/>
  <c r="G69" i="8"/>
  <c r="H69" i="8" s="1"/>
  <c r="G85" i="8"/>
  <c r="H85" i="8" s="1"/>
  <c r="G101" i="8"/>
  <c r="H101" i="8" s="1"/>
  <c r="G19" i="8"/>
  <c r="H19" i="8" s="1"/>
  <c r="G51" i="8"/>
  <c r="H51" i="8" s="1"/>
  <c r="G83" i="8"/>
  <c r="H83" i="8" s="1"/>
  <c r="G10" i="8"/>
  <c r="H10" i="8" s="1"/>
  <c r="G26" i="8"/>
  <c r="H26" i="8" s="1"/>
  <c r="G42" i="8"/>
  <c r="H42" i="8" s="1"/>
  <c r="G58" i="8"/>
  <c r="H58" i="8" s="1"/>
  <c r="G74" i="8"/>
  <c r="H74" i="8" s="1"/>
  <c r="G90" i="8"/>
  <c r="H90" i="8" s="1"/>
  <c r="G7" i="8"/>
  <c r="H7" i="8" s="1"/>
  <c r="G39" i="8"/>
  <c r="H39" i="8" s="1"/>
  <c r="G71" i="8"/>
  <c r="H71" i="8" s="1"/>
  <c r="G3" i="8"/>
  <c r="H3" i="8" s="1"/>
  <c r="G13" i="8"/>
  <c r="H13" i="8" s="1"/>
  <c r="G29" i="8"/>
  <c r="H29" i="8" s="1"/>
  <c r="G45" i="8"/>
  <c r="H45" i="8" s="1"/>
  <c r="G61" i="8"/>
  <c r="H61" i="8" s="1"/>
  <c r="G77" i="8"/>
  <c r="H77" i="8" s="1"/>
  <c r="G93" i="8"/>
  <c r="H93" i="8" s="1"/>
  <c r="G35" i="8"/>
  <c r="H35" i="8" s="1"/>
  <c r="G99" i="8"/>
  <c r="H99" i="8" s="1"/>
  <c r="G34" i="8"/>
  <c r="H34" i="8" s="1"/>
  <c r="G50" i="8"/>
  <c r="H50" i="8" s="1"/>
  <c r="G82" i="8"/>
  <c r="H82" i="8" s="1"/>
  <c r="G87" i="8"/>
  <c r="H87" i="8" s="1"/>
  <c r="G12" i="8"/>
  <c r="H12" i="8" s="1"/>
  <c r="G28" i="8"/>
  <c r="H28" i="8" s="1"/>
  <c r="G44" i="8"/>
  <c r="H44" i="8" s="1"/>
  <c r="G60" i="8"/>
  <c r="H60" i="8" s="1"/>
  <c r="G76" i="8"/>
  <c r="H76" i="8" s="1"/>
  <c r="G92" i="8"/>
  <c r="H92" i="8" s="1"/>
  <c r="G9" i="8"/>
  <c r="H9" i="8" s="1"/>
  <c r="G25" i="8"/>
  <c r="H25" i="8" s="1"/>
  <c r="G41" i="8"/>
  <c r="H41" i="8" s="1"/>
  <c r="G57" i="8"/>
  <c r="H57" i="8" s="1"/>
  <c r="G73" i="8"/>
  <c r="H73" i="8" s="1"/>
  <c r="G89" i="8"/>
  <c r="H89" i="8" s="1"/>
  <c r="G27" i="8"/>
  <c r="H27" i="8" s="1"/>
  <c r="G59" i="8"/>
  <c r="H59" i="8" s="1"/>
  <c r="G91" i="8"/>
  <c r="H91" i="8" s="1"/>
  <c r="G14" i="8"/>
  <c r="H14" i="8" s="1"/>
  <c r="G30" i="8"/>
  <c r="H30" i="8" s="1"/>
  <c r="G46" i="8"/>
  <c r="H46" i="8" s="1"/>
  <c r="G62" i="8"/>
  <c r="H62" i="8" s="1"/>
  <c r="G78" i="8"/>
  <c r="H78" i="8" s="1"/>
  <c r="G94" i="8"/>
  <c r="H94" i="8" s="1"/>
  <c r="G15" i="8"/>
  <c r="H15" i="8" s="1"/>
  <c r="G47" i="8"/>
  <c r="H47" i="8" s="1"/>
  <c r="G79" i="8"/>
  <c r="H79" i="8" s="1"/>
  <c r="G6" i="7"/>
  <c r="H6" i="7" s="1"/>
  <c r="G22" i="7"/>
  <c r="H22" i="7" s="1"/>
  <c r="G30" i="7"/>
  <c r="H30" i="7" s="1"/>
  <c r="G46" i="7"/>
  <c r="H46" i="7" s="1"/>
  <c r="G54" i="7"/>
  <c r="H54" i="7" s="1"/>
  <c r="G62" i="7"/>
  <c r="H62" i="7" s="1"/>
  <c r="G70" i="7"/>
  <c r="H70" i="7" s="1"/>
  <c r="G78" i="7"/>
  <c r="H78" i="7" s="1"/>
  <c r="G94" i="7"/>
  <c r="H94" i="7" s="1"/>
  <c r="G102" i="7"/>
  <c r="H102" i="7" s="1"/>
  <c r="G38" i="7"/>
  <c r="H38" i="7" s="1"/>
  <c r="G86" i="7"/>
  <c r="H86" i="7" s="1"/>
  <c r="G10" i="7"/>
  <c r="H10" i="7" s="1"/>
  <c r="G25" i="7"/>
  <c r="H25" i="7" s="1"/>
  <c r="G33" i="7"/>
  <c r="H33" i="7" s="1"/>
  <c r="G41" i="7"/>
  <c r="H41" i="7" s="1"/>
  <c r="G49" i="7"/>
  <c r="H49" i="7" s="1"/>
  <c r="G57" i="7"/>
  <c r="H57" i="7" s="1"/>
  <c r="G65" i="7"/>
  <c r="H65" i="7" s="1"/>
  <c r="G73" i="7"/>
  <c r="H73" i="7" s="1"/>
  <c r="G81" i="7"/>
  <c r="H81" i="7" s="1"/>
  <c r="G89" i="7"/>
  <c r="H89" i="7" s="1"/>
  <c r="G97" i="7"/>
  <c r="H97" i="7" s="1"/>
  <c r="G42" i="7"/>
  <c r="H42" i="7" s="1"/>
  <c r="G74" i="7"/>
  <c r="H74" i="7" s="1"/>
  <c r="G21" i="7"/>
  <c r="H21" i="7" s="1"/>
  <c r="G20" i="7"/>
  <c r="H20" i="7" s="1"/>
  <c r="G4" i="7"/>
  <c r="H4" i="7" s="1"/>
  <c r="G96" i="7"/>
  <c r="H96" i="7" s="1"/>
  <c r="G80" i="7"/>
  <c r="H80" i="7" s="1"/>
  <c r="G64" i="7"/>
  <c r="H64" i="7" s="1"/>
  <c r="G48" i="7"/>
  <c r="H48" i="7" s="1"/>
  <c r="G32" i="7"/>
  <c r="H32" i="7" s="1"/>
  <c r="G95" i="7"/>
  <c r="H95" i="7" s="1"/>
  <c r="G79" i="7"/>
  <c r="H79" i="7" s="1"/>
  <c r="G63" i="7"/>
  <c r="H63" i="7" s="1"/>
  <c r="G47" i="7"/>
  <c r="H47" i="7" s="1"/>
  <c r="G31" i="7"/>
  <c r="H31" i="7" s="1"/>
  <c r="G15" i="7"/>
  <c r="H15" i="7" s="1"/>
  <c r="G37" i="7"/>
  <c r="H37" i="7" s="1"/>
  <c r="G69" i="7"/>
  <c r="H69" i="7" s="1"/>
  <c r="G101" i="7"/>
  <c r="H101" i="7" s="1"/>
  <c r="G14" i="7"/>
  <c r="H14" i="7" s="1"/>
  <c r="G50" i="7"/>
  <c r="H50" i="7" s="1"/>
  <c r="G82" i="7"/>
  <c r="H82" i="7" s="1"/>
  <c r="G17" i="7"/>
  <c r="H17" i="7" s="1"/>
  <c r="G16" i="7"/>
  <c r="H16" i="7" s="1"/>
  <c r="G13" i="7"/>
  <c r="H13" i="7" s="1"/>
  <c r="G92" i="7"/>
  <c r="H92" i="7" s="1"/>
  <c r="G76" i="7"/>
  <c r="H76" i="7" s="1"/>
  <c r="G60" i="7"/>
  <c r="H60" i="7" s="1"/>
  <c r="G44" i="7"/>
  <c r="H44" i="7" s="1"/>
  <c r="G28" i="7"/>
  <c r="H28" i="7" s="1"/>
  <c r="G91" i="7"/>
  <c r="H91" i="7" s="1"/>
  <c r="G75" i="7"/>
  <c r="H75" i="7" s="1"/>
  <c r="G59" i="7"/>
  <c r="H59" i="7" s="1"/>
  <c r="G43" i="7"/>
  <c r="H43" i="7" s="1"/>
  <c r="G27" i="7"/>
  <c r="H27" i="7" s="1"/>
  <c r="G11" i="7"/>
  <c r="H11" i="7" s="1"/>
  <c r="G45" i="7"/>
  <c r="H45" i="7" s="1"/>
  <c r="G77" i="7"/>
  <c r="H77" i="7" s="1"/>
  <c r="G18" i="7"/>
  <c r="H18" i="7" s="1"/>
  <c r="G9" i="6"/>
  <c r="H9" i="6" s="1"/>
  <c r="G17" i="6"/>
  <c r="H17" i="6" s="1"/>
  <c r="G25" i="6"/>
  <c r="H25" i="6" s="1"/>
  <c r="G37" i="6"/>
  <c r="H37" i="6" s="1"/>
  <c r="G49" i="6"/>
  <c r="H49" i="6" s="1"/>
  <c r="G61" i="6"/>
  <c r="H61" i="6" s="1"/>
  <c r="G69" i="6"/>
  <c r="H69" i="6" s="1"/>
  <c r="G81" i="6"/>
  <c r="H81" i="6" s="1"/>
  <c r="G89" i="6"/>
  <c r="H89" i="6" s="1"/>
  <c r="G97" i="6"/>
  <c r="H97" i="6" s="1"/>
  <c r="G5" i="6"/>
  <c r="H5" i="6" s="1"/>
  <c r="G13" i="6"/>
  <c r="H13" i="6" s="1"/>
  <c r="G21" i="6"/>
  <c r="H21" i="6" s="1"/>
  <c r="G29" i="6"/>
  <c r="H29" i="6" s="1"/>
  <c r="G33" i="6"/>
  <c r="H33" i="6" s="1"/>
  <c r="G41" i="6"/>
  <c r="H41" i="6" s="1"/>
  <c r="G45" i="6"/>
  <c r="H45" i="6" s="1"/>
  <c r="G53" i="6"/>
  <c r="H53" i="6" s="1"/>
  <c r="G57" i="6"/>
  <c r="H57" i="6" s="1"/>
  <c r="G65" i="6"/>
  <c r="H65" i="6" s="1"/>
  <c r="G73" i="6"/>
  <c r="H73" i="6" s="1"/>
  <c r="G77" i="6"/>
  <c r="H77" i="6" s="1"/>
  <c r="G85" i="6"/>
  <c r="H85" i="6" s="1"/>
  <c r="G93" i="6"/>
  <c r="H93" i="6" s="1"/>
  <c r="G101" i="6"/>
  <c r="H101" i="6" s="1"/>
  <c r="G10" i="6"/>
  <c r="H10" i="6" s="1"/>
  <c r="G26" i="6"/>
  <c r="H26" i="6" s="1"/>
  <c r="G42" i="6"/>
  <c r="H42" i="6" s="1"/>
  <c r="G58" i="6"/>
  <c r="H58" i="6" s="1"/>
  <c r="G74" i="6"/>
  <c r="H74" i="6" s="1"/>
  <c r="G90" i="6"/>
  <c r="H90" i="6" s="1"/>
  <c r="G14" i="6"/>
  <c r="H14" i="6" s="1"/>
  <c r="G30" i="6"/>
  <c r="H30" i="6" s="1"/>
  <c r="G46" i="6"/>
  <c r="H46" i="6" s="1"/>
  <c r="G62" i="6"/>
  <c r="H62" i="6" s="1"/>
  <c r="G78" i="6"/>
  <c r="H78" i="6" s="1"/>
  <c r="G94" i="6"/>
  <c r="H94" i="6" s="1"/>
  <c r="G18" i="6"/>
  <c r="H18" i="6" s="1"/>
  <c r="G34" i="6"/>
  <c r="H34" i="6" s="1"/>
  <c r="G50" i="6"/>
  <c r="H50" i="6" s="1"/>
  <c r="G66" i="6"/>
  <c r="H66" i="6" s="1"/>
  <c r="G82" i="6"/>
  <c r="H82" i="6" s="1"/>
  <c r="G98" i="6"/>
  <c r="H98" i="6" s="1"/>
  <c r="G6" i="6"/>
  <c r="H6" i="6" s="1"/>
  <c r="G22" i="6"/>
  <c r="H22" i="6" s="1"/>
  <c r="G38" i="6"/>
  <c r="H38" i="6" s="1"/>
  <c r="G54" i="6"/>
  <c r="H54" i="6" s="1"/>
  <c r="G70" i="6"/>
  <c r="H70" i="6" s="1"/>
  <c r="G86" i="6"/>
  <c r="H86" i="6" s="1"/>
  <c r="G102" i="6"/>
  <c r="H102" i="6" s="1"/>
  <c r="G19" i="6"/>
  <c r="H19" i="6" s="1"/>
  <c r="G35" i="6"/>
  <c r="H35" i="6" s="1"/>
  <c r="G51" i="6"/>
  <c r="H51" i="6" s="1"/>
  <c r="G67" i="6"/>
  <c r="H67" i="6" s="1"/>
  <c r="G83" i="6"/>
  <c r="H83" i="6" s="1"/>
  <c r="G99" i="6"/>
  <c r="H99" i="6" s="1"/>
  <c r="G12" i="6"/>
  <c r="H12" i="6" s="1"/>
  <c r="G28" i="6"/>
  <c r="H28" i="6" s="1"/>
  <c r="G44" i="6"/>
  <c r="H44" i="6" s="1"/>
  <c r="G60" i="6"/>
  <c r="H60" i="6" s="1"/>
  <c r="G76" i="6"/>
  <c r="H76" i="6" s="1"/>
  <c r="G92" i="6"/>
  <c r="H92" i="6" s="1"/>
  <c r="G7" i="6"/>
  <c r="H7" i="6" s="1"/>
  <c r="G53" i="5"/>
  <c r="H53" i="5" s="1"/>
  <c r="G85" i="5"/>
  <c r="H85" i="5" s="1"/>
  <c r="G50" i="5"/>
  <c r="H50" i="5" s="1"/>
  <c r="G18" i="5"/>
  <c r="H18" i="5" s="1"/>
  <c r="G62" i="5"/>
  <c r="H62" i="5" s="1"/>
  <c r="G94" i="5"/>
  <c r="H94" i="5" s="1"/>
  <c r="G22" i="5"/>
  <c r="H22" i="5" s="1"/>
  <c r="G65" i="5"/>
  <c r="H65" i="5" s="1"/>
  <c r="G97" i="5"/>
  <c r="H97" i="5" s="1"/>
  <c r="G74" i="5"/>
  <c r="H74" i="5" s="1"/>
  <c r="G33" i="5"/>
  <c r="H33" i="5" s="1"/>
  <c r="G17" i="5"/>
  <c r="H17" i="5" s="1"/>
  <c r="G100" i="5"/>
  <c r="H100" i="5" s="1"/>
  <c r="G84" i="5"/>
  <c r="H84" i="5" s="1"/>
  <c r="G68" i="5"/>
  <c r="H68" i="5" s="1"/>
  <c r="G52" i="5"/>
  <c r="H52" i="5" s="1"/>
  <c r="G36" i="5"/>
  <c r="H36" i="5" s="1"/>
  <c r="G20" i="5"/>
  <c r="H20" i="5" s="1"/>
  <c r="G4" i="5"/>
  <c r="H4" i="5" s="1"/>
  <c r="G91" i="5"/>
  <c r="H91" i="5" s="1"/>
  <c r="G75" i="5"/>
  <c r="H75" i="5" s="1"/>
  <c r="G59" i="5"/>
  <c r="H59" i="5" s="1"/>
  <c r="G43" i="5"/>
  <c r="H43" i="5" s="1"/>
  <c r="G27" i="5"/>
  <c r="H27" i="5" s="1"/>
  <c r="G11" i="5"/>
  <c r="H11" i="5" s="1"/>
  <c r="G49" i="5"/>
  <c r="H49" i="5" s="1"/>
  <c r="G81" i="5"/>
  <c r="H81" i="5" s="1"/>
  <c r="G42" i="5"/>
  <c r="H42" i="5" s="1"/>
  <c r="G41" i="5"/>
  <c r="H41" i="5" s="1"/>
  <c r="G25" i="5"/>
  <c r="H25" i="5" s="1"/>
  <c r="G9" i="5"/>
  <c r="H9" i="5" s="1"/>
  <c r="G92" i="5"/>
  <c r="H92" i="5" s="1"/>
  <c r="G76" i="5"/>
  <c r="H76" i="5" s="1"/>
  <c r="G60" i="5"/>
  <c r="H60" i="5" s="1"/>
  <c r="G44" i="5"/>
  <c r="H44" i="5" s="1"/>
  <c r="G28" i="5"/>
  <c r="H28" i="5" s="1"/>
  <c r="G12" i="5"/>
  <c r="H12" i="5" s="1"/>
  <c r="G99" i="5"/>
  <c r="H99" i="5" s="1"/>
  <c r="G83" i="5"/>
  <c r="H83" i="5" s="1"/>
  <c r="G67" i="5"/>
  <c r="H67" i="5" s="1"/>
  <c r="G51" i="5"/>
  <c r="H51" i="5" s="1"/>
  <c r="G35" i="5"/>
  <c r="H35" i="5" s="1"/>
  <c r="G19" i="5"/>
  <c r="H19" i="5" s="1"/>
  <c r="G45" i="5"/>
  <c r="H45" i="5" s="1"/>
  <c r="G77" i="5"/>
  <c r="H77" i="5" s="1"/>
  <c r="G26" i="5"/>
  <c r="H26" i="5" s="1"/>
  <c r="G98" i="5"/>
  <c r="H98" i="5" s="1"/>
  <c r="G54" i="5"/>
  <c r="H54" i="5" s="1"/>
  <c r="G86" i="5"/>
  <c r="H86" i="5" s="1"/>
  <c r="G6" i="5"/>
  <c r="H6" i="5" s="1"/>
  <c r="G57" i="5"/>
  <c r="H57" i="5" s="1"/>
  <c r="G89" i="5"/>
  <c r="H89" i="5" s="1"/>
  <c r="G58" i="5"/>
  <c r="H58" i="5" s="1"/>
  <c r="G37" i="5"/>
  <c r="H37" i="5" s="1"/>
  <c r="G21" i="5"/>
  <c r="H21" i="5" s="1"/>
  <c r="G5" i="5"/>
  <c r="H5" i="5" s="1"/>
  <c r="G88" i="5"/>
  <c r="H88" i="5" s="1"/>
  <c r="G72" i="5"/>
  <c r="H72" i="5" s="1"/>
  <c r="G56" i="5"/>
  <c r="H56" i="5" s="1"/>
  <c r="G40" i="5"/>
  <c r="H40" i="5" s="1"/>
  <c r="G24" i="5"/>
  <c r="H24" i="5" s="1"/>
  <c r="G8" i="5"/>
  <c r="H8" i="5" s="1"/>
  <c r="G95" i="5"/>
  <c r="H95" i="5" s="1"/>
  <c r="G79" i="5"/>
  <c r="H79" i="5" s="1"/>
  <c r="G63" i="5"/>
  <c r="H63" i="5" s="1"/>
  <c r="G47" i="5"/>
  <c r="H47" i="5" s="1"/>
  <c r="G31" i="5"/>
  <c r="H31" i="5" s="1"/>
  <c r="G15" i="5"/>
  <c r="H15" i="5" s="1"/>
  <c r="G14" i="5"/>
  <c r="H14" i="5" s="1"/>
  <c r="G61" i="5"/>
  <c r="H61" i="5" s="1"/>
  <c r="G93" i="5"/>
  <c r="H93" i="5" s="1"/>
  <c r="G66" i="5"/>
  <c r="H66" i="5" s="1"/>
  <c r="G34" i="5"/>
  <c r="H34" i="5" s="1"/>
  <c r="G70" i="5"/>
  <c r="H70" i="5" s="1"/>
  <c r="G102" i="5"/>
  <c r="H102" i="5" s="1"/>
  <c r="G38" i="5"/>
  <c r="H38" i="5" s="1"/>
  <c r="G73" i="5"/>
  <c r="H73" i="5" s="1"/>
  <c r="G10" i="5"/>
  <c r="H10" i="5" s="1"/>
  <c r="G90" i="5"/>
  <c r="H90" i="5" s="1"/>
  <c r="G29" i="5"/>
  <c r="H29" i="5" s="1"/>
  <c r="G13" i="5"/>
  <c r="H13" i="5" s="1"/>
  <c r="G96" i="5"/>
  <c r="H96" i="5" s="1"/>
  <c r="G80" i="5"/>
  <c r="H80" i="5" s="1"/>
  <c r="G64" i="5"/>
  <c r="H64" i="5" s="1"/>
  <c r="G48" i="5"/>
  <c r="H48" i="5" s="1"/>
  <c r="G32" i="5"/>
  <c r="H32" i="5" s="1"/>
  <c r="G16" i="5"/>
  <c r="H16" i="5" s="1"/>
  <c r="G3" i="5"/>
  <c r="H3" i="5" s="1"/>
  <c r="G87" i="5"/>
  <c r="H87" i="5" s="1"/>
  <c r="G71" i="5"/>
  <c r="H71" i="5" s="1"/>
  <c r="G55" i="5"/>
  <c r="H55" i="5" s="1"/>
  <c r="G39" i="5"/>
  <c r="H39" i="5" s="1"/>
  <c r="G23" i="5"/>
  <c r="H23" i="5" s="1"/>
  <c r="G6" i="3"/>
  <c r="H6" i="3" s="1"/>
  <c r="G10" i="3"/>
  <c r="H10" i="3" s="1"/>
  <c r="G14" i="3"/>
  <c r="H14" i="3" s="1"/>
  <c r="G18" i="3"/>
  <c r="H18" i="3" s="1"/>
  <c r="G22" i="3"/>
  <c r="H22" i="3" s="1"/>
  <c r="G26" i="3"/>
  <c r="H26" i="3" s="1"/>
  <c r="G30" i="3"/>
  <c r="H30" i="3" s="1"/>
  <c r="G38" i="3"/>
  <c r="H38" i="3" s="1"/>
  <c r="G42" i="3"/>
  <c r="H42" i="3" s="1"/>
  <c r="G46" i="3"/>
  <c r="H46" i="3" s="1"/>
  <c r="G34" i="3"/>
  <c r="H34" i="3" s="1"/>
  <c r="G19" i="3"/>
  <c r="H19" i="3" s="1"/>
  <c r="G35" i="3"/>
  <c r="H35" i="3" s="1"/>
  <c r="G50" i="3"/>
  <c r="H50" i="3" s="1"/>
  <c r="G58" i="3"/>
  <c r="H58" i="3" s="1"/>
  <c r="G66" i="3"/>
  <c r="H66" i="3" s="1"/>
  <c r="G74" i="3"/>
  <c r="H74" i="3" s="1"/>
  <c r="G82" i="3"/>
  <c r="H82" i="3" s="1"/>
  <c r="G90" i="3"/>
  <c r="H90" i="3" s="1"/>
  <c r="G98" i="3"/>
  <c r="H98" i="3" s="1"/>
  <c r="G15" i="3"/>
  <c r="H15" i="3" s="1"/>
  <c r="G63" i="3"/>
  <c r="H63" i="3" s="1"/>
  <c r="G79" i="3"/>
  <c r="H79" i="3" s="1"/>
  <c r="G95" i="3"/>
  <c r="H95" i="3" s="1"/>
  <c r="G7" i="3"/>
  <c r="H7" i="3" s="1"/>
  <c r="G23" i="3"/>
  <c r="H23" i="3" s="1"/>
  <c r="G39" i="3"/>
  <c r="H39" i="3" s="1"/>
  <c r="G51" i="3"/>
  <c r="H51" i="3" s="1"/>
  <c r="G59" i="3"/>
  <c r="H59" i="3" s="1"/>
  <c r="G67" i="3"/>
  <c r="H67" i="3" s="1"/>
  <c r="G75" i="3"/>
  <c r="H75" i="3" s="1"/>
  <c r="G83" i="3"/>
  <c r="H83" i="3" s="1"/>
  <c r="G91" i="3"/>
  <c r="H91" i="3" s="1"/>
  <c r="G99" i="3"/>
  <c r="H99" i="3" s="1"/>
  <c r="G31" i="3"/>
  <c r="H31" i="3" s="1"/>
  <c r="G55" i="3"/>
  <c r="H55" i="3" s="1"/>
  <c r="G71" i="3"/>
  <c r="H71" i="3" s="1"/>
  <c r="G87" i="3"/>
  <c r="H87" i="3" s="1"/>
  <c r="G3" i="3"/>
  <c r="H3" i="3" s="1"/>
  <c r="G11" i="3"/>
  <c r="H11" i="3" s="1"/>
  <c r="G27" i="3"/>
  <c r="H27" i="3" s="1"/>
  <c r="G43" i="3"/>
  <c r="H43" i="3" s="1"/>
  <c r="G54" i="3"/>
  <c r="H54" i="3" s="1"/>
  <c r="G62" i="3"/>
  <c r="H62" i="3" s="1"/>
  <c r="G70" i="3"/>
  <c r="H70" i="3" s="1"/>
  <c r="G78" i="3"/>
  <c r="H78" i="3" s="1"/>
  <c r="G86" i="3"/>
  <c r="H86" i="3" s="1"/>
  <c r="G94" i="3"/>
  <c r="H94" i="3" s="1"/>
  <c r="G102" i="3"/>
  <c r="H102" i="3" s="1"/>
  <c r="G47" i="3"/>
  <c r="H47" i="3" s="1"/>
  <c r="G17" i="3"/>
  <c r="H17" i="3" s="1"/>
  <c r="G33" i="3"/>
  <c r="H33" i="3" s="1"/>
  <c r="G49" i="3"/>
  <c r="H49" i="3" s="1"/>
  <c r="G65" i="3"/>
  <c r="H65" i="3" s="1"/>
  <c r="G81" i="3"/>
  <c r="H81" i="3" s="1"/>
  <c r="G97" i="3"/>
  <c r="H97" i="3" s="1"/>
  <c r="G12" i="3"/>
  <c r="H12" i="3" s="1"/>
  <c r="G28" i="3"/>
  <c r="H28" i="3" s="1"/>
  <c r="G44" i="3"/>
  <c r="H44" i="3" s="1"/>
  <c r="G60" i="3"/>
  <c r="H60" i="3" s="1"/>
  <c r="G76" i="3"/>
  <c r="H76" i="3" s="1"/>
  <c r="G92" i="3"/>
  <c r="H92" i="3" s="1"/>
  <c r="G5" i="3"/>
  <c r="H5" i="3" s="1"/>
  <c r="G21" i="3"/>
  <c r="H21" i="3" s="1"/>
  <c r="G37" i="3"/>
  <c r="H37" i="3" s="1"/>
  <c r="G53" i="3"/>
  <c r="H53" i="3" s="1"/>
  <c r="G69" i="3"/>
  <c r="H69" i="3" s="1"/>
  <c r="G85" i="3"/>
  <c r="H85" i="3" s="1"/>
  <c r="G101" i="3"/>
  <c r="H101" i="3" s="1"/>
  <c r="G16" i="3"/>
  <c r="H16" i="3" s="1"/>
  <c r="G32" i="3"/>
  <c r="H32" i="3" s="1"/>
  <c r="G48" i="3"/>
  <c r="H48" i="3" s="1"/>
  <c r="G64" i="3"/>
  <c r="H64" i="3" s="1"/>
  <c r="G80" i="3"/>
  <c r="H80" i="3" s="1"/>
  <c r="G96" i="3"/>
  <c r="H96" i="3" s="1"/>
  <c r="G9" i="3"/>
  <c r="H9" i="3" s="1"/>
  <c r="G25" i="3"/>
  <c r="H25" i="3" s="1"/>
  <c r="G41" i="3"/>
  <c r="H41" i="3" s="1"/>
  <c r="G57" i="3"/>
  <c r="H57" i="3" s="1"/>
  <c r="G73" i="3"/>
  <c r="H73" i="3" s="1"/>
  <c r="G89" i="3"/>
  <c r="H89" i="3" s="1"/>
  <c r="G4" i="3"/>
  <c r="H4" i="3" s="1"/>
  <c r="G10" i="1"/>
  <c r="H10" i="1" s="1"/>
  <c r="G14" i="1"/>
  <c r="H14" i="1" s="1"/>
  <c r="G22" i="1"/>
  <c r="H22" i="1" s="1"/>
  <c r="G30" i="1"/>
  <c r="H30" i="1" s="1"/>
  <c r="G38" i="1"/>
  <c r="H38" i="1" s="1"/>
  <c r="G46" i="1"/>
  <c r="H46" i="1" s="1"/>
  <c r="G54" i="1"/>
  <c r="H54" i="1" s="1"/>
  <c r="G62" i="1"/>
  <c r="H62" i="1" s="1"/>
  <c r="G70" i="1"/>
  <c r="H70" i="1" s="1"/>
  <c r="G78" i="1"/>
  <c r="H78" i="1" s="1"/>
  <c r="G6" i="1"/>
  <c r="H6" i="1" s="1"/>
  <c r="G18" i="1"/>
  <c r="H18" i="1" s="1"/>
  <c r="G26" i="1"/>
  <c r="H26" i="1" s="1"/>
  <c r="G34" i="1"/>
  <c r="H34" i="1" s="1"/>
  <c r="G42" i="1"/>
  <c r="H42" i="1" s="1"/>
  <c r="G50" i="1"/>
  <c r="H50" i="1" s="1"/>
  <c r="G58" i="1"/>
  <c r="H58" i="1" s="1"/>
  <c r="G66" i="1"/>
  <c r="H66" i="1" s="1"/>
  <c r="G74" i="1"/>
  <c r="H74" i="1" s="1"/>
  <c r="G82" i="1"/>
  <c r="H82" i="1" s="1"/>
  <c r="G98" i="1"/>
  <c r="H98" i="1" s="1"/>
  <c r="G90" i="1"/>
  <c r="H90" i="1" s="1"/>
  <c r="G94" i="1"/>
  <c r="H94" i="1" s="1"/>
  <c r="G86" i="1"/>
  <c r="H86" i="1" s="1"/>
  <c r="G102" i="1"/>
  <c r="H102" i="1" s="1"/>
  <c r="G17" i="1"/>
  <c r="H17" i="1" s="1"/>
  <c r="G49" i="1"/>
  <c r="H49" i="1" s="1"/>
  <c r="G65" i="1"/>
  <c r="H65" i="1" s="1"/>
  <c r="G81" i="1"/>
  <c r="H81" i="1" s="1"/>
  <c r="G97" i="1"/>
  <c r="H97" i="1" s="1"/>
  <c r="G27" i="1"/>
  <c r="H27" i="1" s="1"/>
  <c r="G59" i="1"/>
  <c r="H59" i="1" s="1"/>
  <c r="G75" i="1"/>
  <c r="H75" i="1" s="1"/>
  <c r="G91" i="1"/>
  <c r="H91" i="1" s="1"/>
  <c r="G8" i="1"/>
  <c r="H8" i="1" s="1"/>
  <c r="G40" i="1"/>
  <c r="H40" i="1" s="1"/>
  <c r="G56" i="1"/>
  <c r="H56" i="1" s="1"/>
  <c r="G72" i="1"/>
  <c r="H72" i="1" s="1"/>
  <c r="G88" i="1"/>
  <c r="H88" i="1" s="1"/>
  <c r="G33" i="1"/>
  <c r="H33" i="1" s="1"/>
  <c r="G15" i="1"/>
  <c r="H15" i="1" s="1"/>
  <c r="G31" i="1"/>
  <c r="H31" i="1" s="1"/>
  <c r="G47" i="1"/>
  <c r="H47" i="1" s="1"/>
  <c r="G63" i="1"/>
  <c r="H63" i="1" s="1"/>
  <c r="G79" i="1"/>
  <c r="H79" i="1" s="1"/>
  <c r="G95" i="1"/>
  <c r="H95" i="1" s="1"/>
  <c r="G12" i="1"/>
  <c r="H12" i="1" s="1"/>
  <c r="G28" i="1"/>
  <c r="H28" i="1" s="1"/>
  <c r="G44" i="1"/>
  <c r="H44" i="1" s="1"/>
  <c r="G60" i="1"/>
  <c r="H60" i="1" s="1"/>
  <c r="G76" i="1"/>
  <c r="H76" i="1" s="1"/>
  <c r="G92" i="1"/>
  <c r="H92" i="1" s="1"/>
  <c r="G5" i="1"/>
  <c r="H5" i="1" s="1"/>
  <c r="G21" i="1"/>
  <c r="H21" i="1" s="1"/>
  <c r="G37" i="1"/>
  <c r="H37" i="1" s="1"/>
  <c r="G53" i="1"/>
  <c r="H53" i="1" s="1"/>
  <c r="G69" i="1"/>
  <c r="H69" i="1" s="1"/>
  <c r="G85" i="1"/>
  <c r="H85" i="1" s="1"/>
  <c r="G101" i="1"/>
  <c r="H101" i="1" s="1"/>
  <c r="G93" i="1"/>
  <c r="H93" i="1" s="1"/>
  <c r="G11" i="1"/>
  <c r="H11" i="1" s="1"/>
  <c r="G43" i="1"/>
  <c r="H43" i="1" s="1"/>
  <c r="G24" i="1"/>
  <c r="H24" i="1" s="1"/>
  <c r="G19" i="1"/>
  <c r="H19" i="1" s="1"/>
  <c r="G35" i="1"/>
  <c r="H35" i="1" s="1"/>
  <c r="G51" i="1"/>
  <c r="H51" i="1" s="1"/>
  <c r="G67" i="1"/>
  <c r="H67" i="1" s="1"/>
  <c r="G83" i="1"/>
  <c r="H83" i="1" s="1"/>
  <c r="G99" i="1"/>
  <c r="H99" i="1" s="1"/>
  <c r="G16" i="1"/>
  <c r="H16" i="1" s="1"/>
  <c r="G32" i="1"/>
  <c r="H32" i="1" s="1"/>
  <c r="G48" i="1"/>
  <c r="H48" i="1" s="1"/>
  <c r="G64" i="1"/>
  <c r="H64" i="1" s="1"/>
  <c r="G80" i="1"/>
  <c r="H80" i="1" s="1"/>
  <c r="G96" i="1"/>
  <c r="H96" i="1" s="1"/>
  <c r="G9" i="1"/>
  <c r="H9" i="1" s="1"/>
  <c r="G25" i="1"/>
  <c r="H25" i="1" s="1"/>
  <c r="G41" i="1"/>
  <c r="H41" i="1" s="1"/>
  <c r="G57" i="1"/>
  <c r="H57" i="1" s="1"/>
  <c r="G73" i="1"/>
  <c r="H73" i="1" s="1"/>
  <c r="G89" i="1"/>
  <c r="H89" i="1" s="1"/>
  <c r="G3" i="1"/>
  <c r="H3" i="1" s="1"/>
  <c r="G8" i="10"/>
  <c r="H8" i="10" s="1"/>
  <c r="G24" i="10"/>
  <c r="H24" i="10" s="1"/>
  <c r="G40" i="10"/>
  <c r="H40" i="10" s="1"/>
  <c r="G56" i="10"/>
  <c r="H56" i="10" s="1"/>
  <c r="G72" i="10"/>
  <c r="H72" i="10" s="1"/>
  <c r="G88" i="10"/>
  <c r="H88" i="10" s="1"/>
  <c r="G5" i="10"/>
  <c r="H5" i="10" s="1"/>
  <c r="G21" i="10"/>
  <c r="H21" i="10" s="1"/>
  <c r="G37" i="10"/>
  <c r="H37" i="10" s="1"/>
  <c r="G53" i="10"/>
  <c r="H53" i="10" s="1"/>
  <c r="G69" i="10"/>
  <c r="H69" i="10" s="1"/>
  <c r="G85" i="10"/>
  <c r="H85" i="10" s="1"/>
  <c r="G101" i="10"/>
  <c r="H101" i="10" s="1"/>
  <c r="G18" i="10"/>
  <c r="H18" i="10" s="1"/>
  <c r="G34" i="10"/>
  <c r="H34" i="10" s="1"/>
  <c r="G50" i="10"/>
  <c r="H50" i="10" s="1"/>
  <c r="G66" i="10"/>
  <c r="H66" i="10" s="1"/>
  <c r="G82" i="10"/>
  <c r="H82" i="10" s="1"/>
  <c r="G98" i="10"/>
  <c r="H98" i="10" s="1"/>
  <c r="G15" i="10"/>
  <c r="H15" i="10" s="1"/>
  <c r="G31" i="10"/>
  <c r="H31" i="10" s="1"/>
  <c r="G47" i="10"/>
  <c r="H47" i="10" s="1"/>
  <c r="G63" i="10"/>
  <c r="H63" i="10" s="1"/>
  <c r="G79" i="10"/>
  <c r="H79" i="10" s="1"/>
  <c r="G95" i="10"/>
  <c r="H95" i="10" s="1"/>
  <c r="G12" i="10"/>
  <c r="H12" i="10" s="1"/>
  <c r="G28" i="10"/>
  <c r="H28" i="10" s="1"/>
  <c r="G44" i="10"/>
  <c r="H44" i="10" s="1"/>
  <c r="G60" i="10"/>
  <c r="H60" i="10" s="1"/>
  <c r="G76" i="10"/>
  <c r="H76" i="10" s="1"/>
  <c r="G92" i="10"/>
  <c r="H92" i="10" s="1"/>
  <c r="G9" i="10"/>
  <c r="H9" i="10" s="1"/>
  <c r="G25" i="10"/>
  <c r="H25" i="10" s="1"/>
  <c r="G41" i="10"/>
  <c r="H41" i="10" s="1"/>
  <c r="G57" i="10"/>
  <c r="H57" i="10" s="1"/>
  <c r="G73" i="10"/>
  <c r="H73" i="10" s="1"/>
  <c r="G89" i="10"/>
  <c r="H89" i="10" s="1"/>
  <c r="G6" i="10"/>
  <c r="H6" i="10" s="1"/>
  <c r="G22" i="10"/>
  <c r="H22" i="10" s="1"/>
  <c r="G38" i="10"/>
  <c r="H38" i="10" s="1"/>
  <c r="G54" i="10"/>
  <c r="H54" i="10" s="1"/>
  <c r="G70" i="10"/>
  <c r="H70" i="10" s="1"/>
  <c r="G86" i="10"/>
  <c r="H86" i="10" s="1"/>
  <c r="G102" i="10"/>
  <c r="H102" i="10" s="1"/>
  <c r="G19" i="10"/>
  <c r="H19" i="10" s="1"/>
  <c r="G35" i="10"/>
  <c r="H35" i="10" s="1"/>
  <c r="G51" i="10"/>
  <c r="H51" i="10" s="1"/>
  <c r="G67" i="10"/>
  <c r="H67" i="10" s="1"/>
  <c r="G83" i="10"/>
  <c r="H83" i="10" s="1"/>
  <c r="G99" i="10"/>
  <c r="H99" i="10" s="1"/>
  <c r="G16" i="10"/>
  <c r="H16" i="10" s="1"/>
  <c r="G32" i="10"/>
  <c r="H32" i="10" s="1"/>
  <c r="G48" i="10"/>
  <c r="H48" i="10" s="1"/>
  <c r="G64" i="10"/>
  <c r="H64" i="10" s="1"/>
  <c r="G80" i="10"/>
  <c r="H80" i="10" s="1"/>
  <c r="G96" i="10"/>
  <c r="H96" i="10" s="1"/>
  <c r="G13" i="10"/>
  <c r="H13" i="10" s="1"/>
  <c r="G29" i="10"/>
  <c r="H29" i="10" s="1"/>
  <c r="G45" i="10"/>
  <c r="H45" i="10" s="1"/>
  <c r="G61" i="10"/>
  <c r="H61" i="10" s="1"/>
  <c r="G77" i="10"/>
  <c r="H77" i="10" s="1"/>
  <c r="G93" i="10"/>
  <c r="H93" i="10" s="1"/>
  <c r="G10" i="10"/>
  <c r="H10" i="10" s="1"/>
  <c r="G26" i="10"/>
  <c r="H26" i="10" s="1"/>
  <c r="G42" i="10"/>
  <c r="H42" i="10" s="1"/>
  <c r="G58" i="10"/>
  <c r="H58" i="10" s="1"/>
  <c r="G74" i="10"/>
  <c r="H74" i="10" s="1"/>
  <c r="G90" i="10"/>
  <c r="H90" i="10" s="1"/>
  <c r="G7" i="10"/>
  <c r="H7" i="10" s="1"/>
  <c r="G23" i="10"/>
  <c r="H23" i="10" s="1"/>
  <c r="G39" i="10"/>
  <c r="H39" i="10" s="1"/>
  <c r="G55" i="10"/>
  <c r="H55" i="10" s="1"/>
  <c r="G71" i="10"/>
  <c r="H71" i="10" s="1"/>
  <c r="G87" i="10"/>
  <c r="H87" i="10" s="1"/>
  <c r="G3" i="10"/>
  <c r="H3" i="10" s="1"/>
  <c r="G20" i="10"/>
  <c r="H20" i="10" s="1"/>
  <c r="G36" i="10"/>
  <c r="H36" i="10" s="1"/>
  <c r="G52" i="10"/>
  <c r="H52" i="10" s="1"/>
  <c r="G68" i="10"/>
  <c r="H68" i="10" s="1"/>
  <c r="G84" i="10"/>
  <c r="H84" i="10" s="1"/>
  <c r="G100" i="10"/>
  <c r="H100" i="10" s="1"/>
  <c r="G17" i="10"/>
  <c r="H17" i="10" s="1"/>
  <c r="G33" i="10"/>
  <c r="H33" i="10" s="1"/>
  <c r="G49" i="10"/>
  <c r="H49" i="10" s="1"/>
  <c r="G65" i="10"/>
  <c r="H65" i="10" s="1"/>
  <c r="G81" i="10"/>
  <c r="H81" i="10" s="1"/>
  <c r="G97" i="10"/>
  <c r="H97" i="10" s="1"/>
  <c r="G14" i="10"/>
  <c r="H14" i="10" s="1"/>
  <c r="G30" i="10"/>
  <c r="H30" i="10" s="1"/>
  <c r="G46" i="10"/>
  <c r="H46" i="10" s="1"/>
  <c r="G62" i="10"/>
  <c r="H62" i="10" s="1"/>
  <c r="G78" i="10"/>
  <c r="H78" i="10" s="1"/>
  <c r="G94" i="10"/>
  <c r="H94" i="10" s="1"/>
  <c r="G11" i="10"/>
  <c r="H11" i="10" s="1"/>
  <c r="G27" i="10"/>
  <c r="H27" i="10" s="1"/>
  <c r="G43" i="10"/>
  <c r="H43" i="10" s="1"/>
  <c r="G59" i="10"/>
  <c r="H59" i="10" s="1"/>
  <c r="G75" i="10"/>
  <c r="H75" i="10" s="1"/>
  <c r="G91" i="10"/>
  <c r="H91" i="10" s="1"/>
</calcChain>
</file>

<file path=xl/sharedStrings.xml><?xml version="1.0" encoding="utf-8"?>
<sst xmlns="http://schemas.openxmlformats.org/spreadsheetml/2006/main" count="249" uniqueCount="39">
  <si>
    <t xml:space="preserve">ITAG 1 </t>
  </si>
  <si>
    <t>1 METRO</t>
  </si>
  <si>
    <t>DESVIO PADRÃO (𝜎)</t>
  </si>
  <si>
    <t>MÉDIA (μ)</t>
  </si>
  <si>
    <t>μ - 𝜎</t>
  </si>
  <si>
    <t>μ + 𝜎</t>
  </si>
  <si>
    <t>μ - 2𝜎</t>
  </si>
  <si>
    <t>μ + 2𝜎</t>
  </si>
  <si>
    <t>MÍNIMO</t>
  </si>
  <si>
    <t>MÁXIMO</t>
  </si>
  <si>
    <t>TAMANHO</t>
  </si>
  <si>
    <t>CORTE</t>
  </si>
  <si>
    <t>FREQUÊNCIA</t>
  </si>
  <si>
    <t>PONTOS</t>
  </si>
  <si>
    <t>VALOR</t>
  </si>
  <si>
    <t>FDM</t>
  </si>
  <si>
    <t>INCREMENTO</t>
  </si>
  <si>
    <t>HISTOGRAMA</t>
  </si>
  <si>
    <t>DISTRIBUIÇÃO NORMAL</t>
  </si>
  <si>
    <t>TESTE 1</t>
  </si>
  <si>
    <t>RESULTADO</t>
  </si>
  <si>
    <t>MODA 5 PRIMEIROS</t>
  </si>
  <si>
    <t>MODA</t>
  </si>
  <si>
    <t>TESTE 2</t>
  </si>
  <si>
    <t>TESTE 3</t>
  </si>
  <si>
    <t>TESTE 4</t>
  </si>
  <si>
    <t>TESTE 5</t>
  </si>
  <si>
    <t>TESTE 6</t>
  </si>
  <si>
    <t>TESTE 7</t>
  </si>
  <si>
    <t>ERRO DESVIO PADRÃO</t>
  </si>
  <si>
    <t>erro d.p beacon</t>
  </si>
  <si>
    <t>média</t>
  </si>
  <si>
    <t>erro d.p. itag</t>
  </si>
  <si>
    <t>erro d.p. antena</t>
  </si>
  <si>
    <t>TESTE 8</t>
  </si>
  <si>
    <t>TESTE 9</t>
  </si>
  <si>
    <t>TESTE 10</t>
  </si>
  <si>
    <t>1m</t>
  </si>
  <si>
    <t>2.4m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</si>
</sst>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9" fontId="1" fillId="0" borderId="0" applyFont="0" applyFill="0" applyBorder="0" applyAlignment="0" applyProtection="0"/>
    <xf numFmtId="0" fontId="1" fillId="7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right"/>
    </xf>
    <xf numFmtId="0" fontId="1" fillId="3" borderId="1" xfId="2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3" borderId="2" xfId="2" applyBorder="1" applyAlignment="1">
      <alignment horizontal="center"/>
    </xf>
    <xf numFmtId="0" fontId="0" fillId="0" borderId="2" xfId="0" applyBorder="1" applyAlignment="1">
      <alignment horizontal="center"/>
    </xf>
    <xf numFmtId="0" fontId="1" fillId="6" borderId="1" xfId="5" applyBorder="1" applyAlignment="1">
      <alignment horizontal="right"/>
    </xf>
    <xf numFmtId="0" fontId="0" fillId="0" borderId="0" xfId="0" applyBorder="1"/>
    <xf numFmtId="0" fontId="5" fillId="0" borderId="0" xfId="0" applyFont="1" applyBorder="1" applyAlignment="1"/>
    <xf numFmtId="0" fontId="2" fillId="0" borderId="0" xfId="3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0" fontId="0" fillId="0" borderId="0" xfId="0" applyFill="1" applyBorder="1"/>
    <xf numFmtId="9" fontId="0" fillId="0" borderId="0" xfId="6" applyFont="1" applyFill="1" applyBorder="1"/>
    <xf numFmtId="10" fontId="0" fillId="0" borderId="1" xfId="6" applyNumberFormat="1" applyFont="1" applyBorder="1"/>
    <xf numFmtId="0" fontId="1" fillId="6" borderId="1" xfId="5" applyBorder="1" applyAlignment="1">
      <alignment horizontal="center"/>
    </xf>
    <xf numFmtId="0" fontId="0" fillId="0" borderId="1" xfId="0" applyFont="1" applyBorder="1" applyAlignment="1">
      <alignment horizontal="center"/>
    </xf>
    <xf numFmtId="10" fontId="5" fillId="0" borderId="0" xfId="0" applyNumberFormat="1" applyFont="1" applyBorder="1" applyAlignment="1"/>
    <xf numFmtId="10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2" fillId="4" borderId="1" xfId="3" applyFont="1" applyBorder="1" applyAlignment="1">
      <alignment horizontal="center"/>
    </xf>
    <xf numFmtId="0" fontId="2" fillId="5" borderId="1" xfId="4" applyFont="1" applyBorder="1" applyAlignment="1">
      <alignment horizontal="center"/>
    </xf>
    <xf numFmtId="0" fontId="3" fillId="7" borderId="1" xfId="7" applyFont="1" applyBorder="1" applyAlignment="1">
      <alignment horizontal="center"/>
    </xf>
  </cellXfs>
  <cellStyles count="8">
    <cellStyle name="20% - Ênfase1" xfId="2" builtinId="30"/>
    <cellStyle name="20% - Ênfase6" xfId="5" builtinId="50"/>
    <cellStyle name="60% - Ênfase3" xfId="7" builtinId="40"/>
    <cellStyle name="Ênfase1" xfId="1" builtinId="29"/>
    <cellStyle name="Ênfase2" xfId="3" builtinId="33"/>
    <cellStyle name="Ênfase6" xfId="4" builtinId="49"/>
    <cellStyle name="Normal" xfId="0" builtinId="0"/>
    <cellStyle name="Porcentagem" xfId="6" builtinId="5"/>
  </cellStyles>
  <dxfs count="20"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'1.1.1'!$E$2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'1.1.1'!$D$3:$D$11</c:f>
              <c:numCache>
                <c:formatCode>General</c:formatCode>
                <c:ptCount val="9"/>
                <c:pt idx="0">
                  <c:v>-88</c:v>
                </c:pt>
                <c:pt idx="1">
                  <c:v>-87</c:v>
                </c:pt>
                <c:pt idx="2">
                  <c:v>-86</c:v>
                </c:pt>
                <c:pt idx="3">
                  <c:v>-85</c:v>
                </c:pt>
                <c:pt idx="4">
                  <c:v>-84</c:v>
                </c:pt>
                <c:pt idx="5">
                  <c:v>-83</c:v>
                </c:pt>
                <c:pt idx="6">
                  <c:v>-82</c:v>
                </c:pt>
                <c:pt idx="7">
                  <c:v>-81</c:v>
                </c:pt>
                <c:pt idx="8">
                  <c:v>-80</c:v>
                </c:pt>
              </c:numCache>
            </c:numRef>
          </c:xVal>
          <c:yVal>
            <c:numRef>
              <c:f>'1.1.1'!$E$3:$E$11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</c:v>
                </c:pt>
                <c:pt idx="5">
                  <c:v>31</c:v>
                </c:pt>
                <c:pt idx="6">
                  <c:v>58</c:v>
                </c:pt>
                <c:pt idx="7">
                  <c:v>6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CF-459F-A5F2-02285CBB2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'1.1.1'!$G$3:$G$102</c:f>
              <c:numCache>
                <c:formatCode>General</c:formatCode>
                <c:ptCount val="100"/>
                <c:pt idx="0">
                  <c:v>-83.47</c:v>
                </c:pt>
                <c:pt idx="1">
                  <c:v>-83.44</c:v>
                </c:pt>
                <c:pt idx="2">
                  <c:v>-83.41</c:v>
                </c:pt>
                <c:pt idx="3">
                  <c:v>-83.38</c:v>
                </c:pt>
                <c:pt idx="4">
                  <c:v>-83.35</c:v>
                </c:pt>
                <c:pt idx="5">
                  <c:v>-83.32</c:v>
                </c:pt>
                <c:pt idx="6">
                  <c:v>-83.29</c:v>
                </c:pt>
                <c:pt idx="7">
                  <c:v>-83.26</c:v>
                </c:pt>
                <c:pt idx="8">
                  <c:v>-83.23</c:v>
                </c:pt>
                <c:pt idx="9">
                  <c:v>-83.2</c:v>
                </c:pt>
                <c:pt idx="10">
                  <c:v>-83.17</c:v>
                </c:pt>
                <c:pt idx="11">
                  <c:v>-83.14</c:v>
                </c:pt>
                <c:pt idx="12">
                  <c:v>-83.11</c:v>
                </c:pt>
                <c:pt idx="13">
                  <c:v>-83.08</c:v>
                </c:pt>
                <c:pt idx="14">
                  <c:v>-83.05</c:v>
                </c:pt>
                <c:pt idx="15">
                  <c:v>-83.02</c:v>
                </c:pt>
                <c:pt idx="16">
                  <c:v>-82.99</c:v>
                </c:pt>
                <c:pt idx="17">
                  <c:v>-82.96</c:v>
                </c:pt>
                <c:pt idx="18">
                  <c:v>-82.93</c:v>
                </c:pt>
                <c:pt idx="19">
                  <c:v>-82.9</c:v>
                </c:pt>
                <c:pt idx="20">
                  <c:v>-82.87</c:v>
                </c:pt>
                <c:pt idx="21">
                  <c:v>-82.84</c:v>
                </c:pt>
                <c:pt idx="22">
                  <c:v>-82.81</c:v>
                </c:pt>
                <c:pt idx="23">
                  <c:v>-82.78</c:v>
                </c:pt>
                <c:pt idx="24">
                  <c:v>-82.75</c:v>
                </c:pt>
                <c:pt idx="25">
                  <c:v>-82.72</c:v>
                </c:pt>
                <c:pt idx="26">
                  <c:v>-82.69</c:v>
                </c:pt>
                <c:pt idx="27">
                  <c:v>-82.66</c:v>
                </c:pt>
                <c:pt idx="28">
                  <c:v>-82.63</c:v>
                </c:pt>
                <c:pt idx="29">
                  <c:v>-82.6</c:v>
                </c:pt>
                <c:pt idx="30">
                  <c:v>-82.57</c:v>
                </c:pt>
                <c:pt idx="31">
                  <c:v>-82.54</c:v>
                </c:pt>
                <c:pt idx="32">
                  <c:v>-82.51</c:v>
                </c:pt>
                <c:pt idx="33">
                  <c:v>-82.48</c:v>
                </c:pt>
                <c:pt idx="34">
                  <c:v>-82.45</c:v>
                </c:pt>
                <c:pt idx="35">
                  <c:v>-82.42</c:v>
                </c:pt>
                <c:pt idx="36">
                  <c:v>-82.39</c:v>
                </c:pt>
                <c:pt idx="37">
                  <c:v>-82.36</c:v>
                </c:pt>
                <c:pt idx="38">
                  <c:v>-82.33</c:v>
                </c:pt>
                <c:pt idx="39">
                  <c:v>-82.3</c:v>
                </c:pt>
                <c:pt idx="40">
                  <c:v>-82.27</c:v>
                </c:pt>
                <c:pt idx="41">
                  <c:v>-82.24</c:v>
                </c:pt>
                <c:pt idx="42">
                  <c:v>-82.21</c:v>
                </c:pt>
                <c:pt idx="43">
                  <c:v>-82.18</c:v>
                </c:pt>
                <c:pt idx="44">
                  <c:v>-82.15</c:v>
                </c:pt>
                <c:pt idx="45">
                  <c:v>-82.12</c:v>
                </c:pt>
                <c:pt idx="46">
                  <c:v>-82.09</c:v>
                </c:pt>
                <c:pt idx="47">
                  <c:v>-82.06</c:v>
                </c:pt>
                <c:pt idx="48">
                  <c:v>-82.03</c:v>
                </c:pt>
                <c:pt idx="49">
                  <c:v>-82</c:v>
                </c:pt>
                <c:pt idx="50">
                  <c:v>-81.97</c:v>
                </c:pt>
                <c:pt idx="51">
                  <c:v>-81.94</c:v>
                </c:pt>
                <c:pt idx="52">
                  <c:v>-81.91</c:v>
                </c:pt>
                <c:pt idx="53">
                  <c:v>-81.88</c:v>
                </c:pt>
                <c:pt idx="54">
                  <c:v>-81.849999999999994</c:v>
                </c:pt>
                <c:pt idx="55">
                  <c:v>-81.819999999999993</c:v>
                </c:pt>
                <c:pt idx="56">
                  <c:v>-81.790000000000006</c:v>
                </c:pt>
                <c:pt idx="57">
                  <c:v>-81.760000000000005</c:v>
                </c:pt>
                <c:pt idx="58">
                  <c:v>-81.73</c:v>
                </c:pt>
                <c:pt idx="59">
                  <c:v>-81.7</c:v>
                </c:pt>
                <c:pt idx="60">
                  <c:v>-81.67</c:v>
                </c:pt>
                <c:pt idx="61">
                  <c:v>-81.64</c:v>
                </c:pt>
                <c:pt idx="62">
                  <c:v>-81.61</c:v>
                </c:pt>
                <c:pt idx="63">
                  <c:v>-81.58</c:v>
                </c:pt>
                <c:pt idx="64">
                  <c:v>-81.55</c:v>
                </c:pt>
                <c:pt idx="65">
                  <c:v>-81.52</c:v>
                </c:pt>
                <c:pt idx="66">
                  <c:v>-81.489999999999995</c:v>
                </c:pt>
                <c:pt idx="67">
                  <c:v>-81.459999999999994</c:v>
                </c:pt>
                <c:pt idx="68">
                  <c:v>-81.430000000000007</c:v>
                </c:pt>
                <c:pt idx="69">
                  <c:v>-81.400000000000006</c:v>
                </c:pt>
                <c:pt idx="70">
                  <c:v>-81.37</c:v>
                </c:pt>
                <c:pt idx="71">
                  <c:v>-81.34</c:v>
                </c:pt>
                <c:pt idx="72">
                  <c:v>-81.31</c:v>
                </c:pt>
                <c:pt idx="73">
                  <c:v>-81.28</c:v>
                </c:pt>
                <c:pt idx="74">
                  <c:v>-81.25</c:v>
                </c:pt>
                <c:pt idx="75">
                  <c:v>-81.22</c:v>
                </c:pt>
                <c:pt idx="76">
                  <c:v>-81.19</c:v>
                </c:pt>
                <c:pt idx="77">
                  <c:v>-81.16</c:v>
                </c:pt>
                <c:pt idx="78">
                  <c:v>-81.13</c:v>
                </c:pt>
                <c:pt idx="79">
                  <c:v>-81.099999999999994</c:v>
                </c:pt>
                <c:pt idx="80">
                  <c:v>-81.069999999999993</c:v>
                </c:pt>
                <c:pt idx="81">
                  <c:v>-81.040000000000006</c:v>
                </c:pt>
                <c:pt idx="82">
                  <c:v>-81.010000000000005</c:v>
                </c:pt>
                <c:pt idx="83">
                  <c:v>-80.98</c:v>
                </c:pt>
                <c:pt idx="84">
                  <c:v>-80.95</c:v>
                </c:pt>
                <c:pt idx="85">
                  <c:v>-80.92</c:v>
                </c:pt>
                <c:pt idx="86">
                  <c:v>-80.89</c:v>
                </c:pt>
                <c:pt idx="87">
                  <c:v>-80.86</c:v>
                </c:pt>
                <c:pt idx="88">
                  <c:v>-80.83</c:v>
                </c:pt>
                <c:pt idx="89">
                  <c:v>-80.8</c:v>
                </c:pt>
                <c:pt idx="90">
                  <c:v>-80.77</c:v>
                </c:pt>
                <c:pt idx="91">
                  <c:v>-80.739999999999995</c:v>
                </c:pt>
                <c:pt idx="92">
                  <c:v>-80.709999999999994</c:v>
                </c:pt>
                <c:pt idx="93">
                  <c:v>-80.680000000000007</c:v>
                </c:pt>
                <c:pt idx="94">
                  <c:v>-80.650000000000006</c:v>
                </c:pt>
                <c:pt idx="95">
                  <c:v>-80.62</c:v>
                </c:pt>
                <c:pt idx="96">
                  <c:v>-80.59</c:v>
                </c:pt>
                <c:pt idx="97">
                  <c:v>-80.56</c:v>
                </c:pt>
                <c:pt idx="98">
                  <c:v>-80.53</c:v>
                </c:pt>
                <c:pt idx="99">
                  <c:v>-80.5</c:v>
                </c:pt>
              </c:numCache>
            </c:numRef>
          </c:xVal>
          <c:yVal>
            <c:numRef>
              <c:f>'1.1.1'!$H$3:$H$102</c:f>
              <c:numCache>
                <c:formatCode>General</c:formatCode>
                <c:ptCount val="100"/>
                <c:pt idx="0">
                  <c:v>5.4356362647214086E-2</c:v>
                </c:pt>
                <c:pt idx="1">
                  <c:v>5.9867162842952827E-2</c:v>
                </c:pt>
                <c:pt idx="2">
                  <c:v>6.5805510049712412E-2</c:v>
                </c:pt>
                <c:pt idx="3">
                  <c:v>7.2189018191886917E-2</c:v>
                </c:pt>
                <c:pt idx="4">
                  <c:v>7.9034244072139687E-2</c:v>
                </c:pt>
                <c:pt idx="5">
                  <c:v>8.6356446946704746E-2</c:v>
                </c:pt>
                <c:pt idx="6">
                  <c:v>9.4169338562900426E-2</c:v>
                </c:pt>
                <c:pt idx="7">
                  <c:v>0.10248482587412582</c:v>
                </c:pt>
                <c:pt idx="8">
                  <c:v>0.11131274896142017</c:v>
                </c:pt>
                <c:pt idx="9">
                  <c:v>0.12066061699172485</c:v>
                </c:pt>
                <c:pt idx="10">
                  <c:v>0.13053334532402194</c:v>
                </c:pt>
                <c:pt idx="11">
                  <c:v>0.14093299712899024</c:v>
                </c:pt>
                <c:pt idx="12">
                  <c:v>0.15185853310834252</c:v>
                </c:pt>
                <c:pt idx="13">
                  <c:v>0.16330557307973428</c:v>
                </c:pt>
                <c:pt idx="14">
                  <c:v>0.17526617332532043</c:v>
                </c:pt>
                <c:pt idx="15">
                  <c:v>0.18772862368038293</c:v>
                </c:pt>
                <c:pt idx="16">
                  <c:v>0.20067726835730029</c:v>
                </c:pt>
                <c:pt idx="17">
                  <c:v>0.21409235445456726</c:v>
                </c:pt>
                <c:pt idx="18">
                  <c:v>0.22794991198667583</c:v>
                </c:pt>
                <c:pt idx="19">
                  <c:v>0.24222166908566825</c:v>
                </c:pt>
                <c:pt idx="20">
                  <c:v>0.25687500576727945</c:v>
                </c:pt>
                <c:pt idx="21">
                  <c:v>0.27187294932418082</c:v>
                </c:pt>
                <c:pt idx="22">
                  <c:v>0.28717421400640719</c:v>
                </c:pt>
                <c:pt idx="23">
                  <c:v>0.30273328717826864</c:v>
                </c:pt>
                <c:pt idx="24">
                  <c:v>0.31850056360583462</c:v>
                </c:pt>
                <c:pt idx="25">
                  <c:v>0.33442252893566654</c:v>
                </c:pt>
                <c:pt idx="26">
                  <c:v>0.35044199278140253</c:v>
                </c:pt>
                <c:pt idx="27">
                  <c:v>0.3664983711490683</c:v>
                </c:pt>
                <c:pt idx="28">
                  <c:v>0.38252801721499025</c:v>
                </c:pt>
                <c:pt idx="29">
                  <c:v>0.39846459873343371</c:v>
                </c:pt>
                <c:pt idx="30">
                  <c:v>0.41423951960711886</c:v>
                </c:pt>
                <c:pt idx="31">
                  <c:v>0.42978238241580863</c:v>
                </c:pt>
                <c:pt idx="32">
                  <c:v>0.44502148798005176</c:v>
                </c:pt>
                <c:pt idx="33">
                  <c:v>0.45988436735255461</c:v>
                </c:pt>
                <c:pt idx="34">
                  <c:v>0.47429834099302598</c:v>
                </c:pt>
                <c:pt idx="35">
                  <c:v>0.48819109930617371</c:v>
                </c:pt>
                <c:pt idx="36">
                  <c:v>0.50149129822046612</c:v>
                </c:pt>
                <c:pt idx="37">
                  <c:v>0.51412916306832956</c:v>
                </c:pt>
                <c:pt idx="38">
                  <c:v>0.52603709370723906</c:v>
                </c:pt>
                <c:pt idx="39">
                  <c:v>0.53715026360432172</c:v>
                </c:pt>
                <c:pt idx="40">
                  <c:v>0.54740720550150546</c:v>
                </c:pt>
                <c:pt idx="41">
                  <c:v>0.55675037628874913</c:v>
                </c:pt>
                <c:pt idx="42">
                  <c:v>0.56512669384207659</c:v>
                </c:pt>
                <c:pt idx="43">
                  <c:v>0.57248803883131716</c:v>
                </c:pt>
                <c:pt idx="44">
                  <c:v>0.57879171486754621</c:v>
                </c:pt>
                <c:pt idx="45">
                  <c:v>0.58400086083765146</c:v>
                </c:pt>
                <c:pt idx="46">
                  <c:v>0.58808480985670342</c:v>
                </c:pt>
                <c:pt idx="47">
                  <c:v>0.59101938994843495</c:v>
                </c:pt>
                <c:pt idx="48">
                  <c:v>0.59278716232953599</c:v>
                </c:pt>
                <c:pt idx="49">
                  <c:v>0.59337759401144252</c:v>
                </c:pt>
                <c:pt idx="50">
                  <c:v>0.59278716232953599</c:v>
                </c:pt>
                <c:pt idx="51">
                  <c:v>0.59101938994843495</c:v>
                </c:pt>
                <c:pt idx="52">
                  <c:v>0.58808480985670342</c:v>
                </c:pt>
                <c:pt idx="53">
                  <c:v>0.58400086083765146</c:v>
                </c:pt>
                <c:pt idx="54">
                  <c:v>0.57879171486754621</c:v>
                </c:pt>
                <c:pt idx="55">
                  <c:v>0.57248803883131716</c:v>
                </c:pt>
                <c:pt idx="56">
                  <c:v>0.56512669384207659</c:v>
                </c:pt>
                <c:pt idx="57">
                  <c:v>0.55675037628874913</c:v>
                </c:pt>
                <c:pt idx="58">
                  <c:v>0.54740720550150546</c:v>
                </c:pt>
                <c:pt idx="59">
                  <c:v>0.53715026360432172</c:v>
                </c:pt>
                <c:pt idx="60">
                  <c:v>0.52603709370723906</c:v>
                </c:pt>
                <c:pt idx="61">
                  <c:v>0.51412916306832956</c:v>
                </c:pt>
                <c:pt idx="62">
                  <c:v>0.50149129822046612</c:v>
                </c:pt>
                <c:pt idx="63">
                  <c:v>0.48819109930617371</c:v>
                </c:pt>
                <c:pt idx="64">
                  <c:v>0.47429834099302598</c:v>
                </c:pt>
                <c:pt idx="65">
                  <c:v>0.45988436735255461</c:v>
                </c:pt>
                <c:pt idx="66">
                  <c:v>0.44502148798005176</c:v>
                </c:pt>
                <c:pt idx="67">
                  <c:v>0.42978238241580863</c:v>
                </c:pt>
                <c:pt idx="68">
                  <c:v>0.41423951960711886</c:v>
                </c:pt>
                <c:pt idx="69">
                  <c:v>0.39846459873343371</c:v>
                </c:pt>
                <c:pt idx="70">
                  <c:v>0.38252801721499025</c:v>
                </c:pt>
                <c:pt idx="71">
                  <c:v>0.3664983711490683</c:v>
                </c:pt>
                <c:pt idx="72">
                  <c:v>0.35044199278140253</c:v>
                </c:pt>
                <c:pt idx="73">
                  <c:v>0.33442252893566654</c:v>
                </c:pt>
                <c:pt idx="74">
                  <c:v>0.31850056360583462</c:v>
                </c:pt>
                <c:pt idx="75">
                  <c:v>0.30273328717826864</c:v>
                </c:pt>
                <c:pt idx="76">
                  <c:v>0.28717421400640719</c:v>
                </c:pt>
                <c:pt idx="77">
                  <c:v>0.27187294932418082</c:v>
                </c:pt>
                <c:pt idx="78">
                  <c:v>0.25687500576727945</c:v>
                </c:pt>
                <c:pt idx="79">
                  <c:v>0.24222166908566825</c:v>
                </c:pt>
                <c:pt idx="80">
                  <c:v>0.22794991198667583</c:v>
                </c:pt>
                <c:pt idx="81">
                  <c:v>0.21409235445456726</c:v>
                </c:pt>
                <c:pt idx="82">
                  <c:v>0.20067726835730029</c:v>
                </c:pt>
                <c:pt idx="83">
                  <c:v>0.18772862368038293</c:v>
                </c:pt>
                <c:pt idx="84">
                  <c:v>0.17526617332532043</c:v>
                </c:pt>
                <c:pt idx="85">
                  <c:v>0.16330557307973428</c:v>
                </c:pt>
                <c:pt idx="86">
                  <c:v>0.15185853310834252</c:v>
                </c:pt>
                <c:pt idx="87">
                  <c:v>0.14093299712899024</c:v>
                </c:pt>
                <c:pt idx="88">
                  <c:v>0.13053334532402194</c:v>
                </c:pt>
                <c:pt idx="89">
                  <c:v>0.12066061699172485</c:v>
                </c:pt>
                <c:pt idx="90">
                  <c:v>0.11131274896142017</c:v>
                </c:pt>
                <c:pt idx="91">
                  <c:v>0.10248482587412582</c:v>
                </c:pt>
                <c:pt idx="92">
                  <c:v>9.4169338562900426E-2</c:v>
                </c:pt>
                <c:pt idx="93">
                  <c:v>8.6356446946704746E-2</c:v>
                </c:pt>
                <c:pt idx="94">
                  <c:v>7.9034244072139687E-2</c:v>
                </c:pt>
                <c:pt idx="95">
                  <c:v>7.2189018191886917E-2</c:v>
                </c:pt>
                <c:pt idx="96">
                  <c:v>6.5805510049712412E-2</c:v>
                </c:pt>
                <c:pt idx="97">
                  <c:v>5.9867162842952827E-2</c:v>
                </c:pt>
                <c:pt idx="98">
                  <c:v>5.4356362647214086E-2</c:v>
                </c:pt>
                <c:pt idx="99">
                  <c:v>4.9254667408421077E-2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BCF-459F-A5F2-02285CBB2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'1.1.2'!$E$2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'1.1.2'!$D$3:$D$11</c:f>
              <c:numCache>
                <c:formatCode>General</c:formatCode>
                <c:ptCount val="9"/>
                <c:pt idx="0">
                  <c:v>-88</c:v>
                </c:pt>
                <c:pt idx="1">
                  <c:v>-87</c:v>
                </c:pt>
                <c:pt idx="2">
                  <c:v>-86</c:v>
                </c:pt>
                <c:pt idx="3">
                  <c:v>-85</c:v>
                </c:pt>
                <c:pt idx="4">
                  <c:v>-84</c:v>
                </c:pt>
                <c:pt idx="5">
                  <c:v>-83</c:v>
                </c:pt>
                <c:pt idx="6">
                  <c:v>-82</c:v>
                </c:pt>
                <c:pt idx="7">
                  <c:v>-81</c:v>
                </c:pt>
                <c:pt idx="8">
                  <c:v>-80</c:v>
                </c:pt>
              </c:numCache>
            </c:numRef>
          </c:xVal>
          <c:yVal>
            <c:numRef>
              <c:f>'1.1.2'!$E$3:$E$11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20</c:v>
                </c:pt>
                <c:pt idx="6">
                  <c:v>76</c:v>
                </c:pt>
                <c:pt idx="7">
                  <c:v>4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85-46EE-8322-B837DD4EF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'1.1.2'!$G$3:$G$102</c:f>
              <c:numCache>
                <c:formatCode>General</c:formatCode>
                <c:ptCount val="100"/>
                <c:pt idx="0">
                  <c:v>-82.98</c:v>
                </c:pt>
                <c:pt idx="1">
                  <c:v>-82.96</c:v>
                </c:pt>
                <c:pt idx="2">
                  <c:v>-82.94</c:v>
                </c:pt>
                <c:pt idx="3">
                  <c:v>-82.92</c:v>
                </c:pt>
                <c:pt idx="4">
                  <c:v>-82.9</c:v>
                </c:pt>
                <c:pt idx="5">
                  <c:v>-82.88</c:v>
                </c:pt>
                <c:pt idx="6">
                  <c:v>-82.86</c:v>
                </c:pt>
                <c:pt idx="7">
                  <c:v>-82.84</c:v>
                </c:pt>
                <c:pt idx="8">
                  <c:v>-82.82</c:v>
                </c:pt>
                <c:pt idx="9">
                  <c:v>-82.8</c:v>
                </c:pt>
                <c:pt idx="10">
                  <c:v>-82.78</c:v>
                </c:pt>
                <c:pt idx="11">
                  <c:v>-82.76</c:v>
                </c:pt>
                <c:pt idx="12">
                  <c:v>-82.74</c:v>
                </c:pt>
                <c:pt idx="13">
                  <c:v>-82.72</c:v>
                </c:pt>
                <c:pt idx="14">
                  <c:v>-82.7</c:v>
                </c:pt>
                <c:pt idx="15">
                  <c:v>-82.68</c:v>
                </c:pt>
                <c:pt idx="16">
                  <c:v>-82.66</c:v>
                </c:pt>
                <c:pt idx="17">
                  <c:v>-82.64</c:v>
                </c:pt>
                <c:pt idx="18">
                  <c:v>-82.62</c:v>
                </c:pt>
                <c:pt idx="19">
                  <c:v>-82.6</c:v>
                </c:pt>
                <c:pt idx="20">
                  <c:v>-82.58</c:v>
                </c:pt>
                <c:pt idx="21">
                  <c:v>-82.56</c:v>
                </c:pt>
                <c:pt idx="22">
                  <c:v>-82.54</c:v>
                </c:pt>
                <c:pt idx="23">
                  <c:v>-82.52</c:v>
                </c:pt>
                <c:pt idx="24">
                  <c:v>-82.5</c:v>
                </c:pt>
                <c:pt idx="25">
                  <c:v>-82.48</c:v>
                </c:pt>
                <c:pt idx="26">
                  <c:v>-82.46</c:v>
                </c:pt>
                <c:pt idx="27">
                  <c:v>-82.44</c:v>
                </c:pt>
                <c:pt idx="28">
                  <c:v>-82.42</c:v>
                </c:pt>
                <c:pt idx="29">
                  <c:v>-82.4</c:v>
                </c:pt>
                <c:pt idx="30">
                  <c:v>-82.38</c:v>
                </c:pt>
                <c:pt idx="31">
                  <c:v>-82.36</c:v>
                </c:pt>
                <c:pt idx="32">
                  <c:v>-82.34</c:v>
                </c:pt>
                <c:pt idx="33">
                  <c:v>-82.32</c:v>
                </c:pt>
                <c:pt idx="34">
                  <c:v>-82.3</c:v>
                </c:pt>
                <c:pt idx="35">
                  <c:v>-82.28</c:v>
                </c:pt>
                <c:pt idx="36">
                  <c:v>-82.26</c:v>
                </c:pt>
                <c:pt idx="37">
                  <c:v>-82.24</c:v>
                </c:pt>
                <c:pt idx="38">
                  <c:v>-82.22</c:v>
                </c:pt>
                <c:pt idx="39">
                  <c:v>-82.2</c:v>
                </c:pt>
                <c:pt idx="40">
                  <c:v>-82.18</c:v>
                </c:pt>
                <c:pt idx="41">
                  <c:v>-82.16</c:v>
                </c:pt>
                <c:pt idx="42">
                  <c:v>-82.14</c:v>
                </c:pt>
                <c:pt idx="43">
                  <c:v>-82.12</c:v>
                </c:pt>
                <c:pt idx="44">
                  <c:v>-82.1</c:v>
                </c:pt>
                <c:pt idx="45">
                  <c:v>-82.08</c:v>
                </c:pt>
                <c:pt idx="46">
                  <c:v>-82.06</c:v>
                </c:pt>
                <c:pt idx="47">
                  <c:v>-82.04</c:v>
                </c:pt>
                <c:pt idx="48">
                  <c:v>-82.02</c:v>
                </c:pt>
                <c:pt idx="49">
                  <c:v>-82</c:v>
                </c:pt>
                <c:pt idx="50">
                  <c:v>-81.98</c:v>
                </c:pt>
                <c:pt idx="51">
                  <c:v>-81.96</c:v>
                </c:pt>
                <c:pt idx="52">
                  <c:v>-81.94</c:v>
                </c:pt>
                <c:pt idx="53">
                  <c:v>-81.92</c:v>
                </c:pt>
                <c:pt idx="54">
                  <c:v>-81.900000000000006</c:v>
                </c:pt>
                <c:pt idx="55">
                  <c:v>-81.88</c:v>
                </c:pt>
                <c:pt idx="56">
                  <c:v>-81.86</c:v>
                </c:pt>
                <c:pt idx="57">
                  <c:v>-81.84</c:v>
                </c:pt>
                <c:pt idx="58">
                  <c:v>-81.819999999999993</c:v>
                </c:pt>
                <c:pt idx="59">
                  <c:v>-81.8</c:v>
                </c:pt>
                <c:pt idx="60">
                  <c:v>-81.78</c:v>
                </c:pt>
                <c:pt idx="61">
                  <c:v>-81.760000000000005</c:v>
                </c:pt>
                <c:pt idx="62">
                  <c:v>-81.739999999999995</c:v>
                </c:pt>
                <c:pt idx="63">
                  <c:v>-81.72</c:v>
                </c:pt>
                <c:pt idx="64">
                  <c:v>-81.7</c:v>
                </c:pt>
                <c:pt idx="65">
                  <c:v>-81.680000000000007</c:v>
                </c:pt>
                <c:pt idx="66">
                  <c:v>-81.66</c:v>
                </c:pt>
                <c:pt idx="67">
                  <c:v>-81.64</c:v>
                </c:pt>
                <c:pt idx="68">
                  <c:v>-81.62</c:v>
                </c:pt>
                <c:pt idx="69">
                  <c:v>-81.599999999999994</c:v>
                </c:pt>
                <c:pt idx="70">
                  <c:v>-81.58</c:v>
                </c:pt>
                <c:pt idx="71">
                  <c:v>-81.56</c:v>
                </c:pt>
                <c:pt idx="72">
                  <c:v>-81.540000000000006</c:v>
                </c:pt>
                <c:pt idx="73">
                  <c:v>-81.52</c:v>
                </c:pt>
                <c:pt idx="74">
                  <c:v>-81.5</c:v>
                </c:pt>
                <c:pt idx="75">
                  <c:v>-81.48</c:v>
                </c:pt>
                <c:pt idx="76">
                  <c:v>-81.459999999999994</c:v>
                </c:pt>
                <c:pt idx="77">
                  <c:v>-81.44</c:v>
                </c:pt>
                <c:pt idx="78">
                  <c:v>-81.42</c:v>
                </c:pt>
                <c:pt idx="79">
                  <c:v>-81.400000000000006</c:v>
                </c:pt>
                <c:pt idx="80">
                  <c:v>-81.38</c:v>
                </c:pt>
                <c:pt idx="81">
                  <c:v>-81.36</c:v>
                </c:pt>
                <c:pt idx="82">
                  <c:v>-81.34</c:v>
                </c:pt>
                <c:pt idx="83">
                  <c:v>-81.319999999999993</c:v>
                </c:pt>
                <c:pt idx="84">
                  <c:v>-81.3</c:v>
                </c:pt>
                <c:pt idx="85">
                  <c:v>-81.28</c:v>
                </c:pt>
                <c:pt idx="86">
                  <c:v>-81.260000000000005</c:v>
                </c:pt>
                <c:pt idx="87">
                  <c:v>-81.239999999999995</c:v>
                </c:pt>
                <c:pt idx="88">
                  <c:v>-81.22</c:v>
                </c:pt>
                <c:pt idx="89">
                  <c:v>-81.2</c:v>
                </c:pt>
                <c:pt idx="90">
                  <c:v>-81.180000000000007</c:v>
                </c:pt>
                <c:pt idx="91">
                  <c:v>-81.16</c:v>
                </c:pt>
                <c:pt idx="92">
                  <c:v>-81.14</c:v>
                </c:pt>
                <c:pt idx="93">
                  <c:v>-81.12</c:v>
                </c:pt>
                <c:pt idx="94">
                  <c:v>-81.099999999999994</c:v>
                </c:pt>
                <c:pt idx="95">
                  <c:v>-81.08</c:v>
                </c:pt>
                <c:pt idx="96">
                  <c:v>-81.06</c:v>
                </c:pt>
                <c:pt idx="97">
                  <c:v>-81.040000000000006</c:v>
                </c:pt>
                <c:pt idx="98">
                  <c:v>-81.02</c:v>
                </c:pt>
                <c:pt idx="99">
                  <c:v>-81</c:v>
                </c:pt>
              </c:numCache>
            </c:numRef>
          </c:xVal>
          <c:yVal>
            <c:numRef>
              <c:f>'1.1.2'!$H$3:$H$102</c:f>
              <c:numCache>
                <c:formatCode>General</c:formatCode>
                <c:ptCount val="100"/>
                <c:pt idx="0">
                  <c:v>9.335468767349922E-2</c:v>
                </c:pt>
                <c:pt idx="1">
                  <c:v>0.10210342893731915</c:v>
                </c:pt>
                <c:pt idx="2">
                  <c:v>0.11146598952281303</c:v>
                </c:pt>
                <c:pt idx="3">
                  <c:v>0.12146251682657964</c:v>
                </c:pt>
                <c:pt idx="4">
                  <c:v>0.13211131871709106</c:v>
                </c:pt>
                <c:pt idx="5">
                  <c:v>0.14342855762872395</c:v>
                </c:pt>
                <c:pt idx="6">
                  <c:v>0.15542793819449824</c:v>
                </c:pt>
                <c:pt idx="7">
                  <c:v>0.16812039145567403</c:v>
                </c:pt>
                <c:pt idx="8">
                  <c:v>0.18151375899512467</c:v>
                </c:pt>
                <c:pt idx="9">
                  <c:v>0.19561248062569186</c:v>
                </c:pt>
                <c:pt idx="10">
                  <c:v>0.21041728951685551</c:v>
                </c:pt>
                <c:pt idx="11">
                  <c:v>0.22592491885589161</c:v>
                </c:pt>
                <c:pt idx="12">
                  <c:v>0.24212782430736077</c:v>
                </c:pt>
                <c:pt idx="13">
                  <c:v>0.25901392664956269</c:v>
                </c:pt>
                <c:pt idx="14">
                  <c:v>0.27656637902373027</c:v>
                </c:pt>
                <c:pt idx="15">
                  <c:v>0.29476336322458707</c:v>
                </c:pt>
                <c:pt idx="16">
                  <c:v>0.31357791938650992</c:v>
                </c:pt>
                <c:pt idx="17">
                  <c:v>0.33297781327281345</c:v>
                </c:pt>
                <c:pt idx="18">
                  <c:v>0.35292544515566171</c:v>
                </c:pt>
                <c:pt idx="19">
                  <c:v>0.37337780397810455</c:v>
                </c:pt>
                <c:pt idx="20">
                  <c:v>0.39428647011960588</c:v>
                </c:pt>
                <c:pt idx="21">
                  <c:v>0.4155976696426229</c:v>
                </c:pt>
                <c:pt idx="22">
                  <c:v>0.43725238238332664</c:v>
                </c:pt>
                <c:pt idx="23">
                  <c:v>0.45918650567042679</c:v>
                </c:pt>
                <c:pt idx="24">
                  <c:v>0.48133107481659054</c:v>
                </c:pt>
                <c:pt idx="25">
                  <c:v>0.5036125408364801</c:v>
                </c:pt>
                <c:pt idx="26">
                  <c:v>0.52595310511119531</c:v>
                </c:pt>
                <c:pt idx="27">
                  <c:v>0.54827110995310901</c:v>
                </c:pt>
                <c:pt idx="28">
                  <c:v>0.57048148323773773</c:v>
                </c:pt>
                <c:pt idx="29">
                  <c:v>0.59249623447274036</c:v>
                </c:pt>
                <c:pt idx="30">
                  <c:v>0.61422499888290716</c:v>
                </c:pt>
                <c:pt idx="31">
                  <c:v>0.63557562531572442</c:v>
                </c:pt>
                <c:pt idx="32">
                  <c:v>0.65645480303043946</c:v>
                </c:pt>
                <c:pt idx="33">
                  <c:v>0.67676872173648417</c:v>
                </c:pt>
                <c:pt idx="34">
                  <c:v>0.69642375861005335</c:v>
                </c:pt>
                <c:pt idx="35">
                  <c:v>0.71532718545199536</c:v>
                </c:pt>
                <c:pt idx="36">
                  <c:v>0.73338788866800997</c:v>
                </c:pt>
                <c:pt idx="37">
                  <c:v>0.75051709436551239</c:v>
                </c:pt>
                <c:pt idx="38">
                  <c:v>0.76662909057797046</c:v>
                </c:pt>
                <c:pt idx="39">
                  <c:v>0.78164193845636076</c:v>
                </c:pt>
                <c:pt idx="40">
                  <c:v>0.79547816421289652</c:v>
                </c:pt>
                <c:pt idx="41">
                  <c:v>0.8080654236697552</c:v>
                </c:pt>
                <c:pt idx="42">
                  <c:v>0.81933713145516407</c:v>
                </c:pt>
                <c:pt idx="43">
                  <c:v>0.82923304720154578</c:v>
                </c:pt>
                <c:pt idx="44">
                  <c:v>0.83769981153137196</c:v>
                </c:pt>
                <c:pt idx="45">
                  <c:v>0.84469142516187679</c:v>
                </c:pt>
                <c:pt idx="46">
                  <c:v>0.85016966511151548</c:v>
                </c:pt>
                <c:pt idx="47">
                  <c:v>0.85410443273977843</c:v>
                </c:pt>
                <c:pt idx="48">
                  <c:v>0.85647402918671889</c:v>
                </c:pt>
                <c:pt idx="49">
                  <c:v>0.85726535468553022</c:v>
                </c:pt>
                <c:pt idx="50">
                  <c:v>0.85647402918671889</c:v>
                </c:pt>
                <c:pt idx="51">
                  <c:v>0.85410443273977843</c:v>
                </c:pt>
                <c:pt idx="52">
                  <c:v>0.85016966511151548</c:v>
                </c:pt>
                <c:pt idx="53">
                  <c:v>0.84469142516187679</c:v>
                </c:pt>
                <c:pt idx="54">
                  <c:v>0.83769981153137196</c:v>
                </c:pt>
                <c:pt idx="55">
                  <c:v>0.82923304720154578</c:v>
                </c:pt>
                <c:pt idx="56">
                  <c:v>0.81933713145516407</c:v>
                </c:pt>
                <c:pt idx="57">
                  <c:v>0.8080654236697552</c:v>
                </c:pt>
                <c:pt idx="58">
                  <c:v>0.79547816421289652</c:v>
                </c:pt>
                <c:pt idx="59">
                  <c:v>0.78164193845636076</c:v>
                </c:pt>
                <c:pt idx="60">
                  <c:v>0.76662909057797046</c:v>
                </c:pt>
                <c:pt idx="61">
                  <c:v>0.75051709436551239</c:v>
                </c:pt>
                <c:pt idx="62">
                  <c:v>0.73338788866800997</c:v>
                </c:pt>
                <c:pt idx="63">
                  <c:v>0.71532718545199536</c:v>
                </c:pt>
                <c:pt idx="64">
                  <c:v>0.69642375861005335</c:v>
                </c:pt>
                <c:pt idx="65">
                  <c:v>0.67676872173648417</c:v>
                </c:pt>
                <c:pt idx="66">
                  <c:v>0.65645480303043946</c:v>
                </c:pt>
                <c:pt idx="67">
                  <c:v>0.63557562531572442</c:v>
                </c:pt>
                <c:pt idx="68">
                  <c:v>0.61422499888290716</c:v>
                </c:pt>
                <c:pt idx="69">
                  <c:v>0.59249623447274036</c:v>
                </c:pt>
                <c:pt idx="70">
                  <c:v>0.57048148323773773</c:v>
                </c:pt>
                <c:pt idx="71">
                  <c:v>0.54827110995310901</c:v>
                </c:pt>
                <c:pt idx="72">
                  <c:v>0.52595310511119531</c:v>
                </c:pt>
                <c:pt idx="73">
                  <c:v>0.5036125408364801</c:v>
                </c:pt>
                <c:pt idx="74">
                  <c:v>0.48133107481659054</c:v>
                </c:pt>
                <c:pt idx="75">
                  <c:v>0.45918650567042679</c:v>
                </c:pt>
                <c:pt idx="76">
                  <c:v>0.43725238238332664</c:v>
                </c:pt>
                <c:pt idx="77">
                  <c:v>0.4155976696426229</c:v>
                </c:pt>
                <c:pt idx="78">
                  <c:v>0.39428647011960588</c:v>
                </c:pt>
                <c:pt idx="79">
                  <c:v>0.37337780397810455</c:v>
                </c:pt>
                <c:pt idx="80">
                  <c:v>0.35292544515566171</c:v>
                </c:pt>
                <c:pt idx="81">
                  <c:v>0.33297781327281345</c:v>
                </c:pt>
                <c:pt idx="82">
                  <c:v>0.31357791938650992</c:v>
                </c:pt>
                <c:pt idx="83">
                  <c:v>0.29476336322458707</c:v>
                </c:pt>
                <c:pt idx="84">
                  <c:v>0.27656637902373027</c:v>
                </c:pt>
                <c:pt idx="85">
                  <c:v>0.25901392664956269</c:v>
                </c:pt>
                <c:pt idx="86">
                  <c:v>0.24212782430736077</c:v>
                </c:pt>
                <c:pt idx="87">
                  <c:v>0.22592491885589161</c:v>
                </c:pt>
                <c:pt idx="88">
                  <c:v>0.21041728951685551</c:v>
                </c:pt>
                <c:pt idx="89">
                  <c:v>0.19561248062569186</c:v>
                </c:pt>
                <c:pt idx="90">
                  <c:v>0.18151375899512467</c:v>
                </c:pt>
                <c:pt idx="91">
                  <c:v>0.16812039145567403</c:v>
                </c:pt>
                <c:pt idx="92">
                  <c:v>0.15542793819449824</c:v>
                </c:pt>
                <c:pt idx="93">
                  <c:v>0.14342855762872395</c:v>
                </c:pt>
                <c:pt idx="94">
                  <c:v>0.13211131871709106</c:v>
                </c:pt>
                <c:pt idx="95">
                  <c:v>0.12146251682657964</c:v>
                </c:pt>
                <c:pt idx="96">
                  <c:v>0.11146598952281303</c:v>
                </c:pt>
                <c:pt idx="97">
                  <c:v>0.10210342893731915</c:v>
                </c:pt>
                <c:pt idx="98">
                  <c:v>9.335468767349922E-2</c:v>
                </c:pt>
                <c:pt idx="99">
                  <c:v>8.5198075540473248E-2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C85-46EE-8322-B837DD4EF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'1.1.3'!$E$2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'1.1.3'!$D$3:$D$11</c:f>
              <c:numCache>
                <c:formatCode>General</c:formatCode>
                <c:ptCount val="9"/>
                <c:pt idx="0">
                  <c:v>-88</c:v>
                </c:pt>
                <c:pt idx="1">
                  <c:v>-87</c:v>
                </c:pt>
                <c:pt idx="2">
                  <c:v>-86</c:v>
                </c:pt>
                <c:pt idx="3">
                  <c:v>-85</c:v>
                </c:pt>
                <c:pt idx="4">
                  <c:v>-84</c:v>
                </c:pt>
                <c:pt idx="5">
                  <c:v>-83</c:v>
                </c:pt>
                <c:pt idx="6">
                  <c:v>-82</c:v>
                </c:pt>
                <c:pt idx="7">
                  <c:v>-81</c:v>
                </c:pt>
                <c:pt idx="8">
                  <c:v>-80</c:v>
                </c:pt>
              </c:numCache>
            </c:numRef>
          </c:xVal>
          <c:yVal>
            <c:numRef>
              <c:f>'1.1.3'!$E$3:$E$11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20</c:v>
                </c:pt>
                <c:pt idx="6">
                  <c:v>73</c:v>
                </c:pt>
                <c:pt idx="7">
                  <c:v>6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ED-4F11-AC24-25C41C816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'1.1.3'!$G$3:$G$102</c:f>
              <c:numCache>
                <c:formatCode>General</c:formatCode>
                <c:ptCount val="100"/>
                <c:pt idx="0">
                  <c:v>-83.47</c:v>
                </c:pt>
                <c:pt idx="1">
                  <c:v>-83.44</c:v>
                </c:pt>
                <c:pt idx="2">
                  <c:v>-83.41</c:v>
                </c:pt>
                <c:pt idx="3">
                  <c:v>-83.38</c:v>
                </c:pt>
                <c:pt idx="4">
                  <c:v>-83.35</c:v>
                </c:pt>
                <c:pt idx="5">
                  <c:v>-83.32</c:v>
                </c:pt>
                <c:pt idx="6">
                  <c:v>-83.29</c:v>
                </c:pt>
                <c:pt idx="7">
                  <c:v>-83.26</c:v>
                </c:pt>
                <c:pt idx="8">
                  <c:v>-83.23</c:v>
                </c:pt>
                <c:pt idx="9">
                  <c:v>-83.2</c:v>
                </c:pt>
                <c:pt idx="10">
                  <c:v>-83.17</c:v>
                </c:pt>
                <c:pt idx="11">
                  <c:v>-83.14</c:v>
                </c:pt>
                <c:pt idx="12">
                  <c:v>-83.11</c:v>
                </c:pt>
                <c:pt idx="13">
                  <c:v>-83.08</c:v>
                </c:pt>
                <c:pt idx="14">
                  <c:v>-83.05</c:v>
                </c:pt>
                <c:pt idx="15">
                  <c:v>-83.02</c:v>
                </c:pt>
                <c:pt idx="16">
                  <c:v>-82.99</c:v>
                </c:pt>
                <c:pt idx="17">
                  <c:v>-82.96</c:v>
                </c:pt>
                <c:pt idx="18">
                  <c:v>-82.93</c:v>
                </c:pt>
                <c:pt idx="19">
                  <c:v>-82.9</c:v>
                </c:pt>
                <c:pt idx="20">
                  <c:v>-82.87</c:v>
                </c:pt>
                <c:pt idx="21">
                  <c:v>-82.84</c:v>
                </c:pt>
                <c:pt idx="22">
                  <c:v>-82.81</c:v>
                </c:pt>
                <c:pt idx="23">
                  <c:v>-82.78</c:v>
                </c:pt>
                <c:pt idx="24">
                  <c:v>-82.75</c:v>
                </c:pt>
                <c:pt idx="25">
                  <c:v>-82.72</c:v>
                </c:pt>
                <c:pt idx="26">
                  <c:v>-82.69</c:v>
                </c:pt>
                <c:pt idx="27">
                  <c:v>-82.66</c:v>
                </c:pt>
                <c:pt idx="28">
                  <c:v>-82.63</c:v>
                </c:pt>
                <c:pt idx="29">
                  <c:v>-82.6</c:v>
                </c:pt>
                <c:pt idx="30">
                  <c:v>-82.57</c:v>
                </c:pt>
                <c:pt idx="31">
                  <c:v>-82.54</c:v>
                </c:pt>
                <c:pt idx="32">
                  <c:v>-82.51</c:v>
                </c:pt>
                <c:pt idx="33">
                  <c:v>-82.48</c:v>
                </c:pt>
                <c:pt idx="34">
                  <c:v>-82.45</c:v>
                </c:pt>
                <c:pt idx="35">
                  <c:v>-82.42</c:v>
                </c:pt>
                <c:pt idx="36">
                  <c:v>-82.39</c:v>
                </c:pt>
                <c:pt idx="37">
                  <c:v>-82.36</c:v>
                </c:pt>
                <c:pt idx="38">
                  <c:v>-82.33</c:v>
                </c:pt>
                <c:pt idx="39">
                  <c:v>-82.3</c:v>
                </c:pt>
                <c:pt idx="40">
                  <c:v>-82.27</c:v>
                </c:pt>
                <c:pt idx="41">
                  <c:v>-82.24</c:v>
                </c:pt>
                <c:pt idx="42">
                  <c:v>-82.21</c:v>
                </c:pt>
                <c:pt idx="43">
                  <c:v>-82.18</c:v>
                </c:pt>
                <c:pt idx="44">
                  <c:v>-82.15</c:v>
                </c:pt>
                <c:pt idx="45">
                  <c:v>-82.12</c:v>
                </c:pt>
                <c:pt idx="46">
                  <c:v>-82.09</c:v>
                </c:pt>
                <c:pt idx="47">
                  <c:v>-82.06</c:v>
                </c:pt>
                <c:pt idx="48">
                  <c:v>-82.03</c:v>
                </c:pt>
                <c:pt idx="49">
                  <c:v>-82</c:v>
                </c:pt>
                <c:pt idx="50">
                  <c:v>-81.97</c:v>
                </c:pt>
                <c:pt idx="51">
                  <c:v>-81.94</c:v>
                </c:pt>
                <c:pt idx="52">
                  <c:v>-81.91</c:v>
                </c:pt>
                <c:pt idx="53">
                  <c:v>-81.88</c:v>
                </c:pt>
                <c:pt idx="54">
                  <c:v>-81.849999999999994</c:v>
                </c:pt>
                <c:pt idx="55">
                  <c:v>-81.819999999999993</c:v>
                </c:pt>
                <c:pt idx="56">
                  <c:v>-81.790000000000006</c:v>
                </c:pt>
                <c:pt idx="57">
                  <c:v>-81.760000000000005</c:v>
                </c:pt>
                <c:pt idx="58">
                  <c:v>-81.73</c:v>
                </c:pt>
                <c:pt idx="59">
                  <c:v>-81.7</c:v>
                </c:pt>
                <c:pt idx="60">
                  <c:v>-81.67</c:v>
                </c:pt>
                <c:pt idx="61">
                  <c:v>-81.64</c:v>
                </c:pt>
                <c:pt idx="62">
                  <c:v>-81.61</c:v>
                </c:pt>
                <c:pt idx="63">
                  <c:v>-81.58</c:v>
                </c:pt>
                <c:pt idx="64">
                  <c:v>-81.55</c:v>
                </c:pt>
                <c:pt idx="65">
                  <c:v>-81.52</c:v>
                </c:pt>
                <c:pt idx="66">
                  <c:v>-81.489999999999995</c:v>
                </c:pt>
                <c:pt idx="67">
                  <c:v>-81.459999999999994</c:v>
                </c:pt>
                <c:pt idx="68">
                  <c:v>-81.430000000000007</c:v>
                </c:pt>
                <c:pt idx="69">
                  <c:v>-81.400000000000006</c:v>
                </c:pt>
                <c:pt idx="70">
                  <c:v>-81.37</c:v>
                </c:pt>
                <c:pt idx="71">
                  <c:v>-81.34</c:v>
                </c:pt>
                <c:pt idx="72">
                  <c:v>-81.31</c:v>
                </c:pt>
                <c:pt idx="73">
                  <c:v>-81.28</c:v>
                </c:pt>
                <c:pt idx="74">
                  <c:v>-81.25</c:v>
                </c:pt>
                <c:pt idx="75">
                  <c:v>-81.22</c:v>
                </c:pt>
                <c:pt idx="76">
                  <c:v>-81.19</c:v>
                </c:pt>
                <c:pt idx="77">
                  <c:v>-81.16</c:v>
                </c:pt>
                <c:pt idx="78">
                  <c:v>-81.13</c:v>
                </c:pt>
                <c:pt idx="79">
                  <c:v>-81.099999999999994</c:v>
                </c:pt>
                <c:pt idx="80">
                  <c:v>-81.069999999999993</c:v>
                </c:pt>
                <c:pt idx="81">
                  <c:v>-81.040000000000006</c:v>
                </c:pt>
                <c:pt idx="82">
                  <c:v>-81.010000000000005</c:v>
                </c:pt>
                <c:pt idx="83">
                  <c:v>-80.98</c:v>
                </c:pt>
                <c:pt idx="84">
                  <c:v>-80.95</c:v>
                </c:pt>
                <c:pt idx="85">
                  <c:v>-80.92</c:v>
                </c:pt>
                <c:pt idx="86">
                  <c:v>-80.89</c:v>
                </c:pt>
                <c:pt idx="87">
                  <c:v>-80.86</c:v>
                </c:pt>
                <c:pt idx="88">
                  <c:v>-80.83</c:v>
                </c:pt>
                <c:pt idx="89">
                  <c:v>-80.8</c:v>
                </c:pt>
                <c:pt idx="90">
                  <c:v>-80.77</c:v>
                </c:pt>
                <c:pt idx="91">
                  <c:v>-80.739999999999995</c:v>
                </c:pt>
                <c:pt idx="92">
                  <c:v>-80.709999999999994</c:v>
                </c:pt>
                <c:pt idx="93">
                  <c:v>-80.680000000000007</c:v>
                </c:pt>
                <c:pt idx="94">
                  <c:v>-80.650000000000006</c:v>
                </c:pt>
                <c:pt idx="95">
                  <c:v>-80.62</c:v>
                </c:pt>
                <c:pt idx="96">
                  <c:v>-80.59</c:v>
                </c:pt>
                <c:pt idx="97">
                  <c:v>-80.56</c:v>
                </c:pt>
                <c:pt idx="98">
                  <c:v>-80.53</c:v>
                </c:pt>
                <c:pt idx="99">
                  <c:v>-80.5</c:v>
                </c:pt>
              </c:numCache>
            </c:numRef>
          </c:xVal>
          <c:yVal>
            <c:numRef>
              <c:f>'1.1.3'!$H$3:$H$102</c:f>
              <c:numCache>
                <c:formatCode>General</c:formatCode>
                <c:ptCount val="100"/>
                <c:pt idx="0">
                  <c:v>1.5367436680142933E-2</c:v>
                </c:pt>
                <c:pt idx="1">
                  <c:v>1.7988530673444483E-2</c:v>
                </c:pt>
                <c:pt idx="2">
                  <c:v>2.0988420608132254E-2</c:v>
                </c:pt>
                <c:pt idx="3">
                  <c:v>2.4409205055306537E-2</c:v>
                </c:pt>
                <c:pt idx="4">
                  <c:v>2.8295496690974718E-2</c:v>
                </c:pt>
                <c:pt idx="5">
                  <c:v>3.2694207673644879E-2</c:v>
                </c:pt>
                <c:pt idx="6">
                  <c:v>3.7654260355353526E-2</c:v>
                </c:pt>
                <c:pt idx="7">
                  <c:v>4.322621751056277E-2</c:v>
                </c:pt>
                <c:pt idx="8">
                  <c:v>4.9461827315669095E-2</c:v>
                </c:pt>
                <c:pt idx="9">
                  <c:v>5.641347965550355E-2</c:v>
                </c:pt>
                <c:pt idx="10">
                  <c:v>6.4133571975102818E-2</c:v>
                </c:pt>
                <c:pt idx="11">
                  <c:v>7.2673784828867535E-2</c:v>
                </c:pt>
                <c:pt idx="12">
                  <c:v>8.2084269487102832E-2</c:v>
                </c:pt>
                <c:pt idx="13">
                  <c:v>9.2412752412214361E-2</c:v>
                </c:pt>
                <c:pt idx="14">
                  <c:v>0.10370356407118586</c:v>
                </c:pt>
                <c:pt idx="15">
                  <c:v>0.11599660235232785</c:v>
                </c:pt>
                <c:pt idx="16">
                  <c:v>0.12932624373526591</c:v>
                </c:pt>
                <c:pt idx="17">
                  <c:v>0.14372021824486098</c:v>
                </c:pt>
                <c:pt idx="18">
                  <c:v>0.15919846701345625</c:v>
                </c:pt>
                <c:pt idx="19">
                  <c:v>0.17577200388501671</c:v>
                </c:pt>
                <c:pt idx="20">
                  <c:v>0.19344180481740866</c:v>
                </c:pt>
                <c:pt idx="21">
                  <c:v>0.21219775077231856</c:v>
                </c:pt>
                <c:pt idx="22">
                  <c:v>0.23201765122340304</c:v>
                </c:pt>
                <c:pt idx="23">
                  <c:v>0.25286637626710368</c:v>
                </c:pt>
                <c:pt idx="24">
                  <c:v>0.27469512550050884</c:v>
                </c:pt>
                <c:pt idx="25">
                  <c:v>0.29744086126510749</c:v>
                </c:pt>
                <c:pt idx="26">
                  <c:v>0.32102593249064071</c:v>
                </c:pt>
                <c:pt idx="27">
                  <c:v>0.34535791317793418</c:v>
                </c:pt>
                <c:pt idx="28">
                  <c:v>0.37032967652720439</c:v>
                </c:pt>
                <c:pt idx="29">
                  <c:v>0.39581972187009085</c:v>
                </c:pt>
                <c:pt idx="30">
                  <c:v>0.42169276694997188</c:v>
                </c:pt>
                <c:pt idx="31">
                  <c:v>0.4478006127960224</c:v>
                </c:pt>
                <c:pt idx="32">
                  <c:v>0.4739832825611307</c:v>
                </c:pt>
                <c:pt idx="33">
                  <c:v>0.50007042937797375</c:v>
                </c:pt>
                <c:pt idx="34">
                  <c:v>0.52588300169253477</c:v>
                </c:pt>
                <c:pt idx="35">
                  <c:v>0.55123514783857341</c:v>
                </c:pt>
                <c:pt idx="36">
                  <c:v>0.57593633501605868</c:v>
                </c:pt>
                <c:pt idx="37">
                  <c:v>0.59979365153294162</c:v>
                </c:pt>
                <c:pt idx="38">
                  <c:v>0.62261425536724024</c:v>
                </c:pt>
                <c:pt idx="39">
                  <c:v>0.64420792700293616</c:v>
                </c:pt>
                <c:pt idx="40">
                  <c:v>0.66438968027288225</c:v>
                </c:pt>
                <c:pt idx="41">
                  <c:v>0.6829823817680819</c:v>
                </c:pt>
                <c:pt idx="42">
                  <c:v>0.69981932738091512</c:v>
                </c:pt>
                <c:pt idx="43">
                  <c:v>0.71474672384195803</c:v>
                </c:pt>
                <c:pt idx="44">
                  <c:v>0.7276260237492338</c:v>
                </c:pt>
                <c:pt idx="45">
                  <c:v>0.73833606459578194</c:v>
                </c:pt>
                <c:pt idx="46">
                  <c:v>0.74677496565371815</c:v>
                </c:pt>
                <c:pt idx="47">
                  <c:v>0.75286174120186622</c:v>
                </c:pt>
                <c:pt idx="48">
                  <c:v>0.7565375943796272</c:v>
                </c:pt>
                <c:pt idx="49">
                  <c:v>0.75776686276058591</c:v>
                </c:pt>
                <c:pt idx="50">
                  <c:v>0.7565375943796272</c:v>
                </c:pt>
                <c:pt idx="51">
                  <c:v>0.75286174120186622</c:v>
                </c:pt>
                <c:pt idx="52">
                  <c:v>0.74677496565371815</c:v>
                </c:pt>
                <c:pt idx="53">
                  <c:v>0.73833606459578194</c:v>
                </c:pt>
                <c:pt idx="54">
                  <c:v>0.7276260237492338</c:v>
                </c:pt>
                <c:pt idx="55">
                  <c:v>0.71474672384195803</c:v>
                </c:pt>
                <c:pt idx="56">
                  <c:v>0.69981932738091512</c:v>
                </c:pt>
                <c:pt idx="57">
                  <c:v>0.6829823817680819</c:v>
                </c:pt>
                <c:pt idx="58">
                  <c:v>0.66438968027288225</c:v>
                </c:pt>
                <c:pt idx="59">
                  <c:v>0.64420792700293616</c:v>
                </c:pt>
                <c:pt idx="60">
                  <c:v>0.62261425536724024</c:v>
                </c:pt>
                <c:pt idx="61">
                  <c:v>0.59979365153294162</c:v>
                </c:pt>
                <c:pt idx="62">
                  <c:v>0.57593633501605868</c:v>
                </c:pt>
                <c:pt idx="63">
                  <c:v>0.55123514783857341</c:v>
                </c:pt>
                <c:pt idx="64">
                  <c:v>0.52588300169253477</c:v>
                </c:pt>
                <c:pt idx="65">
                  <c:v>0.50007042937797375</c:v>
                </c:pt>
                <c:pt idx="66">
                  <c:v>0.4739832825611307</c:v>
                </c:pt>
                <c:pt idx="67">
                  <c:v>0.4478006127960224</c:v>
                </c:pt>
                <c:pt idx="68">
                  <c:v>0.42169276694997188</c:v>
                </c:pt>
                <c:pt idx="69">
                  <c:v>0.39581972187009085</c:v>
                </c:pt>
                <c:pt idx="70">
                  <c:v>0.37032967652720439</c:v>
                </c:pt>
                <c:pt idx="71">
                  <c:v>0.34535791317793418</c:v>
                </c:pt>
                <c:pt idx="72">
                  <c:v>0.32102593249064071</c:v>
                </c:pt>
                <c:pt idx="73">
                  <c:v>0.29744086126510749</c:v>
                </c:pt>
                <c:pt idx="74">
                  <c:v>0.27469512550050884</c:v>
                </c:pt>
                <c:pt idx="75">
                  <c:v>0.25286637626710368</c:v>
                </c:pt>
                <c:pt idx="76">
                  <c:v>0.23201765122340304</c:v>
                </c:pt>
                <c:pt idx="77">
                  <c:v>0.21219775077231856</c:v>
                </c:pt>
                <c:pt idx="78">
                  <c:v>0.19344180481740866</c:v>
                </c:pt>
                <c:pt idx="79">
                  <c:v>0.17577200388501671</c:v>
                </c:pt>
                <c:pt idx="80">
                  <c:v>0.15919846701345625</c:v>
                </c:pt>
                <c:pt idx="81">
                  <c:v>0.14372021824486098</c:v>
                </c:pt>
                <c:pt idx="82">
                  <c:v>0.12932624373526591</c:v>
                </c:pt>
                <c:pt idx="83">
                  <c:v>0.11599660235232785</c:v>
                </c:pt>
                <c:pt idx="84">
                  <c:v>0.10370356407118586</c:v>
                </c:pt>
                <c:pt idx="85">
                  <c:v>9.2412752412214361E-2</c:v>
                </c:pt>
                <c:pt idx="86">
                  <c:v>8.2084269487102832E-2</c:v>
                </c:pt>
                <c:pt idx="87">
                  <c:v>7.2673784828867535E-2</c:v>
                </c:pt>
                <c:pt idx="88">
                  <c:v>6.4133571975102818E-2</c:v>
                </c:pt>
                <c:pt idx="89">
                  <c:v>5.641347965550355E-2</c:v>
                </c:pt>
                <c:pt idx="90">
                  <c:v>4.9461827315669095E-2</c:v>
                </c:pt>
                <c:pt idx="91">
                  <c:v>4.322621751056277E-2</c:v>
                </c:pt>
                <c:pt idx="92">
                  <c:v>3.7654260355353526E-2</c:v>
                </c:pt>
                <c:pt idx="93">
                  <c:v>3.2694207673644879E-2</c:v>
                </c:pt>
                <c:pt idx="94">
                  <c:v>2.8295496690974718E-2</c:v>
                </c:pt>
                <c:pt idx="95">
                  <c:v>2.4409205055306537E-2</c:v>
                </c:pt>
                <c:pt idx="96">
                  <c:v>2.0988420608132254E-2</c:v>
                </c:pt>
                <c:pt idx="97">
                  <c:v>1.7988530673444483E-2</c:v>
                </c:pt>
                <c:pt idx="98">
                  <c:v>1.5367436680142933E-2</c:v>
                </c:pt>
                <c:pt idx="99">
                  <c:v>1.3085700698299984E-2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2ED-4F11-AC24-25C41C816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'1.1.4'!$E$2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'1.1.4'!$D$3:$D$11</c:f>
              <c:numCache>
                <c:formatCode>General</c:formatCode>
                <c:ptCount val="9"/>
                <c:pt idx="0">
                  <c:v>-88</c:v>
                </c:pt>
                <c:pt idx="1">
                  <c:v>-87</c:v>
                </c:pt>
                <c:pt idx="2">
                  <c:v>-86</c:v>
                </c:pt>
                <c:pt idx="3">
                  <c:v>-85</c:v>
                </c:pt>
                <c:pt idx="4">
                  <c:v>-84</c:v>
                </c:pt>
                <c:pt idx="5">
                  <c:v>-83</c:v>
                </c:pt>
                <c:pt idx="6">
                  <c:v>-82</c:v>
                </c:pt>
                <c:pt idx="7">
                  <c:v>-81</c:v>
                </c:pt>
                <c:pt idx="8">
                  <c:v>-80</c:v>
                </c:pt>
              </c:numCache>
            </c:numRef>
          </c:xVal>
          <c:yVal>
            <c:numRef>
              <c:f>'1.1.4'!$E$3:$E$11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20</c:v>
                </c:pt>
                <c:pt idx="6">
                  <c:v>70</c:v>
                </c:pt>
                <c:pt idx="7">
                  <c:v>9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AD-4258-815D-574C00650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'1.1.4'!$G$3:$G$102</c:f>
              <c:numCache>
                <c:formatCode>General</c:formatCode>
                <c:ptCount val="100"/>
                <c:pt idx="0">
                  <c:v>-83.47</c:v>
                </c:pt>
                <c:pt idx="1">
                  <c:v>-83.44</c:v>
                </c:pt>
                <c:pt idx="2">
                  <c:v>-83.41</c:v>
                </c:pt>
                <c:pt idx="3">
                  <c:v>-83.38</c:v>
                </c:pt>
                <c:pt idx="4">
                  <c:v>-83.35</c:v>
                </c:pt>
                <c:pt idx="5">
                  <c:v>-83.32</c:v>
                </c:pt>
                <c:pt idx="6">
                  <c:v>-83.29</c:v>
                </c:pt>
                <c:pt idx="7">
                  <c:v>-83.26</c:v>
                </c:pt>
                <c:pt idx="8">
                  <c:v>-83.23</c:v>
                </c:pt>
                <c:pt idx="9">
                  <c:v>-83.2</c:v>
                </c:pt>
                <c:pt idx="10">
                  <c:v>-83.17</c:v>
                </c:pt>
                <c:pt idx="11">
                  <c:v>-83.14</c:v>
                </c:pt>
                <c:pt idx="12">
                  <c:v>-83.11</c:v>
                </c:pt>
                <c:pt idx="13">
                  <c:v>-83.08</c:v>
                </c:pt>
                <c:pt idx="14">
                  <c:v>-83.05</c:v>
                </c:pt>
                <c:pt idx="15">
                  <c:v>-83.02</c:v>
                </c:pt>
                <c:pt idx="16">
                  <c:v>-82.99</c:v>
                </c:pt>
                <c:pt idx="17">
                  <c:v>-82.96</c:v>
                </c:pt>
                <c:pt idx="18">
                  <c:v>-82.93</c:v>
                </c:pt>
                <c:pt idx="19">
                  <c:v>-82.9</c:v>
                </c:pt>
                <c:pt idx="20">
                  <c:v>-82.87</c:v>
                </c:pt>
                <c:pt idx="21">
                  <c:v>-82.84</c:v>
                </c:pt>
                <c:pt idx="22">
                  <c:v>-82.81</c:v>
                </c:pt>
                <c:pt idx="23">
                  <c:v>-82.78</c:v>
                </c:pt>
                <c:pt idx="24">
                  <c:v>-82.75</c:v>
                </c:pt>
                <c:pt idx="25">
                  <c:v>-82.72</c:v>
                </c:pt>
                <c:pt idx="26">
                  <c:v>-82.69</c:v>
                </c:pt>
                <c:pt idx="27">
                  <c:v>-82.66</c:v>
                </c:pt>
                <c:pt idx="28">
                  <c:v>-82.63</c:v>
                </c:pt>
                <c:pt idx="29">
                  <c:v>-82.6</c:v>
                </c:pt>
                <c:pt idx="30">
                  <c:v>-82.57</c:v>
                </c:pt>
                <c:pt idx="31">
                  <c:v>-82.54</c:v>
                </c:pt>
                <c:pt idx="32">
                  <c:v>-82.51</c:v>
                </c:pt>
                <c:pt idx="33">
                  <c:v>-82.48</c:v>
                </c:pt>
                <c:pt idx="34">
                  <c:v>-82.45</c:v>
                </c:pt>
                <c:pt idx="35">
                  <c:v>-82.42</c:v>
                </c:pt>
                <c:pt idx="36">
                  <c:v>-82.39</c:v>
                </c:pt>
                <c:pt idx="37">
                  <c:v>-82.36</c:v>
                </c:pt>
                <c:pt idx="38">
                  <c:v>-82.33</c:v>
                </c:pt>
                <c:pt idx="39">
                  <c:v>-82.3</c:v>
                </c:pt>
                <c:pt idx="40">
                  <c:v>-82.27</c:v>
                </c:pt>
                <c:pt idx="41">
                  <c:v>-82.24</c:v>
                </c:pt>
                <c:pt idx="42">
                  <c:v>-82.21</c:v>
                </c:pt>
                <c:pt idx="43">
                  <c:v>-82.18</c:v>
                </c:pt>
                <c:pt idx="44">
                  <c:v>-82.15</c:v>
                </c:pt>
                <c:pt idx="45">
                  <c:v>-82.12</c:v>
                </c:pt>
                <c:pt idx="46">
                  <c:v>-82.09</c:v>
                </c:pt>
                <c:pt idx="47">
                  <c:v>-82.06</c:v>
                </c:pt>
                <c:pt idx="48">
                  <c:v>-82.03</c:v>
                </c:pt>
                <c:pt idx="49">
                  <c:v>-82</c:v>
                </c:pt>
                <c:pt idx="50">
                  <c:v>-81.97</c:v>
                </c:pt>
                <c:pt idx="51">
                  <c:v>-81.94</c:v>
                </c:pt>
                <c:pt idx="52">
                  <c:v>-81.91</c:v>
                </c:pt>
                <c:pt idx="53">
                  <c:v>-81.88</c:v>
                </c:pt>
                <c:pt idx="54">
                  <c:v>-81.849999999999994</c:v>
                </c:pt>
                <c:pt idx="55">
                  <c:v>-81.819999999999993</c:v>
                </c:pt>
                <c:pt idx="56">
                  <c:v>-81.790000000000006</c:v>
                </c:pt>
                <c:pt idx="57">
                  <c:v>-81.760000000000005</c:v>
                </c:pt>
                <c:pt idx="58">
                  <c:v>-81.73</c:v>
                </c:pt>
                <c:pt idx="59">
                  <c:v>-81.7</c:v>
                </c:pt>
                <c:pt idx="60">
                  <c:v>-81.67</c:v>
                </c:pt>
                <c:pt idx="61">
                  <c:v>-81.64</c:v>
                </c:pt>
                <c:pt idx="62">
                  <c:v>-81.61</c:v>
                </c:pt>
                <c:pt idx="63">
                  <c:v>-81.58</c:v>
                </c:pt>
                <c:pt idx="64">
                  <c:v>-81.55</c:v>
                </c:pt>
                <c:pt idx="65">
                  <c:v>-81.52</c:v>
                </c:pt>
                <c:pt idx="66">
                  <c:v>-81.489999999999995</c:v>
                </c:pt>
                <c:pt idx="67">
                  <c:v>-81.459999999999994</c:v>
                </c:pt>
                <c:pt idx="68">
                  <c:v>-81.430000000000007</c:v>
                </c:pt>
                <c:pt idx="69">
                  <c:v>-81.400000000000006</c:v>
                </c:pt>
                <c:pt idx="70">
                  <c:v>-81.37</c:v>
                </c:pt>
                <c:pt idx="71">
                  <c:v>-81.34</c:v>
                </c:pt>
                <c:pt idx="72">
                  <c:v>-81.31</c:v>
                </c:pt>
                <c:pt idx="73">
                  <c:v>-81.28</c:v>
                </c:pt>
                <c:pt idx="74">
                  <c:v>-81.25</c:v>
                </c:pt>
                <c:pt idx="75">
                  <c:v>-81.22</c:v>
                </c:pt>
                <c:pt idx="76">
                  <c:v>-81.19</c:v>
                </c:pt>
                <c:pt idx="77">
                  <c:v>-81.16</c:v>
                </c:pt>
                <c:pt idx="78">
                  <c:v>-81.13</c:v>
                </c:pt>
                <c:pt idx="79">
                  <c:v>-81.099999999999994</c:v>
                </c:pt>
                <c:pt idx="80">
                  <c:v>-81.069999999999993</c:v>
                </c:pt>
                <c:pt idx="81">
                  <c:v>-81.040000000000006</c:v>
                </c:pt>
                <c:pt idx="82">
                  <c:v>-81.010000000000005</c:v>
                </c:pt>
                <c:pt idx="83">
                  <c:v>-80.98</c:v>
                </c:pt>
                <c:pt idx="84">
                  <c:v>-80.95</c:v>
                </c:pt>
                <c:pt idx="85">
                  <c:v>-80.92</c:v>
                </c:pt>
                <c:pt idx="86">
                  <c:v>-80.89</c:v>
                </c:pt>
                <c:pt idx="87">
                  <c:v>-80.86</c:v>
                </c:pt>
                <c:pt idx="88">
                  <c:v>-80.83</c:v>
                </c:pt>
                <c:pt idx="89">
                  <c:v>-80.8</c:v>
                </c:pt>
                <c:pt idx="90">
                  <c:v>-80.77</c:v>
                </c:pt>
                <c:pt idx="91">
                  <c:v>-80.739999999999995</c:v>
                </c:pt>
                <c:pt idx="92">
                  <c:v>-80.709999999999994</c:v>
                </c:pt>
                <c:pt idx="93">
                  <c:v>-80.680000000000007</c:v>
                </c:pt>
                <c:pt idx="94">
                  <c:v>-80.650000000000006</c:v>
                </c:pt>
                <c:pt idx="95">
                  <c:v>-80.62</c:v>
                </c:pt>
                <c:pt idx="96">
                  <c:v>-80.59</c:v>
                </c:pt>
                <c:pt idx="97">
                  <c:v>-80.56</c:v>
                </c:pt>
                <c:pt idx="98">
                  <c:v>-80.53</c:v>
                </c:pt>
                <c:pt idx="99">
                  <c:v>-80.5</c:v>
                </c:pt>
              </c:numCache>
            </c:numRef>
          </c:xVal>
          <c:yVal>
            <c:numRef>
              <c:f>'1.1.4'!$H$3:$H$102</c:f>
              <c:numCache>
                <c:formatCode>General</c:formatCode>
                <c:ptCount val="100"/>
                <c:pt idx="0">
                  <c:v>2.3291805682204896E-2</c:v>
                </c:pt>
                <c:pt idx="1">
                  <c:v>2.6738910223576551E-2</c:v>
                </c:pt>
                <c:pt idx="2">
                  <c:v>3.0608944958974219E-2</c:v>
                </c:pt>
                <c:pt idx="3">
                  <c:v>3.4939535759831344E-2</c:v>
                </c:pt>
                <c:pt idx="4">
                  <c:v>3.976948916171251E-2</c:v>
                </c:pt>
                <c:pt idx="5">
                  <c:v>4.5138487981264734E-2</c:v>
                </c:pt>
                <c:pt idx="6">
                  <c:v>5.1086731131028545E-2</c:v>
                </c:pt>
                <c:pt idx="7">
                  <c:v>5.7654516474922909E-2</c:v>
                </c:pt>
                <c:pt idx="8">
                  <c:v>6.4881766615411229E-2</c:v>
                </c:pt>
                <c:pt idx="9">
                  <c:v>7.2807498695568518E-2</c:v>
                </c:pt>
                <c:pt idx="10">
                  <c:v>8.1469240621926634E-2</c:v>
                </c:pt>
                <c:pt idx="11">
                  <c:v>9.0902397548512703E-2</c:v>
                </c:pt>
                <c:pt idx="12">
                  <c:v>0.10113957398400024</c:v>
                </c:pt>
                <c:pt idx="13">
                  <c:v>0.11220985846206001</c:v>
                </c:pt>
                <c:pt idx="14">
                  <c:v>0.12413807931400765</c:v>
                </c:pt>
                <c:pt idx="15">
                  <c:v>0.13694404166203009</c:v>
                </c:pt>
                <c:pt idx="16">
                  <c:v>0.1506417572658536</c:v>
                </c:pt>
                <c:pt idx="17">
                  <c:v>0.1652386802578224</c:v>
                </c:pt>
                <c:pt idx="18">
                  <c:v>0.18073496304122758</c:v>
                </c:pt>
                <c:pt idx="19">
                  <c:v>0.19712274765424787</c:v>
                </c:pt>
                <c:pt idx="20">
                  <c:v>0.21438550866772638</c:v>
                </c:pt>
                <c:pt idx="21">
                  <c:v>0.23249746414367808</c:v>
                </c:pt>
                <c:pt idx="22">
                  <c:v>0.25142307129047731</c:v>
                </c:pt>
                <c:pt idx="23">
                  <c:v>0.27111662317599244</c:v>
                </c:pt>
                <c:pt idx="24">
                  <c:v>0.29152196217406129</c:v>
                </c:pt>
                <c:pt idx="25">
                  <c:v>0.312572324705855</c:v>
                </c:pt>
                <c:pt idx="26">
                  <c:v>0.33419033028990847</c:v>
                </c:pt>
                <c:pt idx="27">
                  <c:v>0.35628812593937653</c:v>
                </c:pt>
                <c:pt idx="28">
                  <c:v>0.37876769456189147</c:v>
                </c:pt>
                <c:pt idx="29">
                  <c:v>0.40152133325923467</c:v>
                </c:pt>
                <c:pt idx="30">
                  <c:v>0.42443230433719159</c:v>
                </c:pt>
                <c:pt idx="31">
                  <c:v>0.44737565847960409</c:v>
                </c:pt>
                <c:pt idx="32">
                  <c:v>0.4702192259857681</c:v>
                </c:pt>
                <c:pt idx="33">
                  <c:v>0.49282476829776672</c:v>
                </c:pt>
                <c:pt idx="34">
                  <c:v>0.51504927834447345</c:v>
                </c:pt>
                <c:pt idx="35">
                  <c:v>0.53674641459581307</c:v>
                </c:pt>
                <c:pt idx="36">
                  <c:v>0.55776805025438303</c:v>
                </c:pt>
                <c:pt idx="37">
                  <c:v>0.57796591580956735</c:v>
                </c:pt>
                <c:pt idx="38">
                  <c:v>0.5971933103380318</c:v>
                </c:pt>
                <c:pt idx="39">
                  <c:v>0.61530685454359635</c:v>
                </c:pt>
                <c:pt idx="40">
                  <c:v>0.63216825666937448</c:v>
                </c:pt>
                <c:pt idx="41">
                  <c:v>0.64764606115405154</c:v>
                </c:pt>
                <c:pt idx="42">
                  <c:v>0.66161734929569038</c:v>
                </c:pt>
                <c:pt idx="43">
                  <c:v>0.67396936126698392</c:v>
                </c:pt>
                <c:pt idx="44">
                  <c:v>0.68460100961321835</c:v>
                </c:pt>
                <c:pt idx="45">
                  <c:v>0.69342425585613399</c:v>
                </c:pt>
                <c:pt idx="46">
                  <c:v>0.70036532400157092</c:v>
                </c:pt>
                <c:pt idx="47">
                  <c:v>0.70536572756323102</c:v>
                </c:pt>
                <c:pt idx="48">
                  <c:v>0.70838309010844913</c:v>
                </c:pt>
                <c:pt idx="49">
                  <c:v>0.70939174322516585</c:v>
                </c:pt>
                <c:pt idx="50">
                  <c:v>0.70838309010844913</c:v>
                </c:pt>
                <c:pt idx="51">
                  <c:v>0.70536572756323102</c:v>
                </c:pt>
                <c:pt idx="52">
                  <c:v>0.70036532400157092</c:v>
                </c:pt>
                <c:pt idx="53">
                  <c:v>0.69342425585613399</c:v>
                </c:pt>
                <c:pt idx="54">
                  <c:v>0.68460100961321835</c:v>
                </c:pt>
                <c:pt idx="55">
                  <c:v>0.67396936126698392</c:v>
                </c:pt>
                <c:pt idx="56">
                  <c:v>0.66161734929569038</c:v>
                </c:pt>
                <c:pt idx="57">
                  <c:v>0.64764606115405154</c:v>
                </c:pt>
                <c:pt idx="58">
                  <c:v>0.63216825666937448</c:v>
                </c:pt>
                <c:pt idx="59">
                  <c:v>0.61530685454359635</c:v>
                </c:pt>
                <c:pt idx="60">
                  <c:v>0.5971933103380318</c:v>
                </c:pt>
                <c:pt idx="61">
                  <c:v>0.57796591580956735</c:v>
                </c:pt>
                <c:pt idx="62">
                  <c:v>0.55776805025438303</c:v>
                </c:pt>
                <c:pt idx="63">
                  <c:v>0.53674641459581307</c:v>
                </c:pt>
                <c:pt idx="64">
                  <c:v>0.51504927834447345</c:v>
                </c:pt>
                <c:pt idx="65">
                  <c:v>0.49282476829776672</c:v>
                </c:pt>
                <c:pt idx="66">
                  <c:v>0.4702192259857681</c:v>
                </c:pt>
                <c:pt idx="67">
                  <c:v>0.44737565847960409</c:v>
                </c:pt>
                <c:pt idx="68">
                  <c:v>0.42443230433719159</c:v>
                </c:pt>
                <c:pt idx="69">
                  <c:v>0.40152133325923467</c:v>
                </c:pt>
                <c:pt idx="70">
                  <c:v>0.37876769456189147</c:v>
                </c:pt>
                <c:pt idx="71">
                  <c:v>0.35628812593937653</c:v>
                </c:pt>
                <c:pt idx="72">
                  <c:v>0.33419033028990847</c:v>
                </c:pt>
                <c:pt idx="73">
                  <c:v>0.312572324705855</c:v>
                </c:pt>
                <c:pt idx="74">
                  <c:v>0.29152196217406129</c:v>
                </c:pt>
                <c:pt idx="75">
                  <c:v>0.27111662317599244</c:v>
                </c:pt>
                <c:pt idx="76">
                  <c:v>0.25142307129047731</c:v>
                </c:pt>
                <c:pt idx="77">
                  <c:v>0.23249746414367808</c:v>
                </c:pt>
                <c:pt idx="78">
                  <c:v>0.21438550866772638</c:v>
                </c:pt>
                <c:pt idx="79">
                  <c:v>0.19712274765424787</c:v>
                </c:pt>
                <c:pt idx="80">
                  <c:v>0.18073496304122758</c:v>
                </c:pt>
                <c:pt idx="81">
                  <c:v>0.1652386802578224</c:v>
                </c:pt>
                <c:pt idx="82">
                  <c:v>0.1506417572658536</c:v>
                </c:pt>
                <c:pt idx="83">
                  <c:v>0.13694404166203009</c:v>
                </c:pt>
                <c:pt idx="84">
                  <c:v>0.12413807931400765</c:v>
                </c:pt>
                <c:pt idx="85">
                  <c:v>0.11220985846206001</c:v>
                </c:pt>
                <c:pt idx="86">
                  <c:v>0.10113957398400024</c:v>
                </c:pt>
                <c:pt idx="87">
                  <c:v>9.0902397548512703E-2</c:v>
                </c:pt>
                <c:pt idx="88">
                  <c:v>8.1469240621926634E-2</c:v>
                </c:pt>
                <c:pt idx="89">
                  <c:v>7.2807498695568518E-2</c:v>
                </c:pt>
                <c:pt idx="90">
                  <c:v>6.4881766615411229E-2</c:v>
                </c:pt>
                <c:pt idx="91">
                  <c:v>5.7654516474922909E-2</c:v>
                </c:pt>
                <c:pt idx="92">
                  <c:v>5.1086731131028545E-2</c:v>
                </c:pt>
                <c:pt idx="93">
                  <c:v>4.5138487981264734E-2</c:v>
                </c:pt>
                <c:pt idx="94">
                  <c:v>3.976948916171251E-2</c:v>
                </c:pt>
                <c:pt idx="95">
                  <c:v>3.4939535759831344E-2</c:v>
                </c:pt>
                <c:pt idx="96">
                  <c:v>3.0608944958974219E-2</c:v>
                </c:pt>
                <c:pt idx="97">
                  <c:v>2.6738910223576551E-2</c:v>
                </c:pt>
                <c:pt idx="98">
                  <c:v>2.3291805682204896E-2</c:v>
                </c:pt>
                <c:pt idx="99">
                  <c:v>2.0231436762224188E-2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8AD-4258-815D-574C00650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'1.1.5'!$E$2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'1.1.5'!$D$3:$D$11</c:f>
              <c:numCache>
                <c:formatCode>General</c:formatCode>
                <c:ptCount val="9"/>
                <c:pt idx="0">
                  <c:v>-88</c:v>
                </c:pt>
                <c:pt idx="1">
                  <c:v>-87</c:v>
                </c:pt>
                <c:pt idx="2">
                  <c:v>-86</c:v>
                </c:pt>
                <c:pt idx="3">
                  <c:v>-85</c:v>
                </c:pt>
                <c:pt idx="4">
                  <c:v>-84</c:v>
                </c:pt>
                <c:pt idx="5">
                  <c:v>-83</c:v>
                </c:pt>
                <c:pt idx="6">
                  <c:v>-82</c:v>
                </c:pt>
                <c:pt idx="7">
                  <c:v>-81</c:v>
                </c:pt>
                <c:pt idx="8">
                  <c:v>-80</c:v>
                </c:pt>
              </c:numCache>
            </c:numRef>
          </c:xVal>
          <c:yVal>
            <c:numRef>
              <c:f>'1.1.5'!$E$3:$E$11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5</c:v>
                </c:pt>
                <c:pt idx="5">
                  <c:v>17</c:v>
                </c:pt>
                <c:pt idx="6">
                  <c:v>64</c:v>
                </c:pt>
                <c:pt idx="7">
                  <c:v>10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D3-486B-9240-917CDE398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'1.1.5'!$G$3:$G$102</c:f>
              <c:numCache>
                <c:formatCode>General</c:formatCode>
                <c:ptCount val="100"/>
                <c:pt idx="0">
                  <c:v>-83.96</c:v>
                </c:pt>
                <c:pt idx="1">
                  <c:v>-83.92</c:v>
                </c:pt>
                <c:pt idx="2">
                  <c:v>-83.88</c:v>
                </c:pt>
                <c:pt idx="3">
                  <c:v>-83.84</c:v>
                </c:pt>
                <c:pt idx="4">
                  <c:v>-83.8</c:v>
                </c:pt>
                <c:pt idx="5">
                  <c:v>-83.76</c:v>
                </c:pt>
                <c:pt idx="6">
                  <c:v>-83.72</c:v>
                </c:pt>
                <c:pt idx="7">
                  <c:v>-83.68</c:v>
                </c:pt>
                <c:pt idx="8">
                  <c:v>-83.64</c:v>
                </c:pt>
                <c:pt idx="9">
                  <c:v>-83.6</c:v>
                </c:pt>
                <c:pt idx="10">
                  <c:v>-83.56</c:v>
                </c:pt>
                <c:pt idx="11">
                  <c:v>-83.52</c:v>
                </c:pt>
                <c:pt idx="12">
                  <c:v>-83.48</c:v>
                </c:pt>
                <c:pt idx="13">
                  <c:v>-83.44</c:v>
                </c:pt>
                <c:pt idx="14">
                  <c:v>-83.4</c:v>
                </c:pt>
                <c:pt idx="15">
                  <c:v>-83.36</c:v>
                </c:pt>
                <c:pt idx="16">
                  <c:v>-83.32</c:v>
                </c:pt>
                <c:pt idx="17">
                  <c:v>-83.28</c:v>
                </c:pt>
                <c:pt idx="18">
                  <c:v>-83.24</c:v>
                </c:pt>
                <c:pt idx="19">
                  <c:v>-83.2</c:v>
                </c:pt>
                <c:pt idx="20">
                  <c:v>-83.16</c:v>
                </c:pt>
                <c:pt idx="21">
                  <c:v>-83.12</c:v>
                </c:pt>
                <c:pt idx="22">
                  <c:v>-83.08</c:v>
                </c:pt>
                <c:pt idx="23">
                  <c:v>-83.04</c:v>
                </c:pt>
                <c:pt idx="24">
                  <c:v>-83</c:v>
                </c:pt>
                <c:pt idx="25">
                  <c:v>-82.96</c:v>
                </c:pt>
                <c:pt idx="26">
                  <c:v>-82.92</c:v>
                </c:pt>
                <c:pt idx="27">
                  <c:v>-82.88</c:v>
                </c:pt>
                <c:pt idx="28">
                  <c:v>-82.84</c:v>
                </c:pt>
                <c:pt idx="29">
                  <c:v>-82.8</c:v>
                </c:pt>
                <c:pt idx="30">
                  <c:v>-82.76</c:v>
                </c:pt>
                <c:pt idx="31">
                  <c:v>-82.72</c:v>
                </c:pt>
                <c:pt idx="32">
                  <c:v>-82.68</c:v>
                </c:pt>
                <c:pt idx="33">
                  <c:v>-82.64</c:v>
                </c:pt>
                <c:pt idx="34">
                  <c:v>-82.6</c:v>
                </c:pt>
                <c:pt idx="35">
                  <c:v>-82.56</c:v>
                </c:pt>
                <c:pt idx="36">
                  <c:v>-82.52</c:v>
                </c:pt>
                <c:pt idx="37">
                  <c:v>-82.48</c:v>
                </c:pt>
                <c:pt idx="38">
                  <c:v>-82.44</c:v>
                </c:pt>
                <c:pt idx="39">
                  <c:v>-82.4</c:v>
                </c:pt>
                <c:pt idx="40">
                  <c:v>-82.36</c:v>
                </c:pt>
                <c:pt idx="41">
                  <c:v>-82.32</c:v>
                </c:pt>
                <c:pt idx="42">
                  <c:v>-82.28</c:v>
                </c:pt>
                <c:pt idx="43">
                  <c:v>-82.24</c:v>
                </c:pt>
                <c:pt idx="44">
                  <c:v>-82.2</c:v>
                </c:pt>
                <c:pt idx="45">
                  <c:v>-82.16</c:v>
                </c:pt>
                <c:pt idx="46">
                  <c:v>-82.12</c:v>
                </c:pt>
                <c:pt idx="47">
                  <c:v>-82.08</c:v>
                </c:pt>
                <c:pt idx="48">
                  <c:v>-82.04</c:v>
                </c:pt>
                <c:pt idx="49">
                  <c:v>-82</c:v>
                </c:pt>
                <c:pt idx="50">
                  <c:v>-81.96</c:v>
                </c:pt>
                <c:pt idx="51">
                  <c:v>-81.92</c:v>
                </c:pt>
                <c:pt idx="52">
                  <c:v>-81.88</c:v>
                </c:pt>
                <c:pt idx="53">
                  <c:v>-81.84</c:v>
                </c:pt>
                <c:pt idx="54">
                  <c:v>-81.8</c:v>
                </c:pt>
                <c:pt idx="55">
                  <c:v>-81.760000000000005</c:v>
                </c:pt>
                <c:pt idx="56">
                  <c:v>-81.72</c:v>
                </c:pt>
                <c:pt idx="57">
                  <c:v>-81.680000000000007</c:v>
                </c:pt>
                <c:pt idx="58">
                  <c:v>-81.64</c:v>
                </c:pt>
                <c:pt idx="59">
                  <c:v>-81.599999999999994</c:v>
                </c:pt>
                <c:pt idx="60">
                  <c:v>-81.56</c:v>
                </c:pt>
                <c:pt idx="61">
                  <c:v>-81.52</c:v>
                </c:pt>
                <c:pt idx="62">
                  <c:v>-81.48</c:v>
                </c:pt>
                <c:pt idx="63">
                  <c:v>-81.44</c:v>
                </c:pt>
                <c:pt idx="64">
                  <c:v>-81.400000000000006</c:v>
                </c:pt>
                <c:pt idx="65">
                  <c:v>-81.36</c:v>
                </c:pt>
                <c:pt idx="66">
                  <c:v>-81.319999999999993</c:v>
                </c:pt>
                <c:pt idx="67">
                  <c:v>-81.28</c:v>
                </c:pt>
                <c:pt idx="68">
                  <c:v>-81.239999999999995</c:v>
                </c:pt>
                <c:pt idx="69">
                  <c:v>-81.2</c:v>
                </c:pt>
                <c:pt idx="70">
                  <c:v>-81.16</c:v>
                </c:pt>
                <c:pt idx="71">
                  <c:v>-81.12</c:v>
                </c:pt>
                <c:pt idx="72">
                  <c:v>-81.08</c:v>
                </c:pt>
                <c:pt idx="73">
                  <c:v>-81.040000000000006</c:v>
                </c:pt>
                <c:pt idx="74">
                  <c:v>-81</c:v>
                </c:pt>
                <c:pt idx="75">
                  <c:v>-80.959999999999994</c:v>
                </c:pt>
                <c:pt idx="76">
                  <c:v>-80.92</c:v>
                </c:pt>
                <c:pt idx="77">
                  <c:v>-80.88</c:v>
                </c:pt>
                <c:pt idx="78">
                  <c:v>-80.84</c:v>
                </c:pt>
                <c:pt idx="79">
                  <c:v>-80.8</c:v>
                </c:pt>
                <c:pt idx="80">
                  <c:v>-80.760000000000005</c:v>
                </c:pt>
                <c:pt idx="81">
                  <c:v>-80.72</c:v>
                </c:pt>
                <c:pt idx="82">
                  <c:v>-80.680000000000007</c:v>
                </c:pt>
                <c:pt idx="83">
                  <c:v>-80.64</c:v>
                </c:pt>
                <c:pt idx="84">
                  <c:v>-80.599999999999994</c:v>
                </c:pt>
                <c:pt idx="85">
                  <c:v>-80.56</c:v>
                </c:pt>
                <c:pt idx="86">
                  <c:v>-80.52</c:v>
                </c:pt>
                <c:pt idx="87">
                  <c:v>-80.48</c:v>
                </c:pt>
                <c:pt idx="88">
                  <c:v>-80.44</c:v>
                </c:pt>
                <c:pt idx="89">
                  <c:v>-80.400000000000006</c:v>
                </c:pt>
                <c:pt idx="90">
                  <c:v>-80.36</c:v>
                </c:pt>
                <c:pt idx="91">
                  <c:v>-80.319999999999993</c:v>
                </c:pt>
                <c:pt idx="92">
                  <c:v>-80.28</c:v>
                </c:pt>
                <c:pt idx="93">
                  <c:v>-80.239999999999995</c:v>
                </c:pt>
                <c:pt idx="94">
                  <c:v>-80.2</c:v>
                </c:pt>
                <c:pt idx="95">
                  <c:v>-80.16</c:v>
                </c:pt>
                <c:pt idx="96">
                  <c:v>-80.12</c:v>
                </c:pt>
                <c:pt idx="97">
                  <c:v>-80.08</c:v>
                </c:pt>
                <c:pt idx="98">
                  <c:v>-80.040000000000006</c:v>
                </c:pt>
                <c:pt idx="99">
                  <c:v>-80</c:v>
                </c:pt>
              </c:numCache>
            </c:numRef>
          </c:xVal>
          <c:yVal>
            <c:numRef>
              <c:f>'1.1.5'!$H$3:$H$102</c:f>
              <c:numCache>
                <c:formatCode>General</c:formatCode>
                <c:ptCount val="100"/>
                <c:pt idx="0">
                  <c:v>3.5908741650876499E-2</c:v>
                </c:pt>
                <c:pt idx="1">
                  <c:v>3.9804334182807925E-2</c:v>
                </c:pt>
                <c:pt idx="2">
                  <c:v>4.4028944003565669E-2</c:v>
                </c:pt>
                <c:pt idx="3">
                  <c:v>4.8598616204239602E-2</c:v>
                </c:pt>
                <c:pt idx="4">
                  <c:v>5.3528770178057274E-2</c:v>
                </c:pt>
                <c:pt idx="5">
                  <c:v>5.8833997288365511E-2</c:v>
                </c:pt>
                <c:pt idx="6">
                  <c:v>6.452784701077012E-2</c:v>
                </c:pt>
                <c:pt idx="7">
                  <c:v>7.062260323559795E-2</c:v>
                </c:pt>
                <c:pt idx="8">
                  <c:v>7.7129052738900764E-2</c:v>
                </c:pt>
                <c:pt idx="9">
                  <c:v>8.4056248148229457E-2</c:v>
                </c:pt>
                <c:pt idx="10">
                  <c:v>9.1411268037116092E-2</c:v>
                </c:pt>
                <c:pt idx="11">
                  <c:v>9.9198977072052275E-2</c:v>
                </c:pt>
                <c:pt idx="12">
                  <c:v>0.10742178940056576</c:v>
                </c:pt>
                <c:pt idx="13">
                  <c:v>0.11607943870127171</c:v>
                </c:pt>
                <c:pt idx="14">
                  <c:v>0.12516875850864853</c:v>
                </c:pt>
                <c:pt idx="15">
                  <c:v>0.13468347657006874</c:v>
                </c:pt>
                <c:pt idx="16">
                  <c:v>0.144614027082754</c:v>
                </c:pt>
                <c:pt idx="17">
                  <c:v>0.15494738468833311</c:v>
                </c:pt>
                <c:pt idx="18">
                  <c:v>0.16566692406652722</c:v>
                </c:pt>
                <c:pt idx="19">
                  <c:v>0.17675230886318771</c:v>
                </c:pt>
                <c:pt idx="20">
                  <c:v>0.18817941350836295</c:v>
                </c:pt>
                <c:pt idx="21">
                  <c:v>0.19992028122500527</c:v>
                </c:pt>
                <c:pt idx="22">
                  <c:v>0.2119431211989003</c:v>
                </c:pt>
                <c:pt idx="23">
                  <c:v>0.22421234747582966</c:v>
                </c:pt>
                <c:pt idx="24">
                  <c:v>0.23668866167696548</c:v>
                </c:pt>
                <c:pt idx="25">
                  <c:v>0.24932918108184496</c:v>
                </c:pt>
                <c:pt idx="26">
                  <c:v>0.26208761302758654</c:v>
                </c:pt>
                <c:pt idx="27">
                  <c:v>0.27491447592067147</c:v>
                </c:pt>
                <c:pt idx="28">
                  <c:v>0.28775736646402883</c:v>
                </c:pt>
                <c:pt idx="29">
                  <c:v>0.30056127197865301</c:v>
                </c:pt>
                <c:pt idx="30">
                  <c:v>0.31326892595755451</c:v>
                </c:pt>
                <c:pt idx="31">
                  <c:v>0.32582120424503896</c:v>
                </c:pt>
                <c:pt idx="32">
                  <c:v>0.3381575584993447</c:v>
                </c:pt>
                <c:pt idx="33">
                  <c:v>0.35021648288750329</c:v>
                </c:pt>
                <c:pt idx="34">
                  <c:v>0.3619360092916496</c:v>
                </c:pt>
                <c:pt idx="35">
                  <c:v>0.37325422569166883</c:v>
                </c:pt>
                <c:pt idx="36">
                  <c:v>0.38410981184315135</c:v>
                </c:pt>
                <c:pt idx="37">
                  <c:v>0.3944425859058171</c:v>
                </c:pt>
                <c:pt idx="38">
                  <c:v>0.40419405530764041</c:v>
                </c:pt>
                <c:pt idx="39">
                  <c:v>0.41330796486357385</c:v>
                </c:pt>
                <c:pt idx="40">
                  <c:v>0.4217308350141093</c:v>
                </c:pt>
                <c:pt idx="41">
                  <c:v>0.42941248301312568</c:v>
                </c:pt>
                <c:pt idx="42">
                  <c:v>0.43630651998117403</c:v>
                </c:pt>
                <c:pt idx="43">
                  <c:v>0.44237081695000535</c:v>
                </c:pt>
                <c:pt idx="44">
                  <c:v>0.44756793335584294</c:v>
                </c:pt>
                <c:pt idx="45">
                  <c:v>0.45186550188848823</c:v>
                </c:pt>
                <c:pt idx="46">
                  <c:v>0.45523656416399211</c:v>
                </c:pt>
                <c:pt idx="47">
                  <c:v>0.45765985235162709</c:v>
                </c:pt>
                <c:pt idx="48">
                  <c:v>0.45912001263942553</c:v>
                </c:pt>
                <c:pt idx="49">
                  <c:v>0.45960776725352437</c:v>
                </c:pt>
                <c:pt idx="50">
                  <c:v>0.45912001263942553</c:v>
                </c:pt>
                <c:pt idx="51">
                  <c:v>0.45765985235162709</c:v>
                </c:pt>
                <c:pt idx="52">
                  <c:v>0.45523656416399211</c:v>
                </c:pt>
                <c:pt idx="53">
                  <c:v>0.45186550188848823</c:v>
                </c:pt>
                <c:pt idx="54">
                  <c:v>0.44756793335584294</c:v>
                </c:pt>
                <c:pt idx="55">
                  <c:v>0.44237081695000535</c:v>
                </c:pt>
                <c:pt idx="56">
                  <c:v>0.43630651998117403</c:v>
                </c:pt>
                <c:pt idx="57">
                  <c:v>0.42941248301312568</c:v>
                </c:pt>
                <c:pt idx="58">
                  <c:v>0.4217308350141093</c:v>
                </c:pt>
                <c:pt idx="59">
                  <c:v>0.41330796486357385</c:v>
                </c:pt>
                <c:pt idx="60">
                  <c:v>0.40419405530764041</c:v>
                </c:pt>
                <c:pt idx="61">
                  <c:v>0.3944425859058171</c:v>
                </c:pt>
                <c:pt idx="62">
                  <c:v>0.38410981184315135</c:v>
                </c:pt>
                <c:pt idx="63">
                  <c:v>0.37325422569166883</c:v>
                </c:pt>
                <c:pt idx="64">
                  <c:v>0.3619360092916496</c:v>
                </c:pt>
                <c:pt idx="65">
                  <c:v>0.35021648288750329</c:v>
                </c:pt>
                <c:pt idx="66">
                  <c:v>0.3381575584993447</c:v>
                </c:pt>
                <c:pt idx="67">
                  <c:v>0.32582120424503896</c:v>
                </c:pt>
                <c:pt idx="68">
                  <c:v>0.31326892595755451</c:v>
                </c:pt>
                <c:pt idx="69">
                  <c:v>0.30056127197865301</c:v>
                </c:pt>
                <c:pt idx="70">
                  <c:v>0.28775736646402883</c:v>
                </c:pt>
                <c:pt idx="71">
                  <c:v>0.27491447592067147</c:v>
                </c:pt>
                <c:pt idx="72">
                  <c:v>0.26208761302758654</c:v>
                </c:pt>
                <c:pt idx="73">
                  <c:v>0.24932918108184496</c:v>
                </c:pt>
                <c:pt idx="74">
                  <c:v>0.23668866167696548</c:v>
                </c:pt>
                <c:pt idx="75">
                  <c:v>0.22421234747582966</c:v>
                </c:pt>
                <c:pt idx="76">
                  <c:v>0.2119431211989003</c:v>
                </c:pt>
                <c:pt idx="77">
                  <c:v>0.19992028122500527</c:v>
                </c:pt>
                <c:pt idx="78">
                  <c:v>0.18817941350836295</c:v>
                </c:pt>
                <c:pt idx="79">
                  <c:v>0.17675230886318771</c:v>
                </c:pt>
                <c:pt idx="80">
                  <c:v>0.16566692406652722</c:v>
                </c:pt>
                <c:pt idx="81">
                  <c:v>0.15494738468833311</c:v>
                </c:pt>
                <c:pt idx="82">
                  <c:v>0.144614027082754</c:v>
                </c:pt>
                <c:pt idx="83">
                  <c:v>0.13468347657006874</c:v>
                </c:pt>
                <c:pt idx="84">
                  <c:v>0.12516875850864853</c:v>
                </c:pt>
                <c:pt idx="85">
                  <c:v>0.11607943870127171</c:v>
                </c:pt>
                <c:pt idx="86">
                  <c:v>0.10742178940056576</c:v>
                </c:pt>
                <c:pt idx="87">
                  <c:v>9.9198977072052275E-2</c:v>
                </c:pt>
                <c:pt idx="88">
                  <c:v>9.1411268037116092E-2</c:v>
                </c:pt>
                <c:pt idx="89">
                  <c:v>8.4056248148229457E-2</c:v>
                </c:pt>
                <c:pt idx="90">
                  <c:v>7.7129052738900764E-2</c:v>
                </c:pt>
                <c:pt idx="91">
                  <c:v>7.062260323559795E-2</c:v>
                </c:pt>
                <c:pt idx="92">
                  <c:v>6.452784701077012E-2</c:v>
                </c:pt>
                <c:pt idx="93">
                  <c:v>5.8833997288365511E-2</c:v>
                </c:pt>
                <c:pt idx="94">
                  <c:v>5.3528770178057274E-2</c:v>
                </c:pt>
                <c:pt idx="95">
                  <c:v>4.8598616204239602E-2</c:v>
                </c:pt>
                <c:pt idx="96">
                  <c:v>4.4028944003565669E-2</c:v>
                </c:pt>
                <c:pt idx="97">
                  <c:v>3.9804334182807925E-2</c:v>
                </c:pt>
                <c:pt idx="98">
                  <c:v>3.5908741650876499E-2</c:v>
                </c:pt>
                <c:pt idx="99">
                  <c:v>3.2325685058279575E-2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2D3-486B-9240-917CDE398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'1.1.6'!$E$2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'1.1.6'!$D$3:$D$11</c:f>
              <c:numCache>
                <c:formatCode>General</c:formatCode>
                <c:ptCount val="9"/>
                <c:pt idx="0">
                  <c:v>-88</c:v>
                </c:pt>
                <c:pt idx="1">
                  <c:v>-87</c:v>
                </c:pt>
                <c:pt idx="2">
                  <c:v>-86</c:v>
                </c:pt>
                <c:pt idx="3">
                  <c:v>-85</c:v>
                </c:pt>
                <c:pt idx="4">
                  <c:v>-84</c:v>
                </c:pt>
                <c:pt idx="5">
                  <c:v>-83</c:v>
                </c:pt>
                <c:pt idx="6">
                  <c:v>-82</c:v>
                </c:pt>
                <c:pt idx="7">
                  <c:v>-81</c:v>
                </c:pt>
                <c:pt idx="8">
                  <c:v>-80</c:v>
                </c:pt>
              </c:numCache>
            </c:numRef>
          </c:xVal>
          <c:yVal>
            <c:numRef>
              <c:f>'1.1.6'!$E$3:$E$11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20</c:v>
                </c:pt>
                <c:pt idx="6">
                  <c:v>68</c:v>
                </c:pt>
                <c:pt idx="7">
                  <c:v>10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47-428F-A94E-CD0C6CFE0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'1.1.6'!$G$3:$G$102</c:f>
              <c:numCache>
                <c:formatCode>General</c:formatCode>
                <c:ptCount val="100"/>
                <c:pt idx="0">
                  <c:v>-83.47</c:v>
                </c:pt>
                <c:pt idx="1">
                  <c:v>-83.44</c:v>
                </c:pt>
                <c:pt idx="2">
                  <c:v>-83.41</c:v>
                </c:pt>
                <c:pt idx="3">
                  <c:v>-83.38</c:v>
                </c:pt>
                <c:pt idx="4">
                  <c:v>-83.35</c:v>
                </c:pt>
                <c:pt idx="5">
                  <c:v>-83.32</c:v>
                </c:pt>
                <c:pt idx="6">
                  <c:v>-83.29</c:v>
                </c:pt>
                <c:pt idx="7">
                  <c:v>-83.26</c:v>
                </c:pt>
                <c:pt idx="8">
                  <c:v>-83.23</c:v>
                </c:pt>
                <c:pt idx="9">
                  <c:v>-83.2</c:v>
                </c:pt>
                <c:pt idx="10">
                  <c:v>-83.17</c:v>
                </c:pt>
                <c:pt idx="11">
                  <c:v>-83.14</c:v>
                </c:pt>
                <c:pt idx="12">
                  <c:v>-83.11</c:v>
                </c:pt>
                <c:pt idx="13">
                  <c:v>-83.08</c:v>
                </c:pt>
                <c:pt idx="14">
                  <c:v>-83.05</c:v>
                </c:pt>
                <c:pt idx="15">
                  <c:v>-83.02</c:v>
                </c:pt>
                <c:pt idx="16">
                  <c:v>-82.99</c:v>
                </c:pt>
                <c:pt idx="17">
                  <c:v>-82.96</c:v>
                </c:pt>
                <c:pt idx="18">
                  <c:v>-82.93</c:v>
                </c:pt>
                <c:pt idx="19">
                  <c:v>-82.9</c:v>
                </c:pt>
                <c:pt idx="20">
                  <c:v>-82.87</c:v>
                </c:pt>
                <c:pt idx="21">
                  <c:v>-82.84</c:v>
                </c:pt>
                <c:pt idx="22">
                  <c:v>-82.81</c:v>
                </c:pt>
                <c:pt idx="23">
                  <c:v>-82.78</c:v>
                </c:pt>
                <c:pt idx="24">
                  <c:v>-82.75</c:v>
                </c:pt>
                <c:pt idx="25">
                  <c:v>-82.72</c:v>
                </c:pt>
                <c:pt idx="26">
                  <c:v>-82.69</c:v>
                </c:pt>
                <c:pt idx="27">
                  <c:v>-82.66</c:v>
                </c:pt>
                <c:pt idx="28">
                  <c:v>-82.63</c:v>
                </c:pt>
                <c:pt idx="29">
                  <c:v>-82.6</c:v>
                </c:pt>
                <c:pt idx="30">
                  <c:v>-82.57</c:v>
                </c:pt>
                <c:pt idx="31">
                  <c:v>-82.54</c:v>
                </c:pt>
                <c:pt idx="32">
                  <c:v>-82.51</c:v>
                </c:pt>
                <c:pt idx="33">
                  <c:v>-82.48</c:v>
                </c:pt>
                <c:pt idx="34">
                  <c:v>-82.45</c:v>
                </c:pt>
                <c:pt idx="35">
                  <c:v>-82.42</c:v>
                </c:pt>
                <c:pt idx="36">
                  <c:v>-82.39</c:v>
                </c:pt>
                <c:pt idx="37">
                  <c:v>-82.36</c:v>
                </c:pt>
                <c:pt idx="38">
                  <c:v>-82.33</c:v>
                </c:pt>
                <c:pt idx="39">
                  <c:v>-82.3</c:v>
                </c:pt>
                <c:pt idx="40">
                  <c:v>-82.27</c:v>
                </c:pt>
                <c:pt idx="41">
                  <c:v>-82.24</c:v>
                </c:pt>
                <c:pt idx="42">
                  <c:v>-82.21</c:v>
                </c:pt>
                <c:pt idx="43">
                  <c:v>-82.18</c:v>
                </c:pt>
                <c:pt idx="44">
                  <c:v>-82.15</c:v>
                </c:pt>
                <c:pt idx="45">
                  <c:v>-82.12</c:v>
                </c:pt>
                <c:pt idx="46">
                  <c:v>-82.09</c:v>
                </c:pt>
                <c:pt idx="47">
                  <c:v>-82.06</c:v>
                </c:pt>
                <c:pt idx="48">
                  <c:v>-82.03</c:v>
                </c:pt>
                <c:pt idx="49">
                  <c:v>-82</c:v>
                </c:pt>
                <c:pt idx="50">
                  <c:v>-81.97</c:v>
                </c:pt>
                <c:pt idx="51">
                  <c:v>-81.94</c:v>
                </c:pt>
                <c:pt idx="52">
                  <c:v>-81.91</c:v>
                </c:pt>
                <c:pt idx="53">
                  <c:v>-81.88</c:v>
                </c:pt>
                <c:pt idx="54">
                  <c:v>-81.849999999999994</c:v>
                </c:pt>
                <c:pt idx="55">
                  <c:v>-81.819999999999993</c:v>
                </c:pt>
                <c:pt idx="56">
                  <c:v>-81.790000000000006</c:v>
                </c:pt>
                <c:pt idx="57">
                  <c:v>-81.760000000000005</c:v>
                </c:pt>
                <c:pt idx="58">
                  <c:v>-81.73</c:v>
                </c:pt>
                <c:pt idx="59">
                  <c:v>-81.7</c:v>
                </c:pt>
                <c:pt idx="60">
                  <c:v>-81.67</c:v>
                </c:pt>
                <c:pt idx="61">
                  <c:v>-81.64</c:v>
                </c:pt>
                <c:pt idx="62">
                  <c:v>-81.61</c:v>
                </c:pt>
                <c:pt idx="63">
                  <c:v>-81.58</c:v>
                </c:pt>
                <c:pt idx="64">
                  <c:v>-81.55</c:v>
                </c:pt>
                <c:pt idx="65">
                  <c:v>-81.52</c:v>
                </c:pt>
                <c:pt idx="66">
                  <c:v>-81.489999999999995</c:v>
                </c:pt>
                <c:pt idx="67">
                  <c:v>-81.459999999999994</c:v>
                </c:pt>
                <c:pt idx="68">
                  <c:v>-81.430000000000007</c:v>
                </c:pt>
                <c:pt idx="69">
                  <c:v>-81.400000000000006</c:v>
                </c:pt>
                <c:pt idx="70">
                  <c:v>-81.37</c:v>
                </c:pt>
                <c:pt idx="71">
                  <c:v>-81.34</c:v>
                </c:pt>
                <c:pt idx="72">
                  <c:v>-81.31</c:v>
                </c:pt>
                <c:pt idx="73">
                  <c:v>-81.28</c:v>
                </c:pt>
                <c:pt idx="74">
                  <c:v>-81.25</c:v>
                </c:pt>
                <c:pt idx="75">
                  <c:v>-81.22</c:v>
                </c:pt>
                <c:pt idx="76">
                  <c:v>-81.19</c:v>
                </c:pt>
                <c:pt idx="77">
                  <c:v>-81.16</c:v>
                </c:pt>
                <c:pt idx="78">
                  <c:v>-81.13</c:v>
                </c:pt>
                <c:pt idx="79">
                  <c:v>-81.099999999999994</c:v>
                </c:pt>
                <c:pt idx="80">
                  <c:v>-81.069999999999993</c:v>
                </c:pt>
                <c:pt idx="81">
                  <c:v>-81.040000000000006</c:v>
                </c:pt>
                <c:pt idx="82">
                  <c:v>-81.010000000000005</c:v>
                </c:pt>
                <c:pt idx="83">
                  <c:v>-80.98</c:v>
                </c:pt>
                <c:pt idx="84">
                  <c:v>-80.95</c:v>
                </c:pt>
                <c:pt idx="85">
                  <c:v>-80.92</c:v>
                </c:pt>
                <c:pt idx="86">
                  <c:v>-80.89</c:v>
                </c:pt>
                <c:pt idx="87">
                  <c:v>-80.86</c:v>
                </c:pt>
                <c:pt idx="88">
                  <c:v>-80.83</c:v>
                </c:pt>
                <c:pt idx="89">
                  <c:v>-80.8</c:v>
                </c:pt>
                <c:pt idx="90">
                  <c:v>-80.77</c:v>
                </c:pt>
                <c:pt idx="91">
                  <c:v>-80.739999999999995</c:v>
                </c:pt>
                <c:pt idx="92">
                  <c:v>-80.709999999999994</c:v>
                </c:pt>
                <c:pt idx="93">
                  <c:v>-80.680000000000007</c:v>
                </c:pt>
                <c:pt idx="94">
                  <c:v>-80.650000000000006</c:v>
                </c:pt>
                <c:pt idx="95">
                  <c:v>-80.62</c:v>
                </c:pt>
                <c:pt idx="96">
                  <c:v>-80.59</c:v>
                </c:pt>
                <c:pt idx="97">
                  <c:v>-80.56</c:v>
                </c:pt>
                <c:pt idx="98">
                  <c:v>-80.53</c:v>
                </c:pt>
                <c:pt idx="99">
                  <c:v>-80.5</c:v>
                </c:pt>
              </c:numCache>
            </c:numRef>
          </c:xVal>
          <c:yVal>
            <c:numRef>
              <c:f>'1.1.6'!$H$3:$H$102</c:f>
              <c:numCache>
                <c:formatCode>General</c:formatCode>
                <c:ptCount val="100"/>
                <c:pt idx="0">
                  <c:v>3.3991896750782027E-2</c:v>
                </c:pt>
                <c:pt idx="1">
                  <c:v>3.8322087932764211E-2</c:v>
                </c:pt>
                <c:pt idx="2">
                  <c:v>4.3097218469615756E-2</c:v>
                </c:pt>
                <c:pt idx="3">
                  <c:v>4.8347679419384851E-2</c:v>
                </c:pt>
                <c:pt idx="4">
                  <c:v>5.4103871172348307E-2</c:v>
                </c:pt>
                <c:pt idx="5">
                  <c:v>6.0395886600424963E-2</c:v>
                </c:pt>
                <c:pt idx="6">
                  <c:v>6.7253160102441048E-2</c:v>
                </c:pt>
                <c:pt idx="7">
                  <c:v>7.4704083985063827E-2</c:v>
                </c:pt>
                <c:pt idx="8">
                  <c:v>8.2775594384353376E-2</c:v>
                </c:pt>
                <c:pt idx="9">
                  <c:v>9.1492729741103729E-2</c:v>
                </c:pt>
                <c:pt idx="10">
                  <c:v>0.10087816568003638</c:v>
                </c:pt>
                <c:pt idx="11">
                  <c:v>0.11095173099254839</c:v>
                </c:pt>
                <c:pt idx="12">
                  <c:v>0.12172991026636781</c:v>
                </c:pt>
                <c:pt idx="13">
                  <c:v>0.13322533952293389</c:v>
                </c:pt>
                <c:pt idx="14">
                  <c:v>0.14544630199281539</c:v>
                </c:pt>
                <c:pt idx="15">
                  <c:v>0.1583962318582601</c:v>
                </c:pt>
                <c:pt idx="16">
                  <c:v>0.17207323439684036</c:v>
                </c:pt>
                <c:pt idx="17">
                  <c:v>0.18646963144811565</c:v>
                </c:pt>
                <c:pt idx="18">
                  <c:v>0.20157154147408538</c:v>
                </c:pt>
                <c:pt idx="19">
                  <c:v>0.21735850367340676</c:v>
                </c:pt>
                <c:pt idx="20">
                  <c:v>0.2338031556202789</c:v>
                </c:pt>
                <c:pt idx="21">
                  <c:v>0.25087097371680267</c:v>
                </c:pt>
                <c:pt idx="22">
                  <c:v>0.26852008535990646</c:v>
                </c:pt>
                <c:pt idx="23">
                  <c:v>0.28670116112411814</c:v>
                </c:pt>
                <c:pt idx="24">
                  <c:v>0.30535739444641857</c:v>
                </c:pt>
                <c:pt idx="25">
                  <c:v>0.32442457527218155</c:v>
                </c:pt>
                <c:pt idx="26">
                  <c:v>0.34383126289009158</c:v>
                </c:pt>
                <c:pt idx="27">
                  <c:v>0.3634990617631354</c:v>
                </c:pt>
                <c:pt idx="28">
                  <c:v>0.3833430025722091</c:v>
                </c:pt>
                <c:pt idx="29">
                  <c:v>0.40327202895416325</c:v>
                </c:pt>
                <c:pt idx="30">
                  <c:v>0.42318958856800359</c:v>
                </c:pt>
                <c:pt idx="31">
                  <c:v>0.44299432519701565</c:v>
                </c:pt>
                <c:pt idx="32">
                  <c:v>0.46258086663037695</c:v>
                </c:pt>
                <c:pt idx="33">
                  <c:v>0.4818407011076779</c:v>
                </c:pt>
                <c:pt idx="34">
                  <c:v>0.50066313319922118</c:v>
                </c:pt>
                <c:pt idx="35">
                  <c:v>0.5189363081785473</c:v>
                </c:pt>
                <c:pt idx="36">
                  <c:v>0.5365482922679834</c:v>
                </c:pt>
                <c:pt idx="37">
                  <c:v>0.55338819464628619</c:v>
                </c:pt>
                <c:pt idx="38">
                  <c:v>0.56934731584113207</c:v>
                </c:pt>
                <c:pt idx="39">
                  <c:v>0.58432030612528807</c:v>
                </c:pt>
                <c:pt idx="40">
                  <c:v>0.59820631682566894</c:v>
                </c:pt>
                <c:pt idx="41">
                  <c:v>0.61091012706470083</c:v>
                </c:pt>
                <c:pt idx="42">
                  <c:v>0.62234322840188083</c:v>
                </c:pt>
                <c:pt idx="43">
                  <c:v>0.63242485014057193</c:v>
                </c:pt>
                <c:pt idx="44">
                  <c:v>0.64108290871301876</c:v>
                </c:pt>
                <c:pt idx="45">
                  <c:v>0.64825486554848322</c:v>
                </c:pt>
                <c:pt idx="46">
                  <c:v>0.65388847915033443</c:v>
                </c:pt>
                <c:pt idx="47">
                  <c:v>0.65794243873349123</c:v>
                </c:pt>
                <c:pt idx="48">
                  <c:v>0.66038686867265362</c:v>
                </c:pt>
                <c:pt idx="49">
                  <c:v>0.66120369514492117</c:v>
                </c:pt>
                <c:pt idx="50">
                  <c:v>0.66038686867265362</c:v>
                </c:pt>
                <c:pt idx="51">
                  <c:v>0.65794243873349123</c:v>
                </c:pt>
                <c:pt idx="52">
                  <c:v>0.65388847915033443</c:v>
                </c:pt>
                <c:pt idx="53">
                  <c:v>0.64825486554848322</c:v>
                </c:pt>
                <c:pt idx="54">
                  <c:v>0.64108290871301876</c:v>
                </c:pt>
                <c:pt idx="55">
                  <c:v>0.63242485014057193</c:v>
                </c:pt>
                <c:pt idx="56">
                  <c:v>0.62234322840188083</c:v>
                </c:pt>
                <c:pt idx="57">
                  <c:v>0.61091012706470083</c:v>
                </c:pt>
                <c:pt idx="58">
                  <c:v>0.59820631682566894</c:v>
                </c:pt>
                <c:pt idx="59">
                  <c:v>0.58432030612528807</c:v>
                </c:pt>
                <c:pt idx="60">
                  <c:v>0.56934731584113207</c:v>
                </c:pt>
                <c:pt idx="61">
                  <c:v>0.55338819464628619</c:v>
                </c:pt>
                <c:pt idx="62">
                  <c:v>0.5365482922679834</c:v>
                </c:pt>
                <c:pt idx="63">
                  <c:v>0.5189363081785473</c:v>
                </c:pt>
                <c:pt idx="64">
                  <c:v>0.50066313319922118</c:v>
                </c:pt>
                <c:pt idx="65">
                  <c:v>0.4818407011076779</c:v>
                </c:pt>
                <c:pt idx="66">
                  <c:v>0.46258086663037695</c:v>
                </c:pt>
                <c:pt idx="67">
                  <c:v>0.44299432519701565</c:v>
                </c:pt>
                <c:pt idx="68">
                  <c:v>0.42318958856800359</c:v>
                </c:pt>
                <c:pt idx="69">
                  <c:v>0.40327202895416325</c:v>
                </c:pt>
                <c:pt idx="70">
                  <c:v>0.3833430025722091</c:v>
                </c:pt>
                <c:pt idx="71">
                  <c:v>0.3634990617631354</c:v>
                </c:pt>
                <c:pt idx="72">
                  <c:v>0.34383126289009158</c:v>
                </c:pt>
                <c:pt idx="73">
                  <c:v>0.32442457527218155</c:v>
                </c:pt>
                <c:pt idx="74">
                  <c:v>0.30535739444641857</c:v>
                </c:pt>
                <c:pt idx="75">
                  <c:v>0.28670116112411814</c:v>
                </c:pt>
                <c:pt idx="76">
                  <c:v>0.26852008535990646</c:v>
                </c:pt>
                <c:pt idx="77">
                  <c:v>0.25087097371680267</c:v>
                </c:pt>
                <c:pt idx="78">
                  <c:v>0.2338031556202789</c:v>
                </c:pt>
                <c:pt idx="79">
                  <c:v>0.21735850367340676</c:v>
                </c:pt>
                <c:pt idx="80">
                  <c:v>0.20157154147408538</c:v>
                </c:pt>
                <c:pt idx="81">
                  <c:v>0.18646963144811565</c:v>
                </c:pt>
                <c:pt idx="82">
                  <c:v>0.17207323439684036</c:v>
                </c:pt>
                <c:pt idx="83">
                  <c:v>0.1583962318582601</c:v>
                </c:pt>
                <c:pt idx="84">
                  <c:v>0.14544630199281539</c:v>
                </c:pt>
                <c:pt idx="85">
                  <c:v>0.13322533952293389</c:v>
                </c:pt>
                <c:pt idx="86">
                  <c:v>0.12172991026636781</c:v>
                </c:pt>
                <c:pt idx="87">
                  <c:v>0.11095173099254839</c:v>
                </c:pt>
                <c:pt idx="88">
                  <c:v>0.10087816568003638</c:v>
                </c:pt>
                <c:pt idx="89">
                  <c:v>9.1492729741103729E-2</c:v>
                </c:pt>
                <c:pt idx="90">
                  <c:v>8.2775594384353376E-2</c:v>
                </c:pt>
                <c:pt idx="91">
                  <c:v>7.4704083985063827E-2</c:v>
                </c:pt>
                <c:pt idx="92">
                  <c:v>6.7253160102441048E-2</c:v>
                </c:pt>
                <c:pt idx="93">
                  <c:v>6.0395886600424963E-2</c:v>
                </c:pt>
                <c:pt idx="94">
                  <c:v>5.4103871172348307E-2</c:v>
                </c:pt>
                <c:pt idx="95">
                  <c:v>4.8347679419384851E-2</c:v>
                </c:pt>
                <c:pt idx="96">
                  <c:v>4.3097218469615756E-2</c:v>
                </c:pt>
                <c:pt idx="97">
                  <c:v>3.8322087932764211E-2</c:v>
                </c:pt>
                <c:pt idx="98">
                  <c:v>3.3991896750782027E-2</c:v>
                </c:pt>
                <c:pt idx="99">
                  <c:v>3.0076545215258422E-2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B47-428F-A94E-CD0C6CFE0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'1.1.7'!$E$2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'1.1.7'!$D$3:$D$11</c:f>
              <c:numCache>
                <c:formatCode>General</c:formatCode>
                <c:ptCount val="9"/>
                <c:pt idx="0">
                  <c:v>-89</c:v>
                </c:pt>
                <c:pt idx="1">
                  <c:v>-88</c:v>
                </c:pt>
                <c:pt idx="2">
                  <c:v>-87</c:v>
                </c:pt>
                <c:pt idx="3">
                  <c:v>-86</c:v>
                </c:pt>
                <c:pt idx="4">
                  <c:v>-85</c:v>
                </c:pt>
                <c:pt idx="5">
                  <c:v>-84</c:v>
                </c:pt>
                <c:pt idx="6">
                  <c:v>-83</c:v>
                </c:pt>
                <c:pt idx="7">
                  <c:v>-82</c:v>
                </c:pt>
                <c:pt idx="8">
                  <c:v>-81</c:v>
                </c:pt>
              </c:numCache>
            </c:numRef>
          </c:xVal>
          <c:yVal>
            <c:numRef>
              <c:f>'1.1.7'!$E$3:$E$11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26</c:v>
                </c:pt>
                <c:pt idx="7">
                  <c:v>65</c:v>
                </c:pt>
                <c:pt idx="8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74-497B-9699-3CA2834AC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'1.1.7'!$G$3:$G$102</c:f>
              <c:numCache>
                <c:formatCode>General</c:formatCode>
                <c:ptCount val="100"/>
                <c:pt idx="0">
                  <c:v>-83.47</c:v>
                </c:pt>
                <c:pt idx="1">
                  <c:v>-83.44</c:v>
                </c:pt>
                <c:pt idx="2">
                  <c:v>-83.41</c:v>
                </c:pt>
                <c:pt idx="3">
                  <c:v>-83.38</c:v>
                </c:pt>
                <c:pt idx="4">
                  <c:v>-83.35</c:v>
                </c:pt>
                <c:pt idx="5">
                  <c:v>-83.32</c:v>
                </c:pt>
                <c:pt idx="6">
                  <c:v>-83.29</c:v>
                </c:pt>
                <c:pt idx="7">
                  <c:v>-83.26</c:v>
                </c:pt>
                <c:pt idx="8">
                  <c:v>-83.23</c:v>
                </c:pt>
                <c:pt idx="9">
                  <c:v>-83.2</c:v>
                </c:pt>
                <c:pt idx="10">
                  <c:v>-83.17</c:v>
                </c:pt>
                <c:pt idx="11">
                  <c:v>-83.14</c:v>
                </c:pt>
                <c:pt idx="12">
                  <c:v>-83.11</c:v>
                </c:pt>
                <c:pt idx="13">
                  <c:v>-83.08</c:v>
                </c:pt>
                <c:pt idx="14">
                  <c:v>-83.05</c:v>
                </c:pt>
                <c:pt idx="15">
                  <c:v>-83.02</c:v>
                </c:pt>
                <c:pt idx="16">
                  <c:v>-82.99</c:v>
                </c:pt>
                <c:pt idx="17">
                  <c:v>-82.96</c:v>
                </c:pt>
                <c:pt idx="18">
                  <c:v>-82.93</c:v>
                </c:pt>
                <c:pt idx="19">
                  <c:v>-82.9</c:v>
                </c:pt>
                <c:pt idx="20">
                  <c:v>-82.87</c:v>
                </c:pt>
                <c:pt idx="21">
                  <c:v>-82.84</c:v>
                </c:pt>
                <c:pt idx="22">
                  <c:v>-82.81</c:v>
                </c:pt>
                <c:pt idx="23">
                  <c:v>-82.78</c:v>
                </c:pt>
                <c:pt idx="24">
                  <c:v>-82.75</c:v>
                </c:pt>
                <c:pt idx="25">
                  <c:v>-82.72</c:v>
                </c:pt>
                <c:pt idx="26">
                  <c:v>-82.69</c:v>
                </c:pt>
                <c:pt idx="27">
                  <c:v>-82.66</c:v>
                </c:pt>
                <c:pt idx="28">
                  <c:v>-82.63</c:v>
                </c:pt>
                <c:pt idx="29">
                  <c:v>-82.6</c:v>
                </c:pt>
                <c:pt idx="30">
                  <c:v>-82.57</c:v>
                </c:pt>
                <c:pt idx="31">
                  <c:v>-82.54</c:v>
                </c:pt>
                <c:pt idx="32">
                  <c:v>-82.51</c:v>
                </c:pt>
                <c:pt idx="33">
                  <c:v>-82.48</c:v>
                </c:pt>
                <c:pt idx="34">
                  <c:v>-82.45</c:v>
                </c:pt>
                <c:pt idx="35">
                  <c:v>-82.42</c:v>
                </c:pt>
                <c:pt idx="36">
                  <c:v>-82.39</c:v>
                </c:pt>
                <c:pt idx="37">
                  <c:v>-82.36</c:v>
                </c:pt>
                <c:pt idx="38">
                  <c:v>-82.33</c:v>
                </c:pt>
                <c:pt idx="39">
                  <c:v>-82.3</c:v>
                </c:pt>
                <c:pt idx="40">
                  <c:v>-82.27</c:v>
                </c:pt>
                <c:pt idx="41">
                  <c:v>-82.24</c:v>
                </c:pt>
                <c:pt idx="42">
                  <c:v>-82.21</c:v>
                </c:pt>
                <c:pt idx="43">
                  <c:v>-82.18</c:v>
                </c:pt>
                <c:pt idx="44">
                  <c:v>-82.15</c:v>
                </c:pt>
                <c:pt idx="45">
                  <c:v>-82.12</c:v>
                </c:pt>
                <c:pt idx="46">
                  <c:v>-82.09</c:v>
                </c:pt>
                <c:pt idx="47">
                  <c:v>-82.06</c:v>
                </c:pt>
                <c:pt idx="48">
                  <c:v>-82.03</c:v>
                </c:pt>
                <c:pt idx="49">
                  <c:v>-82</c:v>
                </c:pt>
                <c:pt idx="50">
                  <c:v>-81.97</c:v>
                </c:pt>
                <c:pt idx="51">
                  <c:v>-81.94</c:v>
                </c:pt>
                <c:pt idx="52">
                  <c:v>-81.91</c:v>
                </c:pt>
                <c:pt idx="53">
                  <c:v>-81.88</c:v>
                </c:pt>
                <c:pt idx="54">
                  <c:v>-81.849999999999994</c:v>
                </c:pt>
                <c:pt idx="55">
                  <c:v>-81.819999999999993</c:v>
                </c:pt>
                <c:pt idx="56">
                  <c:v>-81.790000000000006</c:v>
                </c:pt>
                <c:pt idx="57">
                  <c:v>-81.760000000000005</c:v>
                </c:pt>
                <c:pt idx="58">
                  <c:v>-81.73</c:v>
                </c:pt>
                <c:pt idx="59">
                  <c:v>-81.7</c:v>
                </c:pt>
                <c:pt idx="60">
                  <c:v>-81.67</c:v>
                </c:pt>
                <c:pt idx="61">
                  <c:v>-81.64</c:v>
                </c:pt>
                <c:pt idx="62">
                  <c:v>-81.61</c:v>
                </c:pt>
                <c:pt idx="63">
                  <c:v>-81.58</c:v>
                </c:pt>
                <c:pt idx="64">
                  <c:v>-81.55</c:v>
                </c:pt>
                <c:pt idx="65">
                  <c:v>-81.52</c:v>
                </c:pt>
                <c:pt idx="66">
                  <c:v>-81.489999999999995</c:v>
                </c:pt>
                <c:pt idx="67">
                  <c:v>-81.459999999999994</c:v>
                </c:pt>
                <c:pt idx="68">
                  <c:v>-81.430000000000007</c:v>
                </c:pt>
                <c:pt idx="69">
                  <c:v>-81.400000000000006</c:v>
                </c:pt>
                <c:pt idx="70">
                  <c:v>-81.37</c:v>
                </c:pt>
                <c:pt idx="71">
                  <c:v>-81.34</c:v>
                </c:pt>
                <c:pt idx="72">
                  <c:v>-81.31</c:v>
                </c:pt>
                <c:pt idx="73">
                  <c:v>-81.28</c:v>
                </c:pt>
                <c:pt idx="74">
                  <c:v>-81.25</c:v>
                </c:pt>
                <c:pt idx="75">
                  <c:v>-81.22</c:v>
                </c:pt>
                <c:pt idx="76">
                  <c:v>-81.19</c:v>
                </c:pt>
                <c:pt idx="77">
                  <c:v>-81.16</c:v>
                </c:pt>
                <c:pt idx="78">
                  <c:v>-81.13</c:v>
                </c:pt>
                <c:pt idx="79">
                  <c:v>-81.099999999999994</c:v>
                </c:pt>
                <c:pt idx="80">
                  <c:v>-81.069999999999993</c:v>
                </c:pt>
                <c:pt idx="81">
                  <c:v>-81.040000000000006</c:v>
                </c:pt>
                <c:pt idx="82">
                  <c:v>-81.010000000000005</c:v>
                </c:pt>
                <c:pt idx="83">
                  <c:v>-80.98</c:v>
                </c:pt>
                <c:pt idx="84">
                  <c:v>-80.95</c:v>
                </c:pt>
                <c:pt idx="85">
                  <c:v>-80.92</c:v>
                </c:pt>
                <c:pt idx="86">
                  <c:v>-80.89</c:v>
                </c:pt>
                <c:pt idx="87">
                  <c:v>-80.86</c:v>
                </c:pt>
                <c:pt idx="88">
                  <c:v>-80.83</c:v>
                </c:pt>
                <c:pt idx="89">
                  <c:v>-80.8</c:v>
                </c:pt>
                <c:pt idx="90">
                  <c:v>-80.77</c:v>
                </c:pt>
                <c:pt idx="91">
                  <c:v>-80.739999999999995</c:v>
                </c:pt>
                <c:pt idx="92">
                  <c:v>-80.709999999999994</c:v>
                </c:pt>
                <c:pt idx="93">
                  <c:v>-80.680000000000007</c:v>
                </c:pt>
                <c:pt idx="94">
                  <c:v>-80.650000000000006</c:v>
                </c:pt>
                <c:pt idx="95">
                  <c:v>-80.62</c:v>
                </c:pt>
                <c:pt idx="96">
                  <c:v>-80.59</c:v>
                </c:pt>
                <c:pt idx="97">
                  <c:v>-80.56</c:v>
                </c:pt>
                <c:pt idx="98">
                  <c:v>-80.53</c:v>
                </c:pt>
                <c:pt idx="99">
                  <c:v>-80.5</c:v>
                </c:pt>
              </c:numCache>
            </c:numRef>
          </c:xVal>
          <c:yVal>
            <c:numRef>
              <c:f>'1.1.7'!$H$3:$H$102</c:f>
              <c:numCache>
                <c:formatCode>General</c:formatCode>
                <c:ptCount val="100"/>
                <c:pt idx="0">
                  <c:v>2.9288069009877515E-2</c:v>
                </c:pt>
                <c:pt idx="1">
                  <c:v>3.3257448647198568E-2</c:v>
                </c:pt>
                <c:pt idx="2">
                  <c:v>3.7665957508323362E-2</c:v>
                </c:pt>
                <c:pt idx="3">
                  <c:v>4.2547200326624242E-2</c:v>
                </c:pt>
                <c:pt idx="4">
                  <c:v>4.7935234583556363E-2</c:v>
                </c:pt>
                <c:pt idx="5">
                  <c:v>5.3864250227356462E-2</c:v>
                </c:pt>
                <c:pt idx="6">
                  <c:v>6.0368206566687892E-2</c:v>
                </c:pt>
                <c:pt idx="7">
                  <c:v>6.7480426969544288E-2</c:v>
                </c:pt>
                <c:pt idx="8">
                  <c:v>7.5233152895170463E-2</c:v>
                </c:pt>
                <c:pt idx="9">
                  <c:v>8.3657059761346242E-2</c:v>
                </c:pt>
                <c:pt idx="10">
                  <c:v>9.2780738185843564E-2</c:v>
                </c:pt>
                <c:pt idx="11">
                  <c:v>0.10263014522121436</c:v>
                </c:pt>
                <c:pt idx="12">
                  <c:v>0.11322803130430559</c:v>
                </c:pt>
                <c:pt idx="13">
                  <c:v>0.12459334974128597</c:v>
                </c:pt>
                <c:pt idx="14">
                  <c:v>0.13674065661794882</c:v>
                </c:pt>
                <c:pt idx="15">
                  <c:v>0.1496795100339279</c:v>
                </c:pt>
                <c:pt idx="16">
                  <c:v>0.16341387847703492</c:v>
                </c:pt>
                <c:pt idx="17">
                  <c:v>0.17794156894829075</c:v>
                </c:pt>
                <c:pt idx="18">
                  <c:v>0.19325368608764584</c:v>
                </c:pt>
                <c:pt idx="19">
                  <c:v>0.20933413400434855</c:v>
                </c:pt>
                <c:pt idx="20">
                  <c:v>0.226159172755762</c:v>
                </c:pt>
                <c:pt idx="21">
                  <c:v>0.24369704141959081</c:v>
                </c:pt>
                <c:pt idx="22">
                  <c:v>0.26190765944514993</c:v>
                </c:pt>
                <c:pt idx="23">
                  <c:v>0.28074241743477873</c:v>
                </c:pt>
                <c:pt idx="24">
                  <c:v>0.30014406768674634</c:v>
                </c:pt>
                <c:pt idx="25">
                  <c:v>0.32004672372379678</c:v>
                </c:pt>
                <c:pt idx="26">
                  <c:v>0.34037597664192976</c:v>
                </c:pt>
                <c:pt idx="27">
                  <c:v>0.36104913445526532</c:v>
                </c:pt>
                <c:pt idx="28">
                  <c:v>0.38197558870626569</c:v>
                </c:pt>
                <c:pt idx="29">
                  <c:v>0.40305731048573196</c:v>
                </c:pt>
                <c:pt idx="30">
                  <c:v>0.42418947570120219</c:v>
                </c:pt>
                <c:pt idx="31">
                  <c:v>0.44526121699026883</c:v>
                </c:pt>
                <c:pt idx="32">
                  <c:v>0.46615649714793617</c:v>
                </c:pt>
                <c:pt idx="33">
                  <c:v>0.48675509638032938</c:v>
                </c:pt>
                <c:pt idx="34">
                  <c:v>0.50693370317173914</c:v>
                </c:pt>
                <c:pt idx="35">
                  <c:v>0.52656709611929775</c:v>
                </c:pt>
                <c:pt idx="36">
                  <c:v>0.5455294018137774</c:v>
                </c:pt>
                <c:pt idx="37">
                  <c:v>0.56369541178701732</c:v>
                </c:pt>
                <c:pt idx="38">
                  <c:v>0.58094193976536279</c:v>
                </c:pt>
                <c:pt idx="39">
                  <c:v>0.59714919901788654</c:v>
                </c:pt>
                <c:pt idx="40">
                  <c:v>0.61220217851510117</c:v>
                </c:pt>
                <c:pt idx="41">
                  <c:v>0.62599199595705957</c:v>
                </c:pt>
                <c:pt idx="42">
                  <c:v>0.63841720551811187</c:v>
                </c:pt>
                <c:pt idx="43">
                  <c:v>0.64938503840718653</c:v>
                </c:pt>
                <c:pt idx="44">
                  <c:v>0.65881255506361103</c:v>
                </c:pt>
                <c:pt idx="45">
                  <c:v>0.66662768899305591</c:v>
                </c:pt>
                <c:pt idx="46">
                  <c:v>0.67277016387827959</c:v>
                </c:pt>
                <c:pt idx="47">
                  <c:v>0.67719226764391915</c:v>
                </c:pt>
                <c:pt idx="48">
                  <c:v>0.67985946957241561</c:v>
                </c:pt>
                <c:pt idx="49">
                  <c:v>0.68075086930660222</c:v>
                </c:pt>
                <c:pt idx="50">
                  <c:v>0.67985946957241561</c:v>
                </c:pt>
                <c:pt idx="51">
                  <c:v>0.67719226764391915</c:v>
                </c:pt>
                <c:pt idx="52">
                  <c:v>0.67277016387827959</c:v>
                </c:pt>
                <c:pt idx="53">
                  <c:v>0.66662768899305591</c:v>
                </c:pt>
                <c:pt idx="54">
                  <c:v>0.65881255506361103</c:v>
                </c:pt>
                <c:pt idx="55">
                  <c:v>0.64938503840718653</c:v>
                </c:pt>
                <c:pt idx="56">
                  <c:v>0.63841720551811187</c:v>
                </c:pt>
                <c:pt idx="57">
                  <c:v>0.62599199595705957</c:v>
                </c:pt>
                <c:pt idx="58">
                  <c:v>0.61220217851510117</c:v>
                </c:pt>
                <c:pt idx="59">
                  <c:v>0.59714919901788654</c:v>
                </c:pt>
                <c:pt idx="60">
                  <c:v>0.58094193976536279</c:v>
                </c:pt>
                <c:pt idx="61">
                  <c:v>0.56369541178701732</c:v>
                </c:pt>
                <c:pt idx="62">
                  <c:v>0.5455294018137774</c:v>
                </c:pt>
                <c:pt idx="63">
                  <c:v>0.52656709611929775</c:v>
                </c:pt>
                <c:pt idx="64">
                  <c:v>0.50693370317173914</c:v>
                </c:pt>
                <c:pt idx="65">
                  <c:v>0.48675509638032938</c:v>
                </c:pt>
                <c:pt idx="66">
                  <c:v>0.46615649714793617</c:v>
                </c:pt>
                <c:pt idx="67">
                  <c:v>0.44526121699026883</c:v>
                </c:pt>
                <c:pt idx="68">
                  <c:v>0.42418947570120219</c:v>
                </c:pt>
                <c:pt idx="69">
                  <c:v>0.40305731048573196</c:v>
                </c:pt>
                <c:pt idx="70">
                  <c:v>0.38197558870626569</c:v>
                </c:pt>
                <c:pt idx="71">
                  <c:v>0.36104913445526532</c:v>
                </c:pt>
                <c:pt idx="72">
                  <c:v>0.34037597664192976</c:v>
                </c:pt>
                <c:pt idx="73">
                  <c:v>0.32004672372379678</c:v>
                </c:pt>
                <c:pt idx="74">
                  <c:v>0.30014406768674634</c:v>
                </c:pt>
                <c:pt idx="75">
                  <c:v>0.28074241743477873</c:v>
                </c:pt>
                <c:pt idx="76">
                  <c:v>0.26190765944514993</c:v>
                </c:pt>
                <c:pt idx="77">
                  <c:v>0.24369704141959081</c:v>
                </c:pt>
                <c:pt idx="78">
                  <c:v>0.226159172755762</c:v>
                </c:pt>
                <c:pt idx="79">
                  <c:v>0.20933413400434855</c:v>
                </c:pt>
                <c:pt idx="80">
                  <c:v>0.19325368608764584</c:v>
                </c:pt>
                <c:pt idx="81">
                  <c:v>0.17794156894829075</c:v>
                </c:pt>
                <c:pt idx="82">
                  <c:v>0.16341387847703492</c:v>
                </c:pt>
                <c:pt idx="83">
                  <c:v>0.1496795100339279</c:v>
                </c:pt>
                <c:pt idx="84">
                  <c:v>0.13674065661794882</c:v>
                </c:pt>
                <c:pt idx="85">
                  <c:v>0.12459334974128597</c:v>
                </c:pt>
                <c:pt idx="86">
                  <c:v>0.11322803130430559</c:v>
                </c:pt>
                <c:pt idx="87">
                  <c:v>0.10263014522121436</c:v>
                </c:pt>
                <c:pt idx="88">
                  <c:v>9.2780738185843564E-2</c:v>
                </c:pt>
                <c:pt idx="89">
                  <c:v>8.3657059761346242E-2</c:v>
                </c:pt>
                <c:pt idx="90">
                  <c:v>7.5233152895170463E-2</c:v>
                </c:pt>
                <c:pt idx="91">
                  <c:v>6.7480426969544288E-2</c:v>
                </c:pt>
                <c:pt idx="92">
                  <c:v>6.0368206566687892E-2</c:v>
                </c:pt>
                <c:pt idx="93">
                  <c:v>5.3864250227356462E-2</c:v>
                </c:pt>
                <c:pt idx="94">
                  <c:v>4.7935234583556363E-2</c:v>
                </c:pt>
                <c:pt idx="95">
                  <c:v>4.2547200326624242E-2</c:v>
                </c:pt>
                <c:pt idx="96">
                  <c:v>3.7665957508323362E-2</c:v>
                </c:pt>
                <c:pt idx="97">
                  <c:v>3.3257448647198568E-2</c:v>
                </c:pt>
                <c:pt idx="98">
                  <c:v>2.9288069009877515E-2</c:v>
                </c:pt>
                <c:pt idx="99">
                  <c:v>2.5724944246240198E-2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74-497B-9699-3CA2834AC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'1.1.8'!$E$2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'1.1.8'!$D$3:$D$11</c:f>
              <c:numCache>
                <c:formatCode>General</c:formatCode>
                <c:ptCount val="9"/>
                <c:pt idx="0">
                  <c:v>-88</c:v>
                </c:pt>
                <c:pt idx="1">
                  <c:v>-87</c:v>
                </c:pt>
                <c:pt idx="2">
                  <c:v>-86</c:v>
                </c:pt>
                <c:pt idx="3">
                  <c:v>-85</c:v>
                </c:pt>
                <c:pt idx="4">
                  <c:v>-84</c:v>
                </c:pt>
                <c:pt idx="5">
                  <c:v>-83</c:v>
                </c:pt>
                <c:pt idx="6">
                  <c:v>-82</c:v>
                </c:pt>
                <c:pt idx="7">
                  <c:v>-81</c:v>
                </c:pt>
                <c:pt idx="8">
                  <c:v>-80</c:v>
                </c:pt>
              </c:numCache>
            </c:numRef>
          </c:xVal>
          <c:yVal>
            <c:numRef>
              <c:f>'1.1.8'!$E$3:$E$11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24</c:v>
                </c:pt>
                <c:pt idx="6">
                  <c:v>69</c:v>
                </c:pt>
                <c:pt idx="7">
                  <c:v>6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63-477C-8D93-028A75209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'1.1.8'!$G$3:$G$102</c:f>
              <c:numCache>
                <c:formatCode>General</c:formatCode>
                <c:ptCount val="100"/>
                <c:pt idx="0">
                  <c:v>-83.47</c:v>
                </c:pt>
                <c:pt idx="1">
                  <c:v>-83.44</c:v>
                </c:pt>
                <c:pt idx="2">
                  <c:v>-83.41</c:v>
                </c:pt>
                <c:pt idx="3">
                  <c:v>-83.38</c:v>
                </c:pt>
                <c:pt idx="4">
                  <c:v>-83.35</c:v>
                </c:pt>
                <c:pt idx="5">
                  <c:v>-83.32</c:v>
                </c:pt>
                <c:pt idx="6">
                  <c:v>-83.29</c:v>
                </c:pt>
                <c:pt idx="7">
                  <c:v>-83.26</c:v>
                </c:pt>
                <c:pt idx="8">
                  <c:v>-83.23</c:v>
                </c:pt>
                <c:pt idx="9">
                  <c:v>-83.2</c:v>
                </c:pt>
                <c:pt idx="10">
                  <c:v>-83.17</c:v>
                </c:pt>
                <c:pt idx="11">
                  <c:v>-83.14</c:v>
                </c:pt>
                <c:pt idx="12">
                  <c:v>-83.11</c:v>
                </c:pt>
                <c:pt idx="13">
                  <c:v>-83.08</c:v>
                </c:pt>
                <c:pt idx="14">
                  <c:v>-83.05</c:v>
                </c:pt>
                <c:pt idx="15">
                  <c:v>-83.02</c:v>
                </c:pt>
                <c:pt idx="16">
                  <c:v>-82.99</c:v>
                </c:pt>
                <c:pt idx="17">
                  <c:v>-82.96</c:v>
                </c:pt>
                <c:pt idx="18">
                  <c:v>-82.93</c:v>
                </c:pt>
                <c:pt idx="19">
                  <c:v>-82.9</c:v>
                </c:pt>
                <c:pt idx="20">
                  <c:v>-82.87</c:v>
                </c:pt>
                <c:pt idx="21">
                  <c:v>-82.84</c:v>
                </c:pt>
                <c:pt idx="22">
                  <c:v>-82.81</c:v>
                </c:pt>
                <c:pt idx="23">
                  <c:v>-82.78</c:v>
                </c:pt>
                <c:pt idx="24">
                  <c:v>-82.75</c:v>
                </c:pt>
                <c:pt idx="25">
                  <c:v>-82.72</c:v>
                </c:pt>
                <c:pt idx="26">
                  <c:v>-82.69</c:v>
                </c:pt>
                <c:pt idx="27">
                  <c:v>-82.66</c:v>
                </c:pt>
                <c:pt idx="28">
                  <c:v>-82.63</c:v>
                </c:pt>
                <c:pt idx="29">
                  <c:v>-82.6</c:v>
                </c:pt>
                <c:pt idx="30">
                  <c:v>-82.57</c:v>
                </c:pt>
                <c:pt idx="31">
                  <c:v>-82.54</c:v>
                </c:pt>
                <c:pt idx="32">
                  <c:v>-82.51</c:v>
                </c:pt>
                <c:pt idx="33">
                  <c:v>-82.48</c:v>
                </c:pt>
                <c:pt idx="34">
                  <c:v>-82.45</c:v>
                </c:pt>
                <c:pt idx="35">
                  <c:v>-82.42</c:v>
                </c:pt>
                <c:pt idx="36">
                  <c:v>-82.39</c:v>
                </c:pt>
                <c:pt idx="37">
                  <c:v>-82.36</c:v>
                </c:pt>
                <c:pt idx="38">
                  <c:v>-82.33</c:v>
                </c:pt>
                <c:pt idx="39">
                  <c:v>-82.3</c:v>
                </c:pt>
                <c:pt idx="40">
                  <c:v>-82.27</c:v>
                </c:pt>
                <c:pt idx="41">
                  <c:v>-82.24</c:v>
                </c:pt>
                <c:pt idx="42">
                  <c:v>-82.21</c:v>
                </c:pt>
                <c:pt idx="43">
                  <c:v>-82.18</c:v>
                </c:pt>
                <c:pt idx="44">
                  <c:v>-82.15</c:v>
                </c:pt>
                <c:pt idx="45">
                  <c:v>-82.12</c:v>
                </c:pt>
                <c:pt idx="46">
                  <c:v>-82.09</c:v>
                </c:pt>
                <c:pt idx="47">
                  <c:v>-82.06</c:v>
                </c:pt>
                <c:pt idx="48">
                  <c:v>-82.03</c:v>
                </c:pt>
                <c:pt idx="49">
                  <c:v>-82</c:v>
                </c:pt>
                <c:pt idx="50">
                  <c:v>-81.97</c:v>
                </c:pt>
                <c:pt idx="51">
                  <c:v>-81.94</c:v>
                </c:pt>
                <c:pt idx="52">
                  <c:v>-81.91</c:v>
                </c:pt>
                <c:pt idx="53">
                  <c:v>-81.88</c:v>
                </c:pt>
                <c:pt idx="54">
                  <c:v>-81.849999999999994</c:v>
                </c:pt>
                <c:pt idx="55">
                  <c:v>-81.819999999999993</c:v>
                </c:pt>
                <c:pt idx="56">
                  <c:v>-81.790000000000006</c:v>
                </c:pt>
                <c:pt idx="57">
                  <c:v>-81.760000000000005</c:v>
                </c:pt>
                <c:pt idx="58">
                  <c:v>-81.73</c:v>
                </c:pt>
                <c:pt idx="59">
                  <c:v>-81.7</c:v>
                </c:pt>
                <c:pt idx="60">
                  <c:v>-81.67</c:v>
                </c:pt>
                <c:pt idx="61">
                  <c:v>-81.64</c:v>
                </c:pt>
                <c:pt idx="62">
                  <c:v>-81.61</c:v>
                </c:pt>
                <c:pt idx="63">
                  <c:v>-81.58</c:v>
                </c:pt>
                <c:pt idx="64">
                  <c:v>-81.55</c:v>
                </c:pt>
                <c:pt idx="65">
                  <c:v>-81.52</c:v>
                </c:pt>
                <c:pt idx="66">
                  <c:v>-81.489999999999995</c:v>
                </c:pt>
                <c:pt idx="67">
                  <c:v>-81.459999999999994</c:v>
                </c:pt>
                <c:pt idx="68">
                  <c:v>-81.430000000000007</c:v>
                </c:pt>
                <c:pt idx="69">
                  <c:v>-81.400000000000006</c:v>
                </c:pt>
                <c:pt idx="70">
                  <c:v>-81.37</c:v>
                </c:pt>
                <c:pt idx="71">
                  <c:v>-81.34</c:v>
                </c:pt>
                <c:pt idx="72">
                  <c:v>-81.31</c:v>
                </c:pt>
                <c:pt idx="73">
                  <c:v>-81.28</c:v>
                </c:pt>
                <c:pt idx="74">
                  <c:v>-81.25</c:v>
                </c:pt>
                <c:pt idx="75">
                  <c:v>-81.22</c:v>
                </c:pt>
                <c:pt idx="76">
                  <c:v>-81.19</c:v>
                </c:pt>
                <c:pt idx="77">
                  <c:v>-81.16</c:v>
                </c:pt>
                <c:pt idx="78">
                  <c:v>-81.13</c:v>
                </c:pt>
                <c:pt idx="79">
                  <c:v>-81.099999999999994</c:v>
                </c:pt>
                <c:pt idx="80">
                  <c:v>-81.069999999999993</c:v>
                </c:pt>
                <c:pt idx="81">
                  <c:v>-81.040000000000006</c:v>
                </c:pt>
                <c:pt idx="82">
                  <c:v>-81.010000000000005</c:v>
                </c:pt>
                <c:pt idx="83">
                  <c:v>-80.98</c:v>
                </c:pt>
                <c:pt idx="84">
                  <c:v>-80.95</c:v>
                </c:pt>
                <c:pt idx="85">
                  <c:v>-80.92</c:v>
                </c:pt>
                <c:pt idx="86">
                  <c:v>-80.89</c:v>
                </c:pt>
                <c:pt idx="87">
                  <c:v>-80.86</c:v>
                </c:pt>
                <c:pt idx="88">
                  <c:v>-80.83</c:v>
                </c:pt>
                <c:pt idx="89">
                  <c:v>-80.8</c:v>
                </c:pt>
                <c:pt idx="90">
                  <c:v>-80.77</c:v>
                </c:pt>
                <c:pt idx="91">
                  <c:v>-80.739999999999995</c:v>
                </c:pt>
                <c:pt idx="92">
                  <c:v>-80.709999999999994</c:v>
                </c:pt>
                <c:pt idx="93">
                  <c:v>-80.680000000000007</c:v>
                </c:pt>
                <c:pt idx="94">
                  <c:v>-80.650000000000006</c:v>
                </c:pt>
                <c:pt idx="95">
                  <c:v>-80.62</c:v>
                </c:pt>
                <c:pt idx="96">
                  <c:v>-80.59</c:v>
                </c:pt>
                <c:pt idx="97">
                  <c:v>-80.56</c:v>
                </c:pt>
                <c:pt idx="98">
                  <c:v>-80.53</c:v>
                </c:pt>
                <c:pt idx="99">
                  <c:v>-80.5</c:v>
                </c:pt>
              </c:numCache>
            </c:numRef>
          </c:xVal>
          <c:yVal>
            <c:numRef>
              <c:f>'1.1.8'!$H$3:$H$102</c:f>
              <c:numCache>
                <c:formatCode>General</c:formatCode>
                <c:ptCount val="100"/>
                <c:pt idx="0">
                  <c:v>2.0497296102655497E-2</c:v>
                </c:pt>
                <c:pt idx="1">
                  <c:v>2.3673066800724011E-2</c:v>
                </c:pt>
                <c:pt idx="2">
                  <c:v>2.7259797015853036E-2</c:v>
                </c:pt>
                <c:pt idx="3">
                  <c:v>3.1296866478098699E-2</c:v>
                </c:pt>
                <c:pt idx="4">
                  <c:v>3.5825251001557999E-2</c:v>
                </c:pt>
                <c:pt idx="5">
                  <c:v>4.0887237795404166E-2</c:v>
                </c:pt>
                <c:pt idx="6">
                  <c:v>4.6526078345002254E-2</c:v>
                </c:pt>
                <c:pt idx="7">
                  <c:v>5.2785576445540862E-2</c:v>
                </c:pt>
                <c:pt idx="8">
                  <c:v>5.9709610062417429E-2</c:v>
                </c:pt>
                <c:pt idx="9">
                  <c:v>6.7341586972044773E-2</c:v>
                </c:pt>
                <c:pt idx="10">
                  <c:v>7.5723835593228581E-2</c:v>
                </c:pt>
                <c:pt idx="11">
                  <c:v>8.4896934035884108E-2</c:v>
                </c:pt>
                <c:pt idx="12">
                  <c:v>9.4898982145810204E-2</c:v>
                </c:pt>
                <c:pt idx="13">
                  <c:v>0.10576482317953192</c:v>
                </c:pt>
                <c:pt idx="14">
                  <c:v>0.11752522366245163</c:v>
                </c:pt>
                <c:pt idx="15">
                  <c:v>0.13020602192040409</c:v>
                </c:pt>
                <c:pt idx="16">
                  <c:v>0.14382725767676377</c:v>
                </c:pt>
                <c:pt idx="17">
                  <c:v>0.15840229691698032</c:v>
                </c:pt>
                <c:pt idx="18">
                  <c:v>0.17393696787861265</c:v>
                </c:pt>
                <c:pt idx="19">
                  <c:v>0.19042872546445247</c:v>
                </c:pt>
                <c:pt idx="20">
                  <c:v>0.20786586253563916</c:v>
                </c:pt>
                <c:pt idx="21">
                  <c:v>0.22622678736021906</c:v>
                </c:pt>
                <c:pt idx="22">
                  <c:v>0.2454793869126933</c:v>
                </c:pt>
                <c:pt idx="23">
                  <c:v>0.26558049569265152</c:v>
                </c:pt>
                <c:pt idx="24">
                  <c:v>0.28647548921411053</c:v>
                </c:pt>
                <c:pt idx="25">
                  <c:v>0.3080980202824089</c:v>
                </c:pt>
                <c:pt idx="26">
                  <c:v>0.33036991460624526</c:v>
                </c:pt>
                <c:pt idx="27">
                  <c:v>0.35320124018764526</c:v>
                </c:pt>
                <c:pt idx="28">
                  <c:v>0.37649056230760308</c:v>
                </c:pt>
                <c:pt idx="29">
                  <c:v>0.40012539281237475</c:v>
                </c:pt>
                <c:pt idx="30">
                  <c:v>0.42398283885475924</c:v>
                </c:pt>
                <c:pt idx="31">
                  <c:v>0.4479304523230726</c:v>
                </c:pt>
                <c:pt idx="32">
                  <c:v>0.47182727698079346</c:v>
                </c:pt>
                <c:pt idx="33">
                  <c:v>0.49552508593871791</c:v>
                </c:pt>
                <c:pt idx="34">
                  <c:v>0.51886979759878171</c:v>
                </c:pt>
                <c:pt idx="35">
                  <c:v>0.54170305376100814</c:v>
                </c:pt>
                <c:pt idx="36">
                  <c:v>0.56386393929725442</c:v>
                </c:pt>
                <c:pt idx="37">
                  <c:v>0.58519081879180812</c:v>
                </c:pt>
                <c:pt idx="38">
                  <c:v>0.60552326195275918</c:v>
                </c:pt>
                <c:pt idx="39">
                  <c:v>0.62470402652567203</c:v>
                </c:pt>
                <c:pt idx="40">
                  <c:v>0.6425810649980731</c:v>
                </c:pt>
                <c:pt idx="41">
                  <c:v>0.65900951966062415</c:v>
                </c:pt>
                <c:pt idx="42">
                  <c:v>0.67385366966132287</c:v>
                </c:pt>
                <c:pt idx="43">
                  <c:v>0.68698879360404275</c:v>
                </c:pt>
                <c:pt idx="44">
                  <c:v>0.69830291202997896</c:v>
                </c:pt>
                <c:pt idx="45">
                  <c:v>0.70769837578219785</c:v>
                </c:pt>
                <c:pt idx="46">
                  <c:v>0.71509326876629731</c:v>
                </c:pt>
                <c:pt idx="47">
                  <c:v>0.72042259693363186</c:v>
                </c:pt>
                <c:pt idx="48">
                  <c:v>0.72363923935389896</c:v>
                </c:pt>
                <c:pt idx="49">
                  <c:v>0.72471464191311452</c:v>
                </c:pt>
                <c:pt idx="50">
                  <c:v>0.72363923935389896</c:v>
                </c:pt>
                <c:pt idx="51">
                  <c:v>0.72042259693363186</c:v>
                </c:pt>
                <c:pt idx="52">
                  <c:v>0.71509326876629731</c:v>
                </c:pt>
                <c:pt idx="53">
                  <c:v>0.70769837578219785</c:v>
                </c:pt>
                <c:pt idx="54">
                  <c:v>0.69830291202997896</c:v>
                </c:pt>
                <c:pt idx="55">
                  <c:v>0.68698879360404275</c:v>
                </c:pt>
                <c:pt idx="56">
                  <c:v>0.67385366966132287</c:v>
                </c:pt>
                <c:pt idx="57">
                  <c:v>0.65900951966062415</c:v>
                </c:pt>
                <c:pt idx="58">
                  <c:v>0.6425810649980731</c:v>
                </c:pt>
                <c:pt idx="59">
                  <c:v>0.62470402652567203</c:v>
                </c:pt>
                <c:pt idx="60">
                  <c:v>0.60552326195275918</c:v>
                </c:pt>
                <c:pt idx="61">
                  <c:v>0.58519081879180812</c:v>
                </c:pt>
                <c:pt idx="62">
                  <c:v>0.56386393929725442</c:v>
                </c:pt>
                <c:pt idx="63">
                  <c:v>0.54170305376100814</c:v>
                </c:pt>
                <c:pt idx="64">
                  <c:v>0.51886979759878171</c:v>
                </c:pt>
                <c:pt idx="65">
                  <c:v>0.49552508593871791</c:v>
                </c:pt>
                <c:pt idx="66">
                  <c:v>0.47182727698079346</c:v>
                </c:pt>
                <c:pt idx="67">
                  <c:v>0.4479304523230726</c:v>
                </c:pt>
                <c:pt idx="68">
                  <c:v>0.42398283885475924</c:v>
                </c:pt>
                <c:pt idx="69">
                  <c:v>0.40012539281237475</c:v>
                </c:pt>
                <c:pt idx="70">
                  <c:v>0.37649056230760308</c:v>
                </c:pt>
                <c:pt idx="71">
                  <c:v>0.35320124018764526</c:v>
                </c:pt>
                <c:pt idx="72">
                  <c:v>0.33036991460624526</c:v>
                </c:pt>
                <c:pt idx="73">
                  <c:v>0.3080980202824089</c:v>
                </c:pt>
                <c:pt idx="74">
                  <c:v>0.28647548921411053</c:v>
                </c:pt>
                <c:pt idx="75">
                  <c:v>0.26558049569265152</c:v>
                </c:pt>
                <c:pt idx="76">
                  <c:v>0.2454793869126933</c:v>
                </c:pt>
                <c:pt idx="77">
                  <c:v>0.22622678736021906</c:v>
                </c:pt>
                <c:pt idx="78">
                  <c:v>0.20786586253563916</c:v>
                </c:pt>
                <c:pt idx="79">
                  <c:v>0.19042872546445247</c:v>
                </c:pt>
                <c:pt idx="80">
                  <c:v>0.17393696787861265</c:v>
                </c:pt>
                <c:pt idx="81">
                  <c:v>0.15840229691698032</c:v>
                </c:pt>
                <c:pt idx="82">
                  <c:v>0.14382725767676377</c:v>
                </c:pt>
                <c:pt idx="83">
                  <c:v>0.13020602192040409</c:v>
                </c:pt>
                <c:pt idx="84">
                  <c:v>0.11752522366245163</c:v>
                </c:pt>
                <c:pt idx="85">
                  <c:v>0.10576482317953192</c:v>
                </c:pt>
                <c:pt idx="86">
                  <c:v>9.4898982145810204E-2</c:v>
                </c:pt>
                <c:pt idx="87">
                  <c:v>8.4896934035884108E-2</c:v>
                </c:pt>
                <c:pt idx="88">
                  <c:v>7.5723835593228581E-2</c:v>
                </c:pt>
                <c:pt idx="89">
                  <c:v>6.7341586972044773E-2</c:v>
                </c:pt>
                <c:pt idx="90">
                  <c:v>5.9709610062417429E-2</c:v>
                </c:pt>
                <c:pt idx="91">
                  <c:v>5.2785576445540862E-2</c:v>
                </c:pt>
                <c:pt idx="92">
                  <c:v>4.6526078345002254E-2</c:v>
                </c:pt>
                <c:pt idx="93">
                  <c:v>4.0887237795404166E-2</c:v>
                </c:pt>
                <c:pt idx="94">
                  <c:v>3.5825251001557999E-2</c:v>
                </c:pt>
                <c:pt idx="95">
                  <c:v>3.1296866478098699E-2</c:v>
                </c:pt>
                <c:pt idx="96">
                  <c:v>2.7259797015853036E-2</c:v>
                </c:pt>
                <c:pt idx="97">
                  <c:v>2.3673066800724011E-2</c:v>
                </c:pt>
                <c:pt idx="98">
                  <c:v>2.0497296102655497E-2</c:v>
                </c:pt>
                <c:pt idx="99">
                  <c:v>1.7694926852847914E-2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E63-477C-8D93-028A75209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'1.1.9'!$E$2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'1.1.9'!$D$3:$D$11</c:f>
              <c:numCache>
                <c:formatCode>General</c:formatCode>
                <c:ptCount val="9"/>
                <c:pt idx="0">
                  <c:v>-89</c:v>
                </c:pt>
                <c:pt idx="1">
                  <c:v>-88</c:v>
                </c:pt>
                <c:pt idx="2">
                  <c:v>-87</c:v>
                </c:pt>
                <c:pt idx="3">
                  <c:v>-86</c:v>
                </c:pt>
                <c:pt idx="4">
                  <c:v>-85</c:v>
                </c:pt>
                <c:pt idx="5">
                  <c:v>-84</c:v>
                </c:pt>
                <c:pt idx="6">
                  <c:v>-83</c:v>
                </c:pt>
                <c:pt idx="7">
                  <c:v>-82</c:v>
                </c:pt>
                <c:pt idx="8">
                  <c:v>-81</c:v>
                </c:pt>
              </c:numCache>
            </c:numRef>
          </c:xVal>
          <c:yVal>
            <c:numRef>
              <c:f>'1.1.9'!$E$3:$E$11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26</c:v>
                </c:pt>
                <c:pt idx="7">
                  <c:v>68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B0-47E8-9C50-2287C687E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'1.1.9'!$G$3:$G$102</c:f>
              <c:numCache>
                <c:formatCode>General</c:formatCode>
                <c:ptCount val="100"/>
                <c:pt idx="0">
                  <c:v>-83.47</c:v>
                </c:pt>
                <c:pt idx="1">
                  <c:v>-83.44</c:v>
                </c:pt>
                <c:pt idx="2">
                  <c:v>-83.41</c:v>
                </c:pt>
                <c:pt idx="3">
                  <c:v>-83.38</c:v>
                </c:pt>
                <c:pt idx="4">
                  <c:v>-83.35</c:v>
                </c:pt>
                <c:pt idx="5">
                  <c:v>-83.32</c:v>
                </c:pt>
                <c:pt idx="6">
                  <c:v>-83.29</c:v>
                </c:pt>
                <c:pt idx="7">
                  <c:v>-83.26</c:v>
                </c:pt>
                <c:pt idx="8">
                  <c:v>-83.23</c:v>
                </c:pt>
                <c:pt idx="9">
                  <c:v>-83.2</c:v>
                </c:pt>
                <c:pt idx="10">
                  <c:v>-83.17</c:v>
                </c:pt>
                <c:pt idx="11">
                  <c:v>-83.14</c:v>
                </c:pt>
                <c:pt idx="12">
                  <c:v>-83.11</c:v>
                </c:pt>
                <c:pt idx="13">
                  <c:v>-83.08</c:v>
                </c:pt>
                <c:pt idx="14">
                  <c:v>-83.05</c:v>
                </c:pt>
                <c:pt idx="15">
                  <c:v>-83.02</c:v>
                </c:pt>
                <c:pt idx="16">
                  <c:v>-82.99</c:v>
                </c:pt>
                <c:pt idx="17">
                  <c:v>-82.96</c:v>
                </c:pt>
                <c:pt idx="18">
                  <c:v>-82.93</c:v>
                </c:pt>
                <c:pt idx="19">
                  <c:v>-82.9</c:v>
                </c:pt>
                <c:pt idx="20">
                  <c:v>-82.87</c:v>
                </c:pt>
                <c:pt idx="21">
                  <c:v>-82.84</c:v>
                </c:pt>
                <c:pt idx="22">
                  <c:v>-82.81</c:v>
                </c:pt>
                <c:pt idx="23">
                  <c:v>-82.78</c:v>
                </c:pt>
                <c:pt idx="24">
                  <c:v>-82.75</c:v>
                </c:pt>
                <c:pt idx="25">
                  <c:v>-82.72</c:v>
                </c:pt>
                <c:pt idx="26">
                  <c:v>-82.69</c:v>
                </c:pt>
                <c:pt idx="27">
                  <c:v>-82.66</c:v>
                </c:pt>
                <c:pt idx="28">
                  <c:v>-82.63</c:v>
                </c:pt>
                <c:pt idx="29">
                  <c:v>-82.6</c:v>
                </c:pt>
                <c:pt idx="30">
                  <c:v>-82.57</c:v>
                </c:pt>
                <c:pt idx="31">
                  <c:v>-82.54</c:v>
                </c:pt>
                <c:pt idx="32">
                  <c:v>-82.51</c:v>
                </c:pt>
                <c:pt idx="33">
                  <c:v>-82.48</c:v>
                </c:pt>
                <c:pt idx="34">
                  <c:v>-82.45</c:v>
                </c:pt>
                <c:pt idx="35">
                  <c:v>-82.42</c:v>
                </c:pt>
                <c:pt idx="36">
                  <c:v>-82.39</c:v>
                </c:pt>
                <c:pt idx="37">
                  <c:v>-82.36</c:v>
                </c:pt>
                <c:pt idx="38">
                  <c:v>-82.33</c:v>
                </c:pt>
                <c:pt idx="39">
                  <c:v>-82.3</c:v>
                </c:pt>
                <c:pt idx="40">
                  <c:v>-82.27</c:v>
                </c:pt>
                <c:pt idx="41">
                  <c:v>-82.24</c:v>
                </c:pt>
                <c:pt idx="42">
                  <c:v>-82.21</c:v>
                </c:pt>
                <c:pt idx="43">
                  <c:v>-82.18</c:v>
                </c:pt>
                <c:pt idx="44">
                  <c:v>-82.15</c:v>
                </c:pt>
                <c:pt idx="45">
                  <c:v>-82.12</c:v>
                </c:pt>
                <c:pt idx="46">
                  <c:v>-82.09</c:v>
                </c:pt>
                <c:pt idx="47">
                  <c:v>-82.06</c:v>
                </c:pt>
                <c:pt idx="48">
                  <c:v>-82.03</c:v>
                </c:pt>
                <c:pt idx="49">
                  <c:v>-82</c:v>
                </c:pt>
                <c:pt idx="50">
                  <c:v>-81.97</c:v>
                </c:pt>
                <c:pt idx="51">
                  <c:v>-81.94</c:v>
                </c:pt>
                <c:pt idx="52">
                  <c:v>-81.91</c:v>
                </c:pt>
                <c:pt idx="53">
                  <c:v>-81.88</c:v>
                </c:pt>
                <c:pt idx="54">
                  <c:v>-81.849999999999994</c:v>
                </c:pt>
                <c:pt idx="55">
                  <c:v>-81.819999999999993</c:v>
                </c:pt>
                <c:pt idx="56">
                  <c:v>-81.790000000000006</c:v>
                </c:pt>
                <c:pt idx="57">
                  <c:v>-81.760000000000005</c:v>
                </c:pt>
                <c:pt idx="58">
                  <c:v>-81.73</c:v>
                </c:pt>
                <c:pt idx="59">
                  <c:v>-81.7</c:v>
                </c:pt>
                <c:pt idx="60">
                  <c:v>-81.67</c:v>
                </c:pt>
                <c:pt idx="61">
                  <c:v>-81.64</c:v>
                </c:pt>
                <c:pt idx="62">
                  <c:v>-81.61</c:v>
                </c:pt>
                <c:pt idx="63">
                  <c:v>-81.58</c:v>
                </c:pt>
                <c:pt idx="64">
                  <c:v>-81.55</c:v>
                </c:pt>
                <c:pt idx="65">
                  <c:v>-81.52</c:v>
                </c:pt>
                <c:pt idx="66">
                  <c:v>-81.489999999999995</c:v>
                </c:pt>
                <c:pt idx="67">
                  <c:v>-81.459999999999994</c:v>
                </c:pt>
                <c:pt idx="68">
                  <c:v>-81.430000000000007</c:v>
                </c:pt>
                <c:pt idx="69">
                  <c:v>-81.400000000000006</c:v>
                </c:pt>
                <c:pt idx="70">
                  <c:v>-81.37</c:v>
                </c:pt>
                <c:pt idx="71">
                  <c:v>-81.34</c:v>
                </c:pt>
                <c:pt idx="72">
                  <c:v>-81.31</c:v>
                </c:pt>
                <c:pt idx="73">
                  <c:v>-81.28</c:v>
                </c:pt>
                <c:pt idx="74">
                  <c:v>-81.25</c:v>
                </c:pt>
                <c:pt idx="75">
                  <c:v>-81.22</c:v>
                </c:pt>
                <c:pt idx="76">
                  <c:v>-81.19</c:v>
                </c:pt>
                <c:pt idx="77">
                  <c:v>-81.16</c:v>
                </c:pt>
                <c:pt idx="78">
                  <c:v>-81.13</c:v>
                </c:pt>
                <c:pt idx="79">
                  <c:v>-81.099999999999994</c:v>
                </c:pt>
                <c:pt idx="80">
                  <c:v>-81.069999999999993</c:v>
                </c:pt>
                <c:pt idx="81">
                  <c:v>-81.040000000000006</c:v>
                </c:pt>
                <c:pt idx="82">
                  <c:v>-81.010000000000005</c:v>
                </c:pt>
                <c:pt idx="83">
                  <c:v>-80.98</c:v>
                </c:pt>
                <c:pt idx="84">
                  <c:v>-80.95</c:v>
                </c:pt>
                <c:pt idx="85">
                  <c:v>-80.92</c:v>
                </c:pt>
                <c:pt idx="86">
                  <c:v>-80.89</c:v>
                </c:pt>
                <c:pt idx="87">
                  <c:v>-80.86</c:v>
                </c:pt>
                <c:pt idx="88">
                  <c:v>-80.83</c:v>
                </c:pt>
                <c:pt idx="89">
                  <c:v>-80.8</c:v>
                </c:pt>
                <c:pt idx="90">
                  <c:v>-80.77</c:v>
                </c:pt>
                <c:pt idx="91">
                  <c:v>-80.739999999999995</c:v>
                </c:pt>
                <c:pt idx="92">
                  <c:v>-80.709999999999994</c:v>
                </c:pt>
                <c:pt idx="93">
                  <c:v>-80.680000000000007</c:v>
                </c:pt>
                <c:pt idx="94">
                  <c:v>-80.650000000000006</c:v>
                </c:pt>
                <c:pt idx="95">
                  <c:v>-80.62</c:v>
                </c:pt>
                <c:pt idx="96">
                  <c:v>-80.59</c:v>
                </c:pt>
                <c:pt idx="97">
                  <c:v>-80.56</c:v>
                </c:pt>
                <c:pt idx="98">
                  <c:v>-80.53</c:v>
                </c:pt>
                <c:pt idx="99">
                  <c:v>-80.5</c:v>
                </c:pt>
              </c:numCache>
            </c:numRef>
          </c:xVal>
          <c:yVal>
            <c:numRef>
              <c:f>'1.1.9'!$H$3:$H$102</c:f>
              <c:numCache>
                <c:formatCode>General</c:formatCode>
                <c:ptCount val="100"/>
                <c:pt idx="0">
                  <c:v>2.3140069859484445E-2</c:v>
                </c:pt>
                <c:pt idx="1">
                  <c:v>2.6572934706179531E-2</c:v>
                </c:pt>
                <c:pt idx="2">
                  <c:v>3.0428161893205644E-2</c:v>
                </c:pt>
                <c:pt idx="3">
                  <c:v>3.474347543414591E-2</c:v>
                </c:pt>
                <c:pt idx="4">
                  <c:v>3.9557801201484909E-2</c:v>
                </c:pt>
                <c:pt idx="5">
                  <c:v>4.491096336741595E-2</c:v>
                </c:pt>
                <c:pt idx="6">
                  <c:v>5.0843324690027031E-2</c:v>
                </c:pt>
                <c:pt idx="7">
                  <c:v>5.7395369427541192E-2</c:v>
                </c:pt>
                <c:pt idx="8">
                  <c:v>6.4607228714507872E-2</c:v>
                </c:pt>
                <c:pt idx="9">
                  <c:v>7.2518149431222437E-2</c:v>
                </c:pt>
                <c:pt idx="10">
                  <c:v>8.1165908927718286E-2</c:v>
                </c:pt>
                <c:pt idx="11">
                  <c:v>9.0586179407924294E-2</c:v>
                </c:pt>
                <c:pt idx="12">
                  <c:v>0.10081184731305731</c:v>
                </c:pt>
                <c:pt idx="13">
                  <c:v>0.11187229463560465</c:v>
                </c:pt>
                <c:pt idx="14">
                  <c:v>0.12379265071032504</c:v>
                </c:pt>
                <c:pt idx="15">
                  <c:v>0.13659302462558068</c:v>
                </c:pt>
                <c:pt idx="16">
                  <c:v>0.15028772993183445</c:v>
                </c:pt>
                <c:pt idx="17">
                  <c:v>0.16488451474595173</c:v>
                </c:pt>
                <c:pt idx="18">
                  <c:v>0.18038381160971148</c:v>
                </c:pt>
                <c:pt idx="19">
                  <c:v>0.19677802250790072</c:v>
                </c:pt>
                <c:pt idx="20">
                  <c:v>0.21405085523556355</c:v>
                </c:pt>
                <c:pt idx="21">
                  <c:v>0.23217672777914466</c:v>
                </c:pt>
                <c:pt idx="22">
                  <c:v>0.25112025749927741</c:v>
                </c:pt>
                <c:pt idx="23">
                  <c:v>0.27083585163900903</c:v>
                </c:pt>
                <c:pt idx="24">
                  <c:v>0.29126741500223519</c:v>
                </c:pt>
                <c:pt idx="25">
                  <c:v>0.31234818953569432</c:v>
                </c:pt>
                <c:pt idx="26">
                  <c:v>0.33400073899766769</c:v>
                </c:pt>
                <c:pt idx="27">
                  <c:v>0.3561370899136776</c:v>
                </c:pt>
                <c:pt idx="28">
                  <c:v>0.37865903762335262</c:v>
                </c:pt>
                <c:pt idx="29">
                  <c:v>0.40145862344619415</c:v>
                </c:pt>
                <c:pt idx="30">
                  <c:v>0.42441878588379628</c:v>
                </c:pt>
                <c:pt idx="31">
                  <c:v>0.44741418539167799</c:v>
                </c:pt>
                <c:pt idx="32">
                  <c:v>0.47031219866691415</c:v>
                </c:pt>
                <c:pt idx="33">
                  <c:v>0.49297407468977589</c:v>
                </c:pt>
                <c:pt idx="34">
                  <c:v>0.51525624101996503</c:v>
                </c:pt>
                <c:pt idx="35">
                  <c:v>0.53701174517583206</c:v>
                </c:pt>
                <c:pt idx="36">
                  <c:v>0.55809181241933226</c:v>
                </c:pt>
                <c:pt idx="37">
                  <c:v>0.57834749802950769</c:v>
                </c:pt>
                <c:pt idx="38">
                  <c:v>0.59763140927045932</c:v>
                </c:pt>
                <c:pt idx="39">
                  <c:v>0.61579946983694955</c:v>
                </c:pt>
                <c:pt idx="40">
                  <c:v>0.6327126976735602</c:v>
                </c:pt>
                <c:pt idx="41">
                  <c:v>0.64823896578106333</c:v>
                </c:pt>
                <c:pt idx="42">
                  <c:v>0.66225471500066713</c:v>
                </c:pt>
                <c:pt idx="43">
                  <c:v>0.67464658784023102</c:v>
                </c:pt>
                <c:pt idx="44">
                  <c:v>0.68531295319463525</c:v>
                </c:pt>
                <c:pt idx="45">
                  <c:v>0.69416529331319565</c:v>
                </c:pt>
                <c:pt idx="46">
                  <c:v>0.70112942655843091</c:v>
                </c:pt>
                <c:pt idx="47">
                  <c:v>0.70614654233922181</c:v>
                </c:pt>
                <c:pt idx="48">
                  <c:v>0.7091740280261859</c:v>
                </c:pt>
                <c:pt idx="49">
                  <c:v>0.71018607158767455</c:v>
                </c:pt>
                <c:pt idx="50">
                  <c:v>0.7091740280261859</c:v>
                </c:pt>
                <c:pt idx="51">
                  <c:v>0.70614654233922181</c:v>
                </c:pt>
                <c:pt idx="52">
                  <c:v>0.70112942655843091</c:v>
                </c:pt>
                <c:pt idx="53">
                  <c:v>0.69416529331319565</c:v>
                </c:pt>
                <c:pt idx="54">
                  <c:v>0.68531295319463525</c:v>
                </c:pt>
                <c:pt idx="55">
                  <c:v>0.67464658784023102</c:v>
                </c:pt>
                <c:pt idx="56">
                  <c:v>0.66225471500066713</c:v>
                </c:pt>
                <c:pt idx="57">
                  <c:v>0.64823896578106333</c:v>
                </c:pt>
                <c:pt idx="58">
                  <c:v>0.6327126976735602</c:v>
                </c:pt>
                <c:pt idx="59">
                  <c:v>0.61579946983694955</c:v>
                </c:pt>
                <c:pt idx="60">
                  <c:v>0.59763140927045932</c:v>
                </c:pt>
                <c:pt idx="61">
                  <c:v>0.57834749802950769</c:v>
                </c:pt>
                <c:pt idx="62">
                  <c:v>0.55809181241933226</c:v>
                </c:pt>
                <c:pt idx="63">
                  <c:v>0.53701174517583206</c:v>
                </c:pt>
                <c:pt idx="64">
                  <c:v>0.51525624101996503</c:v>
                </c:pt>
                <c:pt idx="65">
                  <c:v>0.49297407468977589</c:v>
                </c:pt>
                <c:pt idx="66">
                  <c:v>0.47031219866691415</c:v>
                </c:pt>
                <c:pt idx="67">
                  <c:v>0.44741418539167799</c:v>
                </c:pt>
                <c:pt idx="68">
                  <c:v>0.42441878588379628</c:v>
                </c:pt>
                <c:pt idx="69">
                  <c:v>0.40145862344619415</c:v>
                </c:pt>
                <c:pt idx="70">
                  <c:v>0.37865903762335262</c:v>
                </c:pt>
                <c:pt idx="71">
                  <c:v>0.3561370899136776</c:v>
                </c:pt>
                <c:pt idx="72">
                  <c:v>0.33400073899766769</c:v>
                </c:pt>
                <c:pt idx="73">
                  <c:v>0.31234818953569432</c:v>
                </c:pt>
                <c:pt idx="74">
                  <c:v>0.29126741500223519</c:v>
                </c:pt>
                <c:pt idx="75">
                  <c:v>0.27083585163900903</c:v>
                </c:pt>
                <c:pt idx="76">
                  <c:v>0.25112025749927741</c:v>
                </c:pt>
                <c:pt idx="77">
                  <c:v>0.23217672777914466</c:v>
                </c:pt>
                <c:pt idx="78">
                  <c:v>0.21405085523556355</c:v>
                </c:pt>
                <c:pt idx="79">
                  <c:v>0.19677802250790072</c:v>
                </c:pt>
                <c:pt idx="80">
                  <c:v>0.18038381160971148</c:v>
                </c:pt>
                <c:pt idx="81">
                  <c:v>0.16488451474595173</c:v>
                </c:pt>
                <c:pt idx="82">
                  <c:v>0.15028772993183445</c:v>
                </c:pt>
                <c:pt idx="83">
                  <c:v>0.13659302462558068</c:v>
                </c:pt>
                <c:pt idx="84">
                  <c:v>0.12379265071032504</c:v>
                </c:pt>
                <c:pt idx="85">
                  <c:v>0.11187229463560465</c:v>
                </c:pt>
                <c:pt idx="86">
                  <c:v>0.10081184731305731</c:v>
                </c:pt>
                <c:pt idx="87">
                  <c:v>9.0586179407924294E-2</c:v>
                </c:pt>
                <c:pt idx="88">
                  <c:v>8.1165908927718286E-2</c:v>
                </c:pt>
                <c:pt idx="89">
                  <c:v>7.2518149431222437E-2</c:v>
                </c:pt>
                <c:pt idx="90">
                  <c:v>6.4607228714507872E-2</c:v>
                </c:pt>
                <c:pt idx="91">
                  <c:v>5.7395369427541192E-2</c:v>
                </c:pt>
                <c:pt idx="92">
                  <c:v>5.0843324690027031E-2</c:v>
                </c:pt>
                <c:pt idx="93">
                  <c:v>4.491096336741595E-2</c:v>
                </c:pt>
                <c:pt idx="94">
                  <c:v>3.9557801201484909E-2</c:v>
                </c:pt>
                <c:pt idx="95">
                  <c:v>3.474347543414591E-2</c:v>
                </c:pt>
                <c:pt idx="96">
                  <c:v>3.0428161893205644E-2</c:v>
                </c:pt>
                <c:pt idx="97">
                  <c:v>2.6572934706179531E-2</c:v>
                </c:pt>
                <c:pt idx="98">
                  <c:v>2.3140069859484445E-2</c:v>
                </c:pt>
                <c:pt idx="99">
                  <c:v>2.0093294717970445E-2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3B0-47E8-9C50-2287C687E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'1.1.10'!$E$2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'1.1.10'!$D$3:$D$11</c:f>
              <c:numCache>
                <c:formatCode>General</c:formatCode>
                <c:ptCount val="9"/>
                <c:pt idx="0">
                  <c:v>-87</c:v>
                </c:pt>
                <c:pt idx="1">
                  <c:v>-86</c:v>
                </c:pt>
                <c:pt idx="2">
                  <c:v>-85</c:v>
                </c:pt>
                <c:pt idx="3">
                  <c:v>-84</c:v>
                </c:pt>
                <c:pt idx="4">
                  <c:v>-83</c:v>
                </c:pt>
                <c:pt idx="5">
                  <c:v>-82</c:v>
                </c:pt>
                <c:pt idx="6">
                  <c:v>-81</c:v>
                </c:pt>
                <c:pt idx="7">
                  <c:v>-80</c:v>
                </c:pt>
                <c:pt idx="8">
                  <c:v>-79</c:v>
                </c:pt>
              </c:numCache>
            </c:numRef>
          </c:xVal>
          <c:yVal>
            <c:numRef>
              <c:f>'1.1.10'!$E$3:$E$11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25</c:v>
                </c:pt>
                <c:pt idx="5">
                  <c:v>64</c:v>
                </c:pt>
                <c:pt idx="6">
                  <c:v>9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AB-4608-A0D9-2C34B4E8A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'1.1.10'!$G$3:$G$102</c:f>
              <c:numCache>
                <c:formatCode>General</c:formatCode>
                <c:ptCount val="100"/>
                <c:pt idx="0">
                  <c:v>-83.47</c:v>
                </c:pt>
                <c:pt idx="1">
                  <c:v>-83.44</c:v>
                </c:pt>
                <c:pt idx="2">
                  <c:v>-83.41</c:v>
                </c:pt>
                <c:pt idx="3">
                  <c:v>-83.38</c:v>
                </c:pt>
                <c:pt idx="4">
                  <c:v>-83.35</c:v>
                </c:pt>
                <c:pt idx="5">
                  <c:v>-83.32</c:v>
                </c:pt>
                <c:pt idx="6">
                  <c:v>-83.29</c:v>
                </c:pt>
                <c:pt idx="7">
                  <c:v>-83.26</c:v>
                </c:pt>
                <c:pt idx="8">
                  <c:v>-83.23</c:v>
                </c:pt>
                <c:pt idx="9">
                  <c:v>-83.2</c:v>
                </c:pt>
                <c:pt idx="10">
                  <c:v>-83.17</c:v>
                </c:pt>
                <c:pt idx="11">
                  <c:v>-83.14</c:v>
                </c:pt>
                <c:pt idx="12">
                  <c:v>-83.11</c:v>
                </c:pt>
                <c:pt idx="13">
                  <c:v>-83.08</c:v>
                </c:pt>
                <c:pt idx="14">
                  <c:v>-83.05</c:v>
                </c:pt>
                <c:pt idx="15">
                  <c:v>-83.02</c:v>
                </c:pt>
                <c:pt idx="16">
                  <c:v>-82.99</c:v>
                </c:pt>
                <c:pt idx="17">
                  <c:v>-82.96</c:v>
                </c:pt>
                <c:pt idx="18">
                  <c:v>-82.93</c:v>
                </c:pt>
                <c:pt idx="19">
                  <c:v>-82.9</c:v>
                </c:pt>
                <c:pt idx="20">
                  <c:v>-82.87</c:v>
                </c:pt>
                <c:pt idx="21">
                  <c:v>-82.84</c:v>
                </c:pt>
                <c:pt idx="22">
                  <c:v>-82.81</c:v>
                </c:pt>
                <c:pt idx="23">
                  <c:v>-82.78</c:v>
                </c:pt>
                <c:pt idx="24">
                  <c:v>-82.75</c:v>
                </c:pt>
                <c:pt idx="25">
                  <c:v>-82.72</c:v>
                </c:pt>
                <c:pt idx="26">
                  <c:v>-82.69</c:v>
                </c:pt>
                <c:pt idx="27">
                  <c:v>-82.66</c:v>
                </c:pt>
                <c:pt idx="28">
                  <c:v>-82.63</c:v>
                </c:pt>
                <c:pt idx="29">
                  <c:v>-82.6</c:v>
                </c:pt>
                <c:pt idx="30">
                  <c:v>-82.57</c:v>
                </c:pt>
                <c:pt idx="31">
                  <c:v>-82.54</c:v>
                </c:pt>
                <c:pt idx="32">
                  <c:v>-82.51</c:v>
                </c:pt>
                <c:pt idx="33">
                  <c:v>-82.48</c:v>
                </c:pt>
                <c:pt idx="34">
                  <c:v>-82.45</c:v>
                </c:pt>
                <c:pt idx="35">
                  <c:v>-82.42</c:v>
                </c:pt>
                <c:pt idx="36">
                  <c:v>-82.39</c:v>
                </c:pt>
                <c:pt idx="37">
                  <c:v>-82.36</c:v>
                </c:pt>
                <c:pt idx="38">
                  <c:v>-82.33</c:v>
                </c:pt>
                <c:pt idx="39">
                  <c:v>-82.3</c:v>
                </c:pt>
                <c:pt idx="40">
                  <c:v>-82.27</c:v>
                </c:pt>
                <c:pt idx="41">
                  <c:v>-82.24</c:v>
                </c:pt>
                <c:pt idx="42">
                  <c:v>-82.21</c:v>
                </c:pt>
                <c:pt idx="43">
                  <c:v>-82.18</c:v>
                </c:pt>
                <c:pt idx="44">
                  <c:v>-82.15</c:v>
                </c:pt>
                <c:pt idx="45">
                  <c:v>-82.12</c:v>
                </c:pt>
                <c:pt idx="46">
                  <c:v>-82.09</c:v>
                </c:pt>
                <c:pt idx="47">
                  <c:v>-82.06</c:v>
                </c:pt>
                <c:pt idx="48">
                  <c:v>-82.03</c:v>
                </c:pt>
                <c:pt idx="49">
                  <c:v>-82</c:v>
                </c:pt>
                <c:pt idx="50">
                  <c:v>-81.97</c:v>
                </c:pt>
                <c:pt idx="51">
                  <c:v>-81.94</c:v>
                </c:pt>
                <c:pt idx="52">
                  <c:v>-81.91</c:v>
                </c:pt>
                <c:pt idx="53">
                  <c:v>-81.88</c:v>
                </c:pt>
                <c:pt idx="54">
                  <c:v>-81.849999999999994</c:v>
                </c:pt>
                <c:pt idx="55">
                  <c:v>-81.819999999999993</c:v>
                </c:pt>
                <c:pt idx="56">
                  <c:v>-81.790000000000006</c:v>
                </c:pt>
                <c:pt idx="57">
                  <c:v>-81.760000000000005</c:v>
                </c:pt>
                <c:pt idx="58">
                  <c:v>-81.73</c:v>
                </c:pt>
                <c:pt idx="59">
                  <c:v>-81.7</c:v>
                </c:pt>
                <c:pt idx="60">
                  <c:v>-81.67</c:v>
                </c:pt>
                <c:pt idx="61">
                  <c:v>-81.64</c:v>
                </c:pt>
                <c:pt idx="62">
                  <c:v>-81.61</c:v>
                </c:pt>
                <c:pt idx="63">
                  <c:v>-81.58</c:v>
                </c:pt>
                <c:pt idx="64">
                  <c:v>-81.55</c:v>
                </c:pt>
                <c:pt idx="65">
                  <c:v>-81.52</c:v>
                </c:pt>
                <c:pt idx="66">
                  <c:v>-81.489999999999995</c:v>
                </c:pt>
                <c:pt idx="67">
                  <c:v>-81.459999999999994</c:v>
                </c:pt>
                <c:pt idx="68">
                  <c:v>-81.430000000000007</c:v>
                </c:pt>
                <c:pt idx="69">
                  <c:v>-81.400000000000006</c:v>
                </c:pt>
                <c:pt idx="70">
                  <c:v>-81.37</c:v>
                </c:pt>
                <c:pt idx="71">
                  <c:v>-81.34</c:v>
                </c:pt>
                <c:pt idx="72">
                  <c:v>-81.31</c:v>
                </c:pt>
                <c:pt idx="73">
                  <c:v>-81.28</c:v>
                </c:pt>
                <c:pt idx="74">
                  <c:v>-81.25</c:v>
                </c:pt>
                <c:pt idx="75">
                  <c:v>-81.22</c:v>
                </c:pt>
                <c:pt idx="76">
                  <c:v>-81.19</c:v>
                </c:pt>
                <c:pt idx="77">
                  <c:v>-81.16</c:v>
                </c:pt>
                <c:pt idx="78">
                  <c:v>-81.13</c:v>
                </c:pt>
                <c:pt idx="79">
                  <c:v>-81.099999999999994</c:v>
                </c:pt>
                <c:pt idx="80">
                  <c:v>-81.069999999999993</c:v>
                </c:pt>
                <c:pt idx="81">
                  <c:v>-81.040000000000006</c:v>
                </c:pt>
                <c:pt idx="82">
                  <c:v>-81.010000000000005</c:v>
                </c:pt>
                <c:pt idx="83">
                  <c:v>-80.98</c:v>
                </c:pt>
                <c:pt idx="84">
                  <c:v>-80.95</c:v>
                </c:pt>
                <c:pt idx="85">
                  <c:v>-80.92</c:v>
                </c:pt>
                <c:pt idx="86">
                  <c:v>-80.89</c:v>
                </c:pt>
                <c:pt idx="87">
                  <c:v>-80.86</c:v>
                </c:pt>
                <c:pt idx="88">
                  <c:v>-80.83</c:v>
                </c:pt>
                <c:pt idx="89">
                  <c:v>-80.8</c:v>
                </c:pt>
                <c:pt idx="90">
                  <c:v>-80.77</c:v>
                </c:pt>
                <c:pt idx="91">
                  <c:v>-80.739999999999995</c:v>
                </c:pt>
                <c:pt idx="92">
                  <c:v>-80.709999999999994</c:v>
                </c:pt>
                <c:pt idx="93">
                  <c:v>-80.680000000000007</c:v>
                </c:pt>
                <c:pt idx="94">
                  <c:v>-80.650000000000006</c:v>
                </c:pt>
                <c:pt idx="95">
                  <c:v>-80.62</c:v>
                </c:pt>
                <c:pt idx="96">
                  <c:v>-80.59</c:v>
                </c:pt>
                <c:pt idx="97">
                  <c:v>-80.56</c:v>
                </c:pt>
                <c:pt idx="98">
                  <c:v>-80.53</c:v>
                </c:pt>
                <c:pt idx="99">
                  <c:v>-80.5</c:v>
                </c:pt>
              </c:numCache>
            </c:numRef>
          </c:xVal>
          <c:yVal>
            <c:numRef>
              <c:f>'1.1.10'!$H$3:$H$102</c:f>
              <c:numCache>
                <c:formatCode>General</c:formatCode>
                <c:ptCount val="100"/>
                <c:pt idx="0">
                  <c:v>3.8579730116738396E-2</c:v>
                </c:pt>
                <c:pt idx="1">
                  <c:v>4.3226198097197223E-2</c:v>
                </c:pt>
                <c:pt idx="2">
                  <c:v>4.8318849768158784E-2</c:v>
                </c:pt>
                <c:pt idx="3">
                  <c:v>5.3884992778624852E-2</c:v>
                </c:pt>
                <c:pt idx="4">
                  <c:v>5.9951598101045361E-2</c:v>
                </c:pt>
                <c:pt idx="5">
                  <c:v>6.6544994495742277E-2</c:v>
                </c:pt>
                <c:pt idx="6">
                  <c:v>7.3690536146538629E-2</c:v>
                </c:pt>
                <c:pt idx="7">
                  <c:v>8.1412245372398981E-2</c:v>
                </c:pt>
                <c:pt idx="8">
                  <c:v>8.9732432961625447E-2</c:v>
                </c:pt>
                <c:pt idx="9">
                  <c:v>9.8671299337372731E-2</c:v>
                </c:pt>
                <c:pt idx="10">
                  <c:v>0.10824652043305816</c:v>
                </c:pt>
                <c:pt idx="11">
                  <c:v>0.11847282282008445</c:v>
                </c:pt>
                <c:pt idx="12">
                  <c:v>0.12936155327257495</c:v>
                </c:pt>
                <c:pt idx="13">
                  <c:v>0.14092024855834295</c:v>
                </c:pt>
                <c:pt idx="14">
                  <c:v>0.15315221179499572</c:v>
                </c:pt>
                <c:pt idx="15">
                  <c:v>0.16605610218759195</c:v>
                </c:pt>
                <c:pt idx="16">
                  <c:v>0.17962554535240038</c:v>
                </c:pt>
                <c:pt idx="17">
                  <c:v>0.19384877171344475</c:v>
                </c:pt>
                <c:pt idx="18">
                  <c:v>0.20870829061915283</c:v>
                </c:pt>
                <c:pt idx="19">
                  <c:v>0.22418060785172025</c:v>
                </c:pt>
                <c:pt idx="20">
                  <c:v>0.24023599407973972</c:v>
                </c:pt>
                <c:pt idx="21">
                  <c:v>0.2568383115266632</c:v>
                </c:pt>
                <c:pt idx="22">
                  <c:v>0.27394490568680102</c:v>
                </c:pt>
                <c:pt idx="23">
                  <c:v>0.29150656831507643</c:v>
                </c:pt>
                <c:pt idx="24">
                  <c:v>0.30946757714725537</c:v>
                </c:pt>
                <c:pt idx="25">
                  <c:v>0.32776581687934159</c:v>
                </c:pt>
                <c:pt idx="26">
                  <c:v>0.34633298485762259</c:v>
                </c:pt>
                <c:pt idx="27">
                  <c:v>0.36509488371813675</c:v>
                </c:pt>
                <c:pt idx="28">
                  <c:v>0.38397180188388158</c:v>
                </c:pt>
                <c:pt idx="29">
                  <c:v>0.40287898140161282</c:v>
                </c:pt>
                <c:pt idx="30">
                  <c:v>0.42172717110290631</c:v>
                </c:pt>
                <c:pt idx="31">
                  <c:v>0.44042326153466121</c:v>
                </c:pt>
                <c:pt idx="32">
                  <c:v>0.45887099655351005</c:v>
                </c:pt>
                <c:pt idx="33">
                  <c:v>0.4769717549491706</c:v>
                </c:pt>
                <c:pt idx="34">
                  <c:v>0.49462539398832539</c:v>
                </c:pt>
                <c:pt idx="35">
                  <c:v>0.5117311453862553</c:v>
                </c:pt>
                <c:pt idx="36">
                  <c:v>0.5281885529528505</c:v>
                </c:pt>
                <c:pt idx="37">
                  <c:v>0.54389844005410859</c:v>
                </c:pt>
                <c:pt idx="38">
                  <c:v>0.55876389410970806</c:v>
                </c:pt>
                <c:pt idx="39">
                  <c:v>0.57269125463796133</c:v>
                </c:pt>
                <c:pt idx="40">
                  <c:v>0.58559109088359274</c:v>
                </c:pt>
                <c:pt idx="41">
                  <c:v>0.59737915483874438</c:v>
                </c:pt>
                <c:pt idx="42">
                  <c:v>0.60797729550530144</c:v>
                </c:pt>
                <c:pt idx="43">
                  <c:v>0.6173143205531294</c:v>
                </c:pt>
                <c:pt idx="44">
                  <c:v>0.62532679210397368</c:v>
                </c:pt>
                <c:pt idx="45">
                  <c:v>0.6319597442079693</c:v>
                </c:pt>
                <c:pt idx="46">
                  <c:v>0.63716731066646459</c:v>
                </c:pt>
                <c:pt idx="47">
                  <c:v>0.6409132531717292</c:v>
                </c:pt>
                <c:pt idx="48">
                  <c:v>0.64317138125701545</c:v>
                </c:pt>
                <c:pt idx="49">
                  <c:v>0.64392585724922424</c:v>
                </c:pt>
                <c:pt idx="50">
                  <c:v>0.64317138125701545</c:v>
                </c:pt>
                <c:pt idx="51">
                  <c:v>0.6409132531717292</c:v>
                </c:pt>
                <c:pt idx="52">
                  <c:v>0.63716731066646459</c:v>
                </c:pt>
                <c:pt idx="53">
                  <c:v>0.6319597442079693</c:v>
                </c:pt>
                <c:pt idx="54">
                  <c:v>0.62532679210397368</c:v>
                </c:pt>
                <c:pt idx="55">
                  <c:v>0.6173143205531294</c:v>
                </c:pt>
                <c:pt idx="56">
                  <c:v>0.60797729550530144</c:v>
                </c:pt>
                <c:pt idx="57">
                  <c:v>0.59737915483874438</c:v>
                </c:pt>
                <c:pt idx="58">
                  <c:v>0.58559109088359274</c:v>
                </c:pt>
                <c:pt idx="59">
                  <c:v>0.57269125463796133</c:v>
                </c:pt>
                <c:pt idx="60">
                  <c:v>0.55876389410970806</c:v>
                </c:pt>
                <c:pt idx="61">
                  <c:v>0.54389844005410859</c:v>
                </c:pt>
                <c:pt idx="62">
                  <c:v>0.5281885529528505</c:v>
                </c:pt>
                <c:pt idx="63">
                  <c:v>0.5117311453862553</c:v>
                </c:pt>
                <c:pt idx="64">
                  <c:v>0.49462539398832539</c:v>
                </c:pt>
                <c:pt idx="65">
                  <c:v>0.4769717549491706</c:v>
                </c:pt>
                <c:pt idx="66">
                  <c:v>0.45887099655351005</c:v>
                </c:pt>
                <c:pt idx="67">
                  <c:v>0.44042326153466121</c:v>
                </c:pt>
                <c:pt idx="68">
                  <c:v>0.42172717110290631</c:v>
                </c:pt>
                <c:pt idx="69">
                  <c:v>0.40287898140161282</c:v>
                </c:pt>
                <c:pt idx="70">
                  <c:v>0.38397180188388158</c:v>
                </c:pt>
                <c:pt idx="71">
                  <c:v>0.36509488371813675</c:v>
                </c:pt>
                <c:pt idx="72">
                  <c:v>0.34633298485762259</c:v>
                </c:pt>
                <c:pt idx="73">
                  <c:v>0.32776581687934159</c:v>
                </c:pt>
                <c:pt idx="74">
                  <c:v>0.30946757714725537</c:v>
                </c:pt>
                <c:pt idx="75">
                  <c:v>0.29150656831507643</c:v>
                </c:pt>
                <c:pt idx="76">
                  <c:v>0.27394490568680102</c:v>
                </c:pt>
                <c:pt idx="77">
                  <c:v>0.2568383115266632</c:v>
                </c:pt>
                <c:pt idx="78">
                  <c:v>0.24023599407973972</c:v>
                </c:pt>
                <c:pt idx="79">
                  <c:v>0.22418060785172025</c:v>
                </c:pt>
                <c:pt idx="80">
                  <c:v>0.20870829061915283</c:v>
                </c:pt>
                <c:pt idx="81">
                  <c:v>0.19384877171344475</c:v>
                </c:pt>
                <c:pt idx="82">
                  <c:v>0.17962554535240038</c:v>
                </c:pt>
                <c:pt idx="83">
                  <c:v>0.16605610218759195</c:v>
                </c:pt>
                <c:pt idx="84">
                  <c:v>0.15315221179499572</c:v>
                </c:pt>
                <c:pt idx="85">
                  <c:v>0.14092024855834295</c:v>
                </c:pt>
                <c:pt idx="86">
                  <c:v>0.12936155327257495</c:v>
                </c:pt>
                <c:pt idx="87">
                  <c:v>0.11847282282008445</c:v>
                </c:pt>
                <c:pt idx="88">
                  <c:v>0.10824652043305816</c:v>
                </c:pt>
                <c:pt idx="89">
                  <c:v>9.8671299337372731E-2</c:v>
                </c:pt>
                <c:pt idx="90">
                  <c:v>8.9732432961625447E-2</c:v>
                </c:pt>
                <c:pt idx="91">
                  <c:v>8.1412245372398981E-2</c:v>
                </c:pt>
                <c:pt idx="92">
                  <c:v>7.3690536146538629E-2</c:v>
                </c:pt>
                <c:pt idx="93">
                  <c:v>6.6544994495742277E-2</c:v>
                </c:pt>
                <c:pt idx="94">
                  <c:v>5.9951598101045361E-2</c:v>
                </c:pt>
                <c:pt idx="95">
                  <c:v>5.3884992778624852E-2</c:v>
                </c:pt>
                <c:pt idx="96">
                  <c:v>4.8318849768158784E-2</c:v>
                </c:pt>
                <c:pt idx="97">
                  <c:v>4.3226198097197223E-2</c:v>
                </c:pt>
                <c:pt idx="98">
                  <c:v>3.8579730116738396E-2</c:v>
                </c:pt>
                <c:pt idx="99">
                  <c:v>3.4352078913970949E-2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AB-4608-A0D9-2C34B4E8A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42759F8-A6A6-48C6-A6FF-3D371C3AF1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8BAEDFF-0201-42BB-88EA-12F1583D41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6818A41-C989-4632-A5A0-397C674486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666F6AC-D276-4ADB-8D4F-5DFE52902E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62D1C7D-96F1-4D13-BF26-89D955F180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AC82D5C-EE6D-4B59-8C05-8BBCF626C2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7087E8A-B26B-495E-A741-6AC12077DF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2B9F689-3692-488C-9D91-DE6F2393FB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1F8CE15-2C69-4982-834C-14428F89BF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1615C47-B1A3-418B-80DE-6186A0E3A1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808-9351-4F12-8EEF-F77D9E4EA00D}">
  <dimension ref="A1:K102"/>
  <sheetViews>
    <sheetView zoomScale="120" zoomScaleNormal="120" workbookViewId="0">
      <selection sqref="A1:A100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  <col min="10" max="10" width="9.140625" style="18" customWidth="1"/>
  </cols>
  <sheetData>
    <row r="1" spans="1:11" s="2" customFormat="1" ht="15" customHeight="1" x14ac:dyDescent="0.25">
      <c r="A1" s="13">
        <v>-83</v>
      </c>
      <c r="B1" s="28" t="s">
        <v>19</v>
      </c>
      <c r="C1" s="28"/>
      <c r="D1" s="25" t="s">
        <v>17</v>
      </c>
      <c r="E1" s="26"/>
      <c r="F1" s="27" t="s">
        <v>18</v>
      </c>
      <c r="G1" s="27"/>
      <c r="H1" s="27"/>
      <c r="I1" s="27"/>
      <c r="J1" s="15"/>
      <c r="K1"/>
    </row>
    <row r="2" spans="1:11" ht="15" customHeight="1" x14ac:dyDescent="0.25">
      <c r="A2" s="13">
        <v>-83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16"/>
    </row>
    <row r="3" spans="1:11" ht="15" customHeight="1" x14ac:dyDescent="0.25">
      <c r="A3" s="13">
        <v>-82</v>
      </c>
      <c r="B3" s="21" t="s">
        <v>8</v>
      </c>
      <c r="C3" s="12">
        <f>MIN(A1:A100)</f>
        <v>-84</v>
      </c>
      <c r="D3" s="8">
        <v>-88</v>
      </c>
      <c r="E3" s="10">
        <f t="array" ref="E3:E11">FREQUENCY(A1:A100,D3:D11)</f>
        <v>0</v>
      </c>
      <c r="F3" s="3">
        <v>-49</v>
      </c>
      <c r="G3" s="3">
        <f>$D$28+($I$3*F3)</f>
        <v>-83.47</v>
      </c>
      <c r="H3" s="3">
        <f>_xlfn.NORM.DIST(G3,$D$28,$C$6,FALSE)</f>
        <v>5.4356362647214086E-2</v>
      </c>
      <c r="I3" s="7">
        <f>(ABS(C3)-ABS(C4))/C5</f>
        <v>0.03</v>
      </c>
      <c r="J3" s="17"/>
    </row>
    <row r="4" spans="1:11" ht="15" customHeight="1" x14ac:dyDescent="0.25">
      <c r="A4" s="13">
        <v>-84</v>
      </c>
      <c r="B4" s="22" t="s">
        <v>9</v>
      </c>
      <c r="C4" s="7">
        <f>MAX(A1:A100)</f>
        <v>-81</v>
      </c>
      <c r="D4" s="6">
        <v>-87</v>
      </c>
      <c r="E4" s="11">
        <v>0</v>
      </c>
      <c r="F4" s="3">
        <v>-48</v>
      </c>
      <c r="G4" s="3">
        <f t="shared" ref="G4:G67" si="0">$D$28+($I$3*F4)</f>
        <v>-83.44</v>
      </c>
      <c r="H4" s="3">
        <f t="shared" ref="H4:H67" si="1">_xlfn.NORM.DIST(G4,$D$28,$C$6,FALSE)</f>
        <v>5.9867162842952827E-2</v>
      </c>
    </row>
    <row r="5" spans="1:11" x14ac:dyDescent="0.25">
      <c r="A5" s="13">
        <v>-83</v>
      </c>
      <c r="B5" s="21" t="s">
        <v>10</v>
      </c>
      <c r="C5" s="12">
        <f>COUNT(A1:A100)</f>
        <v>100</v>
      </c>
      <c r="D5" s="8">
        <v>-86</v>
      </c>
      <c r="E5" s="10">
        <v>0</v>
      </c>
      <c r="F5" s="3">
        <v>-47</v>
      </c>
      <c r="G5" s="3">
        <f t="shared" si="0"/>
        <v>-83.41</v>
      </c>
      <c r="H5" s="3">
        <f t="shared" si="1"/>
        <v>6.5805510049712412E-2</v>
      </c>
    </row>
    <row r="6" spans="1:11" ht="15" customHeight="1" x14ac:dyDescent="0.25">
      <c r="A6" s="13">
        <v>-84</v>
      </c>
      <c r="B6" s="22" t="s">
        <v>2</v>
      </c>
      <c r="C6" s="7">
        <f>_xlfn.STDEV.S(A1:A100)</f>
        <v>0.67232447673738693</v>
      </c>
      <c r="D6" s="6">
        <v>-85</v>
      </c>
      <c r="E6" s="11">
        <v>0</v>
      </c>
      <c r="F6" s="3">
        <v>-46</v>
      </c>
      <c r="G6" s="3">
        <f t="shared" si="0"/>
        <v>-83.38</v>
      </c>
      <c r="H6" s="3">
        <f t="shared" si="1"/>
        <v>7.2189018191886917E-2</v>
      </c>
    </row>
    <row r="7" spans="1:11" ht="15" customHeight="1" x14ac:dyDescent="0.25">
      <c r="A7" s="13">
        <v>-84</v>
      </c>
      <c r="B7" s="21" t="s">
        <v>6</v>
      </c>
      <c r="C7" s="12">
        <f>C9-(2*C6)</f>
        <v>-83.694648953474768</v>
      </c>
      <c r="D7" s="8">
        <v>-84</v>
      </c>
      <c r="E7" s="10">
        <v>5</v>
      </c>
      <c r="F7" s="3">
        <v>-45</v>
      </c>
      <c r="G7" s="3">
        <f t="shared" si="0"/>
        <v>-83.35</v>
      </c>
      <c r="H7" s="3">
        <f t="shared" si="1"/>
        <v>7.9034244072139687E-2</v>
      </c>
    </row>
    <row r="8" spans="1:11" x14ac:dyDescent="0.25">
      <c r="A8" s="13">
        <v>-83</v>
      </c>
      <c r="B8" s="22" t="s">
        <v>4</v>
      </c>
      <c r="C8" s="7">
        <f>C9-C6</f>
        <v>-83.022324476737381</v>
      </c>
      <c r="D8" s="6">
        <v>-83</v>
      </c>
      <c r="E8" s="11">
        <v>31</v>
      </c>
      <c r="F8" s="3">
        <v>-44</v>
      </c>
      <c r="G8" s="3">
        <f t="shared" si="0"/>
        <v>-83.32</v>
      </c>
      <c r="H8" s="3">
        <f t="shared" si="1"/>
        <v>8.6356446946704746E-2</v>
      </c>
    </row>
    <row r="9" spans="1:11" x14ac:dyDescent="0.25">
      <c r="A9" s="13">
        <v>-83</v>
      </c>
      <c r="B9" s="21" t="s">
        <v>3</v>
      </c>
      <c r="C9" s="12">
        <f>AVERAGE(A1:A100)</f>
        <v>-82.35</v>
      </c>
      <c r="D9" s="8">
        <v>-82</v>
      </c>
      <c r="E9" s="10">
        <v>58</v>
      </c>
      <c r="F9" s="3">
        <v>-43</v>
      </c>
      <c r="G9" s="3">
        <f t="shared" si="0"/>
        <v>-83.29</v>
      </c>
      <c r="H9" s="3">
        <f t="shared" si="1"/>
        <v>9.4169338562900426E-2</v>
      </c>
      <c r="J9" s="19"/>
    </row>
    <row r="10" spans="1:11" ht="15" customHeight="1" x14ac:dyDescent="0.25">
      <c r="A10" s="13">
        <v>-84</v>
      </c>
      <c r="B10" s="22" t="s">
        <v>5</v>
      </c>
      <c r="C10" s="7">
        <f>C9+C6</f>
        <v>-81.677675523262607</v>
      </c>
      <c r="D10" s="6">
        <v>-81</v>
      </c>
      <c r="E10" s="11">
        <v>6</v>
      </c>
      <c r="F10" s="3">
        <v>-42</v>
      </c>
      <c r="G10" s="3">
        <f t="shared" si="0"/>
        <v>-83.26</v>
      </c>
      <c r="H10" s="3">
        <f t="shared" si="1"/>
        <v>0.10248482587412582</v>
      </c>
    </row>
    <row r="11" spans="1:11" ht="15" customHeight="1" x14ac:dyDescent="0.25">
      <c r="A11" s="13">
        <v>-81</v>
      </c>
      <c r="B11" s="21" t="s">
        <v>7</v>
      </c>
      <c r="C11" s="12">
        <f>C9+(2*C6)</f>
        <v>-81.00535104652522</v>
      </c>
      <c r="D11" s="8">
        <v>-80</v>
      </c>
      <c r="E11" s="10">
        <v>0</v>
      </c>
      <c r="F11" s="3">
        <v>-41</v>
      </c>
      <c r="G11" s="3">
        <f t="shared" si="0"/>
        <v>-83.23</v>
      </c>
      <c r="H11" s="3">
        <f t="shared" si="1"/>
        <v>0.11131274896142017</v>
      </c>
    </row>
    <row r="12" spans="1:11" x14ac:dyDescent="0.25">
      <c r="A12" s="13">
        <v>-83</v>
      </c>
      <c r="F12" s="3">
        <v>-40</v>
      </c>
      <c r="G12" s="3">
        <f t="shared" si="0"/>
        <v>-83.2</v>
      </c>
      <c r="H12" s="3">
        <f t="shared" si="1"/>
        <v>0.12066061699172485</v>
      </c>
    </row>
    <row r="13" spans="1:11" x14ac:dyDescent="0.25">
      <c r="A13" s="13">
        <v>-82</v>
      </c>
      <c r="F13" s="3">
        <v>-39</v>
      </c>
      <c r="G13" s="3">
        <f t="shared" si="0"/>
        <v>-83.17</v>
      </c>
      <c r="H13" s="3">
        <f t="shared" si="1"/>
        <v>0.13053334532402194</v>
      </c>
    </row>
    <row r="14" spans="1:11" x14ac:dyDescent="0.25">
      <c r="A14" s="13">
        <v>-81</v>
      </c>
      <c r="F14" s="3">
        <v>-38</v>
      </c>
      <c r="G14" s="3">
        <f t="shared" si="0"/>
        <v>-83.14</v>
      </c>
      <c r="H14" s="3">
        <f t="shared" si="1"/>
        <v>0.14093299712899024</v>
      </c>
    </row>
    <row r="15" spans="1:11" x14ac:dyDescent="0.25">
      <c r="A15" s="13">
        <v>-83</v>
      </c>
      <c r="F15" s="3">
        <v>-37</v>
      </c>
      <c r="G15" s="3">
        <f t="shared" si="0"/>
        <v>-83.11</v>
      </c>
      <c r="H15" s="3">
        <f t="shared" si="1"/>
        <v>0.15185853310834252</v>
      </c>
    </row>
    <row r="16" spans="1:11" x14ac:dyDescent="0.25">
      <c r="A16" s="13">
        <v>-82</v>
      </c>
      <c r="F16" s="3">
        <v>-36</v>
      </c>
      <c r="G16" s="3">
        <f t="shared" si="0"/>
        <v>-83.08</v>
      </c>
      <c r="H16" s="3">
        <f t="shared" si="1"/>
        <v>0.16330557307973428</v>
      </c>
    </row>
    <row r="17" spans="1:8" x14ac:dyDescent="0.25">
      <c r="A17" s="13">
        <v>-83</v>
      </c>
      <c r="F17" s="3">
        <v>-35</v>
      </c>
      <c r="G17" s="3">
        <f t="shared" si="0"/>
        <v>-83.05</v>
      </c>
      <c r="H17" s="3">
        <f t="shared" si="1"/>
        <v>0.17526617332532043</v>
      </c>
    </row>
    <row r="18" spans="1:8" ht="15" customHeight="1" x14ac:dyDescent="0.25">
      <c r="A18" s="13">
        <v>-83</v>
      </c>
      <c r="F18" s="3">
        <v>-34</v>
      </c>
      <c r="G18" s="3">
        <f t="shared" si="0"/>
        <v>-83.02</v>
      </c>
      <c r="H18" s="3">
        <f t="shared" si="1"/>
        <v>0.18772862368038293</v>
      </c>
    </row>
    <row r="19" spans="1:8" ht="15" customHeight="1" x14ac:dyDescent="0.25">
      <c r="A19" s="13">
        <v>-82</v>
      </c>
      <c r="F19" s="3">
        <v>-33</v>
      </c>
      <c r="G19" s="3">
        <f t="shared" si="0"/>
        <v>-82.99</v>
      </c>
      <c r="H19" s="3">
        <f t="shared" si="1"/>
        <v>0.20067726835730029</v>
      </c>
    </row>
    <row r="20" spans="1:8" x14ac:dyDescent="0.25">
      <c r="A20" s="13">
        <v>-82</v>
      </c>
      <c r="F20" s="3">
        <v>-32</v>
      </c>
      <c r="G20" s="3">
        <f t="shared" si="0"/>
        <v>-82.96</v>
      </c>
      <c r="H20" s="3">
        <f t="shared" si="1"/>
        <v>0.21409235445456726</v>
      </c>
    </row>
    <row r="21" spans="1:8" x14ac:dyDescent="0.25">
      <c r="A21" s="13">
        <v>-82</v>
      </c>
      <c r="F21" s="3">
        <v>-31</v>
      </c>
      <c r="G21" s="3">
        <f t="shared" si="0"/>
        <v>-82.93</v>
      </c>
      <c r="H21" s="3">
        <f t="shared" si="1"/>
        <v>0.22794991198667583</v>
      </c>
    </row>
    <row r="22" spans="1:8" x14ac:dyDescent="0.25">
      <c r="A22" s="13">
        <v>-83</v>
      </c>
      <c r="F22" s="3">
        <v>-30</v>
      </c>
      <c r="G22" s="3">
        <f t="shared" si="0"/>
        <v>-82.9</v>
      </c>
      <c r="H22" s="3">
        <f t="shared" si="1"/>
        <v>0.24222166908566825</v>
      </c>
    </row>
    <row r="23" spans="1:8" x14ac:dyDescent="0.25">
      <c r="A23" s="13">
        <v>-82</v>
      </c>
      <c r="F23" s="3">
        <v>-29</v>
      </c>
      <c r="G23" s="3">
        <f t="shared" si="0"/>
        <v>-82.87</v>
      </c>
      <c r="H23" s="3">
        <f t="shared" si="1"/>
        <v>0.25687500576727945</v>
      </c>
    </row>
    <row r="24" spans="1:8" x14ac:dyDescent="0.25">
      <c r="A24" s="13">
        <v>-81</v>
      </c>
      <c r="F24" s="3">
        <v>-28</v>
      </c>
      <c r="G24" s="3">
        <f t="shared" si="0"/>
        <v>-82.84</v>
      </c>
      <c r="H24" s="3">
        <f t="shared" si="1"/>
        <v>0.27187294932418082</v>
      </c>
    </row>
    <row r="25" spans="1:8" x14ac:dyDescent="0.25">
      <c r="A25" s="13">
        <v>-82</v>
      </c>
      <c r="F25" s="3">
        <v>-27</v>
      </c>
      <c r="G25" s="3">
        <f t="shared" si="0"/>
        <v>-82.81</v>
      </c>
      <c r="H25" s="3">
        <f t="shared" si="1"/>
        <v>0.28717421400640719</v>
      </c>
    </row>
    <row r="26" spans="1:8" x14ac:dyDescent="0.25">
      <c r="A26" s="13">
        <v>-82</v>
      </c>
      <c r="F26" s="3">
        <v>-26</v>
      </c>
      <c r="G26" s="3">
        <f t="shared" si="0"/>
        <v>-82.78</v>
      </c>
      <c r="H26" s="3">
        <f t="shared" si="1"/>
        <v>0.30273328717826864</v>
      </c>
    </row>
    <row r="27" spans="1:8" x14ac:dyDescent="0.25">
      <c r="A27" s="13">
        <v>-82</v>
      </c>
      <c r="C27" s="29" t="s">
        <v>20</v>
      </c>
      <c r="D27" s="29"/>
      <c r="F27" s="3">
        <v>-25</v>
      </c>
      <c r="G27" s="3">
        <f t="shared" si="0"/>
        <v>-82.75</v>
      </c>
      <c r="H27" s="3">
        <f t="shared" si="1"/>
        <v>0.31850056360583462</v>
      </c>
    </row>
    <row r="28" spans="1:8" x14ac:dyDescent="0.25">
      <c r="A28" s="13">
        <v>-82</v>
      </c>
      <c r="C28" s="22" t="s">
        <v>22</v>
      </c>
      <c r="D28" s="6">
        <f>_xlfn.MODE.SNGL(A1:A100)</f>
        <v>-82</v>
      </c>
      <c r="F28" s="3">
        <v>-24</v>
      </c>
      <c r="G28" s="3">
        <f t="shared" si="0"/>
        <v>-82.72</v>
      </c>
      <c r="H28" s="3">
        <f t="shared" si="1"/>
        <v>0.33442252893566654</v>
      </c>
    </row>
    <row r="29" spans="1:8" x14ac:dyDescent="0.25">
      <c r="A29" s="13">
        <v>-82</v>
      </c>
      <c r="C29" s="22" t="s">
        <v>21</v>
      </c>
      <c r="D29" s="6">
        <f>_xlfn.MODE.SNGL(A1:A5)</f>
        <v>-83</v>
      </c>
      <c r="F29" s="3">
        <v>-23</v>
      </c>
      <c r="G29" s="3">
        <f t="shared" si="0"/>
        <v>-82.69</v>
      </c>
      <c r="H29" s="3">
        <f t="shared" si="1"/>
        <v>0.35044199278140253</v>
      </c>
    </row>
    <row r="30" spans="1:8" x14ac:dyDescent="0.25">
      <c r="A30" s="13">
        <v>-83</v>
      </c>
      <c r="C30" s="22" t="s">
        <v>29</v>
      </c>
      <c r="D30" s="20">
        <f>ABS(C6/C9)</f>
        <v>8.1642316543702118E-3</v>
      </c>
      <c r="F30" s="3">
        <v>-22</v>
      </c>
      <c r="G30" s="3">
        <f t="shared" si="0"/>
        <v>-82.66</v>
      </c>
      <c r="H30" s="3">
        <f t="shared" si="1"/>
        <v>0.3664983711490683</v>
      </c>
    </row>
    <row r="31" spans="1:8" x14ac:dyDescent="0.25">
      <c r="A31" s="13">
        <v>-82</v>
      </c>
      <c r="F31" s="3">
        <v>-21</v>
      </c>
      <c r="G31" s="3">
        <f t="shared" si="0"/>
        <v>-82.63</v>
      </c>
      <c r="H31" s="3">
        <f t="shared" si="1"/>
        <v>0.38252801721499025</v>
      </c>
    </row>
    <row r="32" spans="1:8" x14ac:dyDescent="0.25">
      <c r="A32" s="13">
        <v>-82</v>
      </c>
      <c r="F32" s="3">
        <v>-20</v>
      </c>
      <c r="G32" s="3">
        <f t="shared" si="0"/>
        <v>-82.6</v>
      </c>
      <c r="H32" s="3">
        <f t="shared" si="1"/>
        <v>0.39846459873343371</v>
      </c>
    </row>
    <row r="33" spans="1:8" x14ac:dyDescent="0.25">
      <c r="A33" s="13">
        <v>-82</v>
      </c>
      <c r="F33" s="3">
        <v>-19</v>
      </c>
      <c r="G33" s="3">
        <f t="shared" si="0"/>
        <v>-82.57</v>
      </c>
      <c r="H33" s="3">
        <f t="shared" si="1"/>
        <v>0.41423951960711886</v>
      </c>
    </row>
    <row r="34" spans="1:8" x14ac:dyDescent="0.25">
      <c r="A34" s="13">
        <v>-82</v>
      </c>
      <c r="F34" s="3">
        <v>-18</v>
      </c>
      <c r="G34" s="3">
        <f t="shared" si="0"/>
        <v>-82.54</v>
      </c>
      <c r="H34" s="3">
        <f t="shared" si="1"/>
        <v>0.42978238241580863</v>
      </c>
    </row>
    <row r="35" spans="1:8" x14ac:dyDescent="0.25">
      <c r="A35" s="13">
        <v>-82</v>
      </c>
      <c r="F35" s="3">
        <v>-17</v>
      </c>
      <c r="G35" s="3">
        <f t="shared" si="0"/>
        <v>-82.51</v>
      </c>
      <c r="H35" s="3">
        <f t="shared" si="1"/>
        <v>0.44502148798005176</v>
      </c>
    </row>
    <row r="36" spans="1:8" x14ac:dyDescent="0.25">
      <c r="A36" s="13">
        <v>-82</v>
      </c>
      <c r="F36" s="3">
        <v>-16</v>
      </c>
      <c r="G36" s="3">
        <f t="shared" si="0"/>
        <v>-82.48</v>
      </c>
      <c r="H36" s="3">
        <f t="shared" si="1"/>
        <v>0.45988436735255461</v>
      </c>
    </row>
    <row r="37" spans="1:8" x14ac:dyDescent="0.25">
      <c r="A37" s="13">
        <v>-82</v>
      </c>
      <c r="F37" s="3">
        <v>-15</v>
      </c>
      <c r="G37" s="3">
        <f t="shared" si="0"/>
        <v>-82.45</v>
      </c>
      <c r="H37" s="3">
        <f t="shared" si="1"/>
        <v>0.47429834099302598</v>
      </c>
    </row>
    <row r="38" spans="1:8" x14ac:dyDescent="0.25">
      <c r="A38" s="13">
        <v>-82</v>
      </c>
      <c r="F38" s="3">
        <v>-14</v>
      </c>
      <c r="G38" s="3">
        <f t="shared" si="0"/>
        <v>-82.42</v>
      </c>
      <c r="H38" s="3">
        <f t="shared" si="1"/>
        <v>0.48819109930617371</v>
      </c>
    </row>
    <row r="39" spans="1:8" x14ac:dyDescent="0.25">
      <c r="A39" s="13">
        <v>-82</v>
      </c>
      <c r="F39" s="3">
        <v>-13</v>
      </c>
      <c r="G39" s="3">
        <f t="shared" si="0"/>
        <v>-82.39</v>
      </c>
      <c r="H39" s="3">
        <f t="shared" si="1"/>
        <v>0.50149129822046612</v>
      </c>
    </row>
    <row r="40" spans="1:8" x14ac:dyDescent="0.25">
      <c r="A40" s="13">
        <v>-81</v>
      </c>
      <c r="F40" s="3">
        <v>-12</v>
      </c>
      <c r="G40" s="3">
        <f t="shared" si="0"/>
        <v>-82.36</v>
      </c>
      <c r="H40" s="3">
        <f t="shared" si="1"/>
        <v>0.51412916306832956</v>
      </c>
    </row>
    <row r="41" spans="1:8" x14ac:dyDescent="0.25">
      <c r="A41" s="13">
        <v>-82</v>
      </c>
      <c r="F41" s="3">
        <v>-11</v>
      </c>
      <c r="G41" s="3">
        <f t="shared" si="0"/>
        <v>-82.33</v>
      </c>
      <c r="H41" s="3">
        <f t="shared" si="1"/>
        <v>0.52603709370723906</v>
      </c>
    </row>
    <row r="42" spans="1:8" x14ac:dyDescent="0.25">
      <c r="A42" s="13">
        <v>-82</v>
      </c>
      <c r="F42" s="3">
        <v>-10</v>
      </c>
      <c r="G42" s="3">
        <f t="shared" si="0"/>
        <v>-82.3</v>
      </c>
      <c r="H42" s="3">
        <f t="shared" si="1"/>
        <v>0.53715026360432172</v>
      </c>
    </row>
    <row r="43" spans="1:8" x14ac:dyDescent="0.25">
      <c r="A43" s="13">
        <v>-82</v>
      </c>
      <c r="F43" s="3">
        <v>-9</v>
      </c>
      <c r="G43" s="3">
        <f t="shared" si="0"/>
        <v>-82.27</v>
      </c>
      <c r="H43" s="3">
        <f t="shared" si="1"/>
        <v>0.54740720550150546</v>
      </c>
    </row>
    <row r="44" spans="1:8" x14ac:dyDescent="0.25">
      <c r="A44" s="13">
        <v>-82</v>
      </c>
      <c r="F44" s="3">
        <v>-8</v>
      </c>
      <c r="G44" s="3">
        <f t="shared" si="0"/>
        <v>-82.24</v>
      </c>
      <c r="H44" s="3">
        <f t="shared" si="1"/>
        <v>0.55675037628874913</v>
      </c>
    </row>
    <row r="45" spans="1:8" x14ac:dyDescent="0.25">
      <c r="A45" s="13">
        <v>-82</v>
      </c>
      <c r="F45" s="3">
        <v>-7</v>
      </c>
      <c r="G45" s="3">
        <f t="shared" si="0"/>
        <v>-82.21</v>
      </c>
      <c r="H45" s="3">
        <f t="shared" si="1"/>
        <v>0.56512669384207659</v>
      </c>
    </row>
    <row r="46" spans="1:8" x14ac:dyDescent="0.25">
      <c r="A46" s="13">
        <v>-83</v>
      </c>
      <c r="F46" s="3">
        <v>-6</v>
      </c>
      <c r="G46" s="3">
        <f t="shared" si="0"/>
        <v>-82.18</v>
      </c>
      <c r="H46" s="3">
        <f t="shared" si="1"/>
        <v>0.57248803883131716</v>
      </c>
    </row>
    <row r="47" spans="1:8" x14ac:dyDescent="0.25">
      <c r="A47" s="13">
        <v>-82</v>
      </c>
      <c r="F47" s="3">
        <v>-5</v>
      </c>
      <c r="G47" s="3">
        <f t="shared" si="0"/>
        <v>-82.15</v>
      </c>
      <c r="H47" s="3">
        <f t="shared" si="1"/>
        <v>0.57879171486754621</v>
      </c>
    </row>
    <row r="48" spans="1:8" x14ac:dyDescent="0.25">
      <c r="A48" s="13">
        <v>-83</v>
      </c>
      <c r="F48" s="3">
        <v>-4</v>
      </c>
      <c r="G48" s="3">
        <f t="shared" si="0"/>
        <v>-82.12</v>
      </c>
      <c r="H48" s="3">
        <f t="shared" si="1"/>
        <v>0.58400086083765146</v>
      </c>
    </row>
    <row r="49" spans="1:8" x14ac:dyDescent="0.25">
      <c r="A49" s="13">
        <v>-83</v>
      </c>
      <c r="F49" s="3">
        <v>-3</v>
      </c>
      <c r="G49" s="3">
        <f t="shared" si="0"/>
        <v>-82.09</v>
      </c>
      <c r="H49" s="3">
        <f t="shared" si="1"/>
        <v>0.58808480985670342</v>
      </c>
    </row>
    <row r="50" spans="1:8" x14ac:dyDescent="0.25">
      <c r="A50" s="13">
        <v>-82</v>
      </c>
      <c r="F50" s="3">
        <v>-2</v>
      </c>
      <c r="G50" s="3">
        <f t="shared" si="0"/>
        <v>-82.06</v>
      </c>
      <c r="H50" s="3">
        <f t="shared" si="1"/>
        <v>0.59101938994843495</v>
      </c>
    </row>
    <row r="51" spans="1:8" x14ac:dyDescent="0.25">
      <c r="A51" s="13">
        <v>-82</v>
      </c>
      <c r="F51" s="3">
        <v>-1</v>
      </c>
      <c r="G51" s="3">
        <f t="shared" si="0"/>
        <v>-82.03</v>
      </c>
      <c r="H51" s="3">
        <f t="shared" si="1"/>
        <v>0.59278716232953599</v>
      </c>
    </row>
    <row r="52" spans="1:8" x14ac:dyDescent="0.25">
      <c r="A52" s="13">
        <v>-83</v>
      </c>
      <c r="F52" s="3">
        <v>0</v>
      </c>
      <c r="G52" s="3">
        <f t="shared" si="0"/>
        <v>-82</v>
      </c>
      <c r="H52" s="3">
        <f t="shared" si="1"/>
        <v>0.59337759401144252</v>
      </c>
    </row>
    <row r="53" spans="1:8" x14ac:dyDescent="0.25">
      <c r="A53" s="13">
        <v>-82</v>
      </c>
      <c r="F53" s="3">
        <v>1</v>
      </c>
      <c r="G53" s="3">
        <f t="shared" si="0"/>
        <v>-81.97</v>
      </c>
      <c r="H53" s="3">
        <f t="shared" si="1"/>
        <v>0.59278716232953599</v>
      </c>
    </row>
    <row r="54" spans="1:8" x14ac:dyDescent="0.25">
      <c r="A54" s="13">
        <v>-82</v>
      </c>
      <c r="F54" s="3">
        <v>2</v>
      </c>
      <c r="G54" s="3">
        <f t="shared" si="0"/>
        <v>-81.94</v>
      </c>
      <c r="H54" s="3">
        <f t="shared" si="1"/>
        <v>0.59101938994843495</v>
      </c>
    </row>
    <row r="55" spans="1:8" x14ac:dyDescent="0.25">
      <c r="A55" s="13">
        <v>-83</v>
      </c>
      <c r="F55" s="3">
        <v>3</v>
      </c>
      <c r="G55" s="3">
        <f t="shared" si="0"/>
        <v>-81.91</v>
      </c>
      <c r="H55" s="3">
        <f t="shared" si="1"/>
        <v>0.58808480985670342</v>
      </c>
    </row>
    <row r="56" spans="1:8" x14ac:dyDescent="0.25">
      <c r="A56" s="13">
        <v>-83</v>
      </c>
      <c r="F56" s="3">
        <v>4</v>
      </c>
      <c r="G56" s="3">
        <f t="shared" si="0"/>
        <v>-81.88</v>
      </c>
      <c r="H56" s="3">
        <f t="shared" si="1"/>
        <v>0.58400086083765146</v>
      </c>
    </row>
    <row r="57" spans="1:8" x14ac:dyDescent="0.25">
      <c r="A57" s="13">
        <v>-82</v>
      </c>
      <c r="F57" s="3">
        <v>5</v>
      </c>
      <c r="G57" s="3">
        <f t="shared" si="0"/>
        <v>-81.849999999999994</v>
      </c>
      <c r="H57" s="3">
        <f t="shared" si="1"/>
        <v>0.57879171486754621</v>
      </c>
    </row>
    <row r="58" spans="1:8" x14ac:dyDescent="0.25">
      <c r="A58" s="13">
        <v>-83</v>
      </c>
      <c r="F58" s="3">
        <v>6</v>
      </c>
      <c r="G58" s="3">
        <f t="shared" si="0"/>
        <v>-81.819999999999993</v>
      </c>
      <c r="H58" s="3">
        <f t="shared" si="1"/>
        <v>0.57248803883131716</v>
      </c>
    </row>
    <row r="59" spans="1:8" x14ac:dyDescent="0.25">
      <c r="A59" s="13">
        <v>-82</v>
      </c>
      <c r="F59" s="3">
        <v>7</v>
      </c>
      <c r="G59" s="3">
        <f t="shared" si="0"/>
        <v>-81.790000000000006</v>
      </c>
      <c r="H59" s="3">
        <f t="shared" si="1"/>
        <v>0.56512669384207659</v>
      </c>
    </row>
    <row r="60" spans="1:8" x14ac:dyDescent="0.25">
      <c r="A60" s="13">
        <v>-82</v>
      </c>
      <c r="F60" s="3">
        <v>8</v>
      </c>
      <c r="G60" s="3">
        <f t="shared" si="0"/>
        <v>-81.760000000000005</v>
      </c>
      <c r="H60" s="3">
        <f t="shared" si="1"/>
        <v>0.55675037628874913</v>
      </c>
    </row>
    <row r="61" spans="1:8" x14ac:dyDescent="0.25">
      <c r="A61" s="13">
        <v>-83</v>
      </c>
      <c r="F61" s="3">
        <v>9</v>
      </c>
      <c r="G61" s="3">
        <f t="shared" si="0"/>
        <v>-81.73</v>
      </c>
      <c r="H61" s="3">
        <f t="shared" si="1"/>
        <v>0.54740720550150546</v>
      </c>
    </row>
    <row r="62" spans="1:8" x14ac:dyDescent="0.25">
      <c r="A62" s="13">
        <v>-82</v>
      </c>
      <c r="F62" s="3">
        <v>10</v>
      </c>
      <c r="G62" s="3">
        <f t="shared" si="0"/>
        <v>-81.7</v>
      </c>
      <c r="H62" s="3">
        <f t="shared" si="1"/>
        <v>0.53715026360432172</v>
      </c>
    </row>
    <row r="63" spans="1:8" x14ac:dyDescent="0.25">
      <c r="A63" s="13">
        <v>-82</v>
      </c>
      <c r="F63" s="3">
        <v>11</v>
      </c>
      <c r="G63" s="3">
        <f t="shared" si="0"/>
        <v>-81.67</v>
      </c>
      <c r="H63" s="3">
        <f t="shared" si="1"/>
        <v>0.52603709370723906</v>
      </c>
    </row>
    <row r="64" spans="1:8" x14ac:dyDescent="0.25">
      <c r="A64" s="13">
        <v>-83</v>
      </c>
      <c r="F64" s="3">
        <v>12</v>
      </c>
      <c r="G64" s="3">
        <f t="shared" si="0"/>
        <v>-81.64</v>
      </c>
      <c r="H64" s="3">
        <f t="shared" si="1"/>
        <v>0.51412916306832956</v>
      </c>
    </row>
    <row r="65" spans="1:8" x14ac:dyDescent="0.25">
      <c r="A65" s="13">
        <v>-81</v>
      </c>
      <c r="F65" s="3">
        <v>13</v>
      </c>
      <c r="G65" s="3">
        <f t="shared" si="0"/>
        <v>-81.61</v>
      </c>
      <c r="H65" s="3">
        <f t="shared" si="1"/>
        <v>0.50149129822046612</v>
      </c>
    </row>
    <row r="66" spans="1:8" x14ac:dyDescent="0.25">
      <c r="A66" s="13">
        <v>-83</v>
      </c>
      <c r="F66" s="3">
        <v>14</v>
      </c>
      <c r="G66" s="3">
        <f t="shared" si="0"/>
        <v>-81.58</v>
      </c>
      <c r="H66" s="3">
        <f t="shared" si="1"/>
        <v>0.48819109930617371</v>
      </c>
    </row>
    <row r="67" spans="1:8" x14ac:dyDescent="0.25">
      <c r="A67" s="13">
        <v>-82</v>
      </c>
      <c r="F67" s="3">
        <v>15</v>
      </c>
      <c r="G67" s="3">
        <f t="shared" si="0"/>
        <v>-81.55</v>
      </c>
      <c r="H67" s="3">
        <f t="shared" si="1"/>
        <v>0.47429834099302598</v>
      </c>
    </row>
    <row r="68" spans="1:8" x14ac:dyDescent="0.25">
      <c r="A68" s="13">
        <v>-83</v>
      </c>
      <c r="F68" s="3">
        <v>16</v>
      </c>
      <c r="G68" s="3">
        <f t="shared" ref="G68:G102" si="2">$D$28+($I$3*F68)</f>
        <v>-81.52</v>
      </c>
      <c r="H68" s="3">
        <f t="shared" ref="H68:H102" si="3">_xlfn.NORM.DIST(G68,$D$28,$C$6,FALSE)</f>
        <v>0.45988436735255461</v>
      </c>
    </row>
    <row r="69" spans="1:8" x14ac:dyDescent="0.25">
      <c r="A69" s="13">
        <v>-83</v>
      </c>
      <c r="F69" s="3">
        <v>17</v>
      </c>
      <c r="G69" s="3">
        <f t="shared" si="2"/>
        <v>-81.489999999999995</v>
      </c>
      <c r="H69" s="3">
        <f t="shared" si="3"/>
        <v>0.44502148798005176</v>
      </c>
    </row>
    <row r="70" spans="1:8" x14ac:dyDescent="0.25">
      <c r="A70" s="13">
        <v>-82</v>
      </c>
      <c r="F70" s="3">
        <v>18</v>
      </c>
      <c r="G70" s="3">
        <f t="shared" si="2"/>
        <v>-81.459999999999994</v>
      </c>
      <c r="H70" s="3">
        <f t="shared" si="3"/>
        <v>0.42978238241580863</v>
      </c>
    </row>
    <row r="71" spans="1:8" x14ac:dyDescent="0.25">
      <c r="A71" s="13">
        <v>-84</v>
      </c>
      <c r="F71" s="3">
        <v>19</v>
      </c>
      <c r="G71" s="3">
        <f t="shared" si="2"/>
        <v>-81.430000000000007</v>
      </c>
      <c r="H71" s="3">
        <f t="shared" si="3"/>
        <v>0.41423951960711886</v>
      </c>
    </row>
    <row r="72" spans="1:8" x14ac:dyDescent="0.25">
      <c r="A72" s="13">
        <v>-83</v>
      </c>
      <c r="F72" s="3">
        <v>20</v>
      </c>
      <c r="G72" s="3">
        <f t="shared" si="2"/>
        <v>-81.400000000000006</v>
      </c>
      <c r="H72" s="3">
        <f t="shared" si="3"/>
        <v>0.39846459873343371</v>
      </c>
    </row>
    <row r="73" spans="1:8" x14ac:dyDescent="0.25">
      <c r="A73" s="13">
        <v>-83</v>
      </c>
      <c r="F73" s="3">
        <v>21</v>
      </c>
      <c r="G73" s="3">
        <f t="shared" si="2"/>
        <v>-81.37</v>
      </c>
      <c r="H73" s="3">
        <f t="shared" si="3"/>
        <v>0.38252801721499025</v>
      </c>
    </row>
    <row r="74" spans="1:8" x14ac:dyDescent="0.25">
      <c r="A74" s="13">
        <v>-82</v>
      </c>
      <c r="F74" s="3">
        <v>22</v>
      </c>
      <c r="G74" s="3">
        <f t="shared" si="2"/>
        <v>-81.34</v>
      </c>
      <c r="H74" s="3">
        <f t="shared" si="3"/>
        <v>0.3664983711490683</v>
      </c>
    </row>
    <row r="75" spans="1:8" x14ac:dyDescent="0.25">
      <c r="A75" s="13">
        <v>-82</v>
      </c>
      <c r="F75" s="3">
        <v>23</v>
      </c>
      <c r="G75" s="3">
        <f t="shared" si="2"/>
        <v>-81.31</v>
      </c>
      <c r="H75" s="3">
        <f t="shared" si="3"/>
        <v>0.35044199278140253</v>
      </c>
    </row>
    <row r="76" spans="1:8" x14ac:dyDescent="0.25">
      <c r="A76" s="13">
        <v>-82</v>
      </c>
      <c r="F76" s="3">
        <v>24</v>
      </c>
      <c r="G76" s="3">
        <f t="shared" si="2"/>
        <v>-81.28</v>
      </c>
      <c r="H76" s="3">
        <f t="shared" si="3"/>
        <v>0.33442252893566654</v>
      </c>
    </row>
    <row r="77" spans="1:8" x14ac:dyDescent="0.25">
      <c r="A77" s="13">
        <v>-82</v>
      </c>
      <c r="F77" s="3">
        <v>25</v>
      </c>
      <c r="G77" s="3">
        <f t="shared" si="2"/>
        <v>-81.25</v>
      </c>
      <c r="H77" s="3">
        <f t="shared" si="3"/>
        <v>0.31850056360583462</v>
      </c>
    </row>
    <row r="78" spans="1:8" x14ac:dyDescent="0.25">
      <c r="A78" s="13">
        <v>-83</v>
      </c>
      <c r="F78" s="3">
        <v>26</v>
      </c>
      <c r="G78" s="3">
        <f t="shared" si="2"/>
        <v>-81.22</v>
      </c>
      <c r="H78" s="3">
        <f t="shared" si="3"/>
        <v>0.30273328717826864</v>
      </c>
    </row>
    <row r="79" spans="1:8" x14ac:dyDescent="0.25">
      <c r="A79" s="13">
        <v>-81</v>
      </c>
      <c r="F79" s="3">
        <v>27</v>
      </c>
      <c r="G79" s="3">
        <f t="shared" si="2"/>
        <v>-81.19</v>
      </c>
      <c r="H79" s="3">
        <f t="shared" si="3"/>
        <v>0.28717421400640719</v>
      </c>
    </row>
    <row r="80" spans="1:8" x14ac:dyDescent="0.25">
      <c r="A80" s="13">
        <v>-82</v>
      </c>
      <c r="F80" s="3">
        <v>28</v>
      </c>
      <c r="G80" s="3">
        <f t="shared" si="2"/>
        <v>-81.16</v>
      </c>
      <c r="H80" s="3">
        <f t="shared" si="3"/>
        <v>0.27187294932418082</v>
      </c>
    </row>
    <row r="81" spans="1:8" x14ac:dyDescent="0.25">
      <c r="A81" s="13">
        <v>-83</v>
      </c>
      <c r="F81" s="3">
        <v>29</v>
      </c>
      <c r="G81" s="3">
        <f t="shared" si="2"/>
        <v>-81.13</v>
      </c>
      <c r="H81" s="3">
        <f t="shared" si="3"/>
        <v>0.25687500576727945</v>
      </c>
    </row>
    <row r="82" spans="1:8" x14ac:dyDescent="0.25">
      <c r="A82" s="13">
        <v>-82</v>
      </c>
      <c r="F82" s="3">
        <v>30</v>
      </c>
      <c r="G82" s="3">
        <f t="shared" si="2"/>
        <v>-81.099999999999994</v>
      </c>
      <c r="H82" s="3">
        <f t="shared" si="3"/>
        <v>0.24222166908566825</v>
      </c>
    </row>
    <row r="83" spans="1:8" x14ac:dyDescent="0.25">
      <c r="A83" s="13">
        <v>-82</v>
      </c>
      <c r="F83" s="3">
        <v>31</v>
      </c>
      <c r="G83" s="3">
        <f t="shared" si="2"/>
        <v>-81.069999999999993</v>
      </c>
      <c r="H83" s="3">
        <f t="shared" si="3"/>
        <v>0.22794991198667583</v>
      </c>
    </row>
    <row r="84" spans="1:8" x14ac:dyDescent="0.25">
      <c r="A84" s="13">
        <v>-82</v>
      </c>
      <c r="F84" s="3">
        <v>32</v>
      </c>
      <c r="G84" s="3">
        <f t="shared" si="2"/>
        <v>-81.040000000000006</v>
      </c>
      <c r="H84" s="3">
        <f t="shared" si="3"/>
        <v>0.21409235445456726</v>
      </c>
    </row>
    <row r="85" spans="1:8" x14ac:dyDescent="0.25">
      <c r="A85" s="13">
        <v>-82</v>
      </c>
      <c r="F85" s="3">
        <v>33</v>
      </c>
      <c r="G85" s="3">
        <f t="shared" si="2"/>
        <v>-81.010000000000005</v>
      </c>
      <c r="H85" s="3">
        <f t="shared" si="3"/>
        <v>0.20067726835730029</v>
      </c>
    </row>
    <row r="86" spans="1:8" x14ac:dyDescent="0.25">
      <c r="A86" s="13">
        <v>-82</v>
      </c>
      <c r="F86" s="3">
        <v>34</v>
      </c>
      <c r="G86" s="3">
        <f t="shared" si="2"/>
        <v>-80.98</v>
      </c>
      <c r="H86" s="3">
        <f t="shared" si="3"/>
        <v>0.18772862368038293</v>
      </c>
    </row>
    <row r="87" spans="1:8" x14ac:dyDescent="0.25">
      <c r="A87" s="13">
        <v>-82</v>
      </c>
      <c r="F87" s="3">
        <v>35</v>
      </c>
      <c r="G87" s="3">
        <f t="shared" si="2"/>
        <v>-80.95</v>
      </c>
      <c r="H87" s="3">
        <f t="shared" si="3"/>
        <v>0.17526617332532043</v>
      </c>
    </row>
    <row r="88" spans="1:8" x14ac:dyDescent="0.25">
      <c r="A88" s="13">
        <v>-82</v>
      </c>
      <c r="F88" s="3">
        <v>36</v>
      </c>
      <c r="G88" s="3">
        <f t="shared" si="2"/>
        <v>-80.92</v>
      </c>
      <c r="H88" s="3">
        <f t="shared" si="3"/>
        <v>0.16330557307973428</v>
      </c>
    </row>
    <row r="89" spans="1:8" x14ac:dyDescent="0.25">
      <c r="A89" s="13">
        <v>-82</v>
      </c>
      <c r="F89" s="3">
        <v>37</v>
      </c>
      <c r="G89" s="3">
        <f t="shared" si="2"/>
        <v>-80.89</v>
      </c>
      <c r="H89" s="3">
        <f t="shared" si="3"/>
        <v>0.15185853310834252</v>
      </c>
    </row>
    <row r="90" spans="1:8" x14ac:dyDescent="0.25">
      <c r="A90" s="13">
        <v>-83</v>
      </c>
      <c r="F90" s="3">
        <v>38</v>
      </c>
      <c r="G90" s="3">
        <f t="shared" si="2"/>
        <v>-80.86</v>
      </c>
      <c r="H90" s="3">
        <f t="shared" si="3"/>
        <v>0.14093299712899024</v>
      </c>
    </row>
    <row r="91" spans="1:8" x14ac:dyDescent="0.25">
      <c r="A91" s="13">
        <v>-82</v>
      </c>
      <c r="F91" s="3">
        <v>39</v>
      </c>
      <c r="G91" s="3">
        <f t="shared" si="2"/>
        <v>-80.83</v>
      </c>
      <c r="H91" s="3">
        <f t="shared" si="3"/>
        <v>0.13053334532402194</v>
      </c>
    </row>
    <row r="92" spans="1:8" x14ac:dyDescent="0.25">
      <c r="A92" s="13">
        <v>-83</v>
      </c>
      <c r="F92" s="3">
        <v>40</v>
      </c>
      <c r="G92" s="3">
        <f t="shared" si="2"/>
        <v>-80.8</v>
      </c>
      <c r="H92" s="3">
        <f t="shared" si="3"/>
        <v>0.12066061699172485</v>
      </c>
    </row>
    <row r="93" spans="1:8" x14ac:dyDescent="0.25">
      <c r="A93" s="13">
        <v>-82</v>
      </c>
      <c r="F93" s="3">
        <v>41</v>
      </c>
      <c r="G93" s="3">
        <f t="shared" si="2"/>
        <v>-80.77</v>
      </c>
      <c r="H93" s="3">
        <f t="shared" si="3"/>
        <v>0.11131274896142017</v>
      </c>
    </row>
    <row r="94" spans="1:8" x14ac:dyDescent="0.25">
      <c r="A94" s="13">
        <v>-82</v>
      </c>
      <c r="F94" s="3">
        <v>42</v>
      </c>
      <c r="G94" s="3">
        <f t="shared" si="2"/>
        <v>-80.739999999999995</v>
      </c>
      <c r="H94" s="3">
        <f t="shared" si="3"/>
        <v>0.10248482587412582</v>
      </c>
    </row>
    <row r="95" spans="1:8" x14ac:dyDescent="0.25">
      <c r="A95" s="13">
        <v>-83</v>
      </c>
      <c r="F95" s="3">
        <v>43</v>
      </c>
      <c r="G95" s="3">
        <f t="shared" si="2"/>
        <v>-80.709999999999994</v>
      </c>
      <c r="H95" s="3">
        <f t="shared" si="3"/>
        <v>9.4169338562900426E-2</v>
      </c>
    </row>
    <row r="96" spans="1:8" x14ac:dyDescent="0.25">
      <c r="A96" s="13">
        <v>-83</v>
      </c>
      <c r="F96" s="3">
        <v>44</v>
      </c>
      <c r="G96" s="3">
        <f t="shared" si="2"/>
        <v>-80.680000000000007</v>
      </c>
      <c r="H96" s="3">
        <f t="shared" si="3"/>
        <v>8.6356446946704746E-2</v>
      </c>
    </row>
    <row r="97" spans="1:8" x14ac:dyDescent="0.25">
      <c r="A97" s="13">
        <v>-82</v>
      </c>
      <c r="F97" s="3">
        <v>45</v>
      </c>
      <c r="G97" s="3">
        <f t="shared" si="2"/>
        <v>-80.650000000000006</v>
      </c>
      <c r="H97" s="3">
        <f t="shared" si="3"/>
        <v>7.9034244072139687E-2</v>
      </c>
    </row>
    <row r="98" spans="1:8" x14ac:dyDescent="0.25">
      <c r="A98" s="13">
        <v>-82</v>
      </c>
      <c r="F98" s="3">
        <v>46</v>
      </c>
      <c r="G98" s="3">
        <f t="shared" si="2"/>
        <v>-80.62</v>
      </c>
      <c r="H98" s="3">
        <f t="shared" si="3"/>
        <v>7.2189018191886917E-2</v>
      </c>
    </row>
    <row r="99" spans="1:8" x14ac:dyDescent="0.25">
      <c r="A99" s="13">
        <v>-82</v>
      </c>
      <c r="F99" s="3">
        <v>47</v>
      </c>
      <c r="G99" s="3">
        <f t="shared" si="2"/>
        <v>-80.59</v>
      </c>
      <c r="H99" s="3">
        <f t="shared" si="3"/>
        <v>6.5805510049712412E-2</v>
      </c>
    </row>
    <row r="100" spans="1:8" x14ac:dyDescent="0.25">
      <c r="A100" s="13">
        <v>-82</v>
      </c>
      <c r="F100" s="3">
        <v>48</v>
      </c>
      <c r="G100" s="3">
        <f t="shared" si="2"/>
        <v>-80.56</v>
      </c>
      <c r="H100" s="3">
        <f t="shared" si="3"/>
        <v>5.9867162842952827E-2</v>
      </c>
    </row>
    <row r="101" spans="1:8" x14ac:dyDescent="0.25">
      <c r="F101" s="3">
        <v>49</v>
      </c>
      <c r="G101" s="3">
        <f t="shared" si="2"/>
        <v>-80.53</v>
      </c>
      <c r="H101" s="3">
        <f t="shared" si="3"/>
        <v>5.4356362647214086E-2</v>
      </c>
    </row>
    <row r="102" spans="1:8" x14ac:dyDescent="0.25">
      <c r="F102" s="3">
        <v>50</v>
      </c>
      <c r="G102" s="3">
        <f t="shared" si="2"/>
        <v>-80.5</v>
      </c>
      <c r="H102" s="3">
        <f t="shared" si="3"/>
        <v>4.9254667408421077E-2</v>
      </c>
    </row>
  </sheetData>
  <mergeCells count="4">
    <mergeCell ref="D1:E1"/>
    <mergeCell ref="F1:I1"/>
    <mergeCell ref="B1:C1"/>
    <mergeCell ref="C27:D27"/>
  </mergeCells>
  <conditionalFormatting sqref="D29">
    <cfRule type="cellIs" dxfId="19" priority="1" operator="notEqual">
      <formula>$D$28</formula>
    </cfRule>
    <cfRule type="cellIs" dxfId="18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783E-0D3F-491A-B2EC-DE5F8292699C}">
  <dimension ref="A1:L102"/>
  <sheetViews>
    <sheetView zoomScale="120" zoomScaleNormal="120" workbookViewId="0">
      <selection sqref="A1:A100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2" s="2" customFormat="1" x14ac:dyDescent="0.25">
      <c r="A1" s="13">
        <v>-82</v>
      </c>
      <c r="B1" s="28" t="s">
        <v>23</v>
      </c>
      <c r="C1" s="28"/>
      <c r="D1" s="25" t="s">
        <v>17</v>
      </c>
      <c r="E1" s="26"/>
      <c r="F1" s="27" t="s">
        <v>18</v>
      </c>
      <c r="G1" s="27"/>
      <c r="H1" s="27"/>
      <c r="I1" s="27"/>
      <c r="L1" s="14"/>
    </row>
    <row r="2" spans="1:12" x14ac:dyDescent="0.25">
      <c r="A2" s="13">
        <v>-83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2" x14ac:dyDescent="0.25">
      <c r="A3" s="13">
        <v>-82</v>
      </c>
      <c r="B3" s="21" t="s">
        <v>8</v>
      </c>
      <c r="C3" s="12">
        <f>MIN(A1:A100)</f>
        <v>-83</v>
      </c>
      <c r="D3" s="8">
        <v>-88</v>
      </c>
      <c r="E3" s="10">
        <f t="array" ref="E3:E11">FREQUENCY(A1:A100,D3:D11)</f>
        <v>0</v>
      </c>
      <c r="F3" s="3">
        <v>-49</v>
      </c>
      <c r="G3" s="3">
        <f>$D$28+($I$3*F3)</f>
        <v>-82.98</v>
      </c>
      <c r="H3" s="3">
        <f>_xlfn.NORM.DIST(G3,$D$28,$C$6,FALSE)</f>
        <v>9.335468767349922E-2</v>
      </c>
      <c r="I3" s="7">
        <f>(ABS(C3)-ABS(C4))/C5</f>
        <v>0.02</v>
      </c>
      <c r="L3" s="14"/>
    </row>
    <row r="4" spans="1:12" x14ac:dyDescent="0.25">
      <c r="A4" s="13">
        <v>-82</v>
      </c>
      <c r="B4" s="22" t="s">
        <v>9</v>
      </c>
      <c r="C4" s="7">
        <f>MAX(A1:A100)</f>
        <v>-81</v>
      </c>
      <c r="D4" s="6">
        <v>-87</v>
      </c>
      <c r="E4" s="11">
        <v>0</v>
      </c>
      <c r="F4" s="3">
        <v>-48</v>
      </c>
      <c r="G4" s="3">
        <f t="shared" ref="G4:G67" si="0">$D$28+($I$3*F4)</f>
        <v>-82.96</v>
      </c>
      <c r="H4" s="3">
        <f t="shared" ref="H4:H67" si="1">_xlfn.NORM.DIST(G4,$D$28,$C$6,FALSE)</f>
        <v>0.10210342893731915</v>
      </c>
      <c r="L4" s="14"/>
    </row>
    <row r="5" spans="1:12" x14ac:dyDescent="0.25">
      <c r="A5" s="13">
        <v>-82</v>
      </c>
      <c r="B5" s="21" t="s">
        <v>10</v>
      </c>
      <c r="C5" s="12">
        <f>COUNT(A1:A100)</f>
        <v>100</v>
      </c>
      <c r="D5" s="8">
        <v>-86</v>
      </c>
      <c r="E5" s="10">
        <v>0</v>
      </c>
      <c r="F5" s="3">
        <v>-47</v>
      </c>
      <c r="G5" s="3">
        <f t="shared" si="0"/>
        <v>-82.94</v>
      </c>
      <c r="H5" s="3">
        <f t="shared" si="1"/>
        <v>0.11146598952281303</v>
      </c>
      <c r="L5" s="14"/>
    </row>
    <row r="6" spans="1:12" x14ac:dyDescent="0.25">
      <c r="A6" s="13">
        <v>-82</v>
      </c>
      <c r="B6" s="22" t="s">
        <v>2</v>
      </c>
      <c r="C6" s="7">
        <f>_xlfn.STDEV.S(A1:A100)</f>
        <v>0.46536615322308961</v>
      </c>
      <c r="D6" s="6">
        <v>-85</v>
      </c>
      <c r="E6" s="11">
        <v>0</v>
      </c>
      <c r="F6" s="3">
        <v>-46</v>
      </c>
      <c r="G6" s="3">
        <f t="shared" si="0"/>
        <v>-82.92</v>
      </c>
      <c r="H6" s="3">
        <f t="shared" si="1"/>
        <v>0.12146251682657964</v>
      </c>
      <c r="L6" s="14"/>
    </row>
    <row r="7" spans="1:12" x14ac:dyDescent="0.25">
      <c r="A7" s="13">
        <v>-82</v>
      </c>
      <c r="B7" s="21" t="s">
        <v>6</v>
      </c>
      <c r="C7" s="12">
        <f>C9-(2*C6)</f>
        <v>-83.090732306446171</v>
      </c>
      <c r="D7" s="8">
        <v>-84</v>
      </c>
      <c r="E7" s="10">
        <v>0</v>
      </c>
      <c r="F7" s="3">
        <v>-45</v>
      </c>
      <c r="G7" s="3">
        <f t="shared" si="0"/>
        <v>-82.9</v>
      </c>
      <c r="H7" s="3">
        <f t="shared" si="1"/>
        <v>0.13211131871709106</v>
      </c>
    </row>
    <row r="8" spans="1:12" x14ac:dyDescent="0.25">
      <c r="A8" s="13">
        <v>-82</v>
      </c>
      <c r="B8" s="22" t="s">
        <v>4</v>
      </c>
      <c r="C8" s="7">
        <f>C9-C6</f>
        <v>-82.625366153223084</v>
      </c>
      <c r="D8" s="6">
        <v>-83</v>
      </c>
      <c r="E8" s="11">
        <v>20</v>
      </c>
      <c r="F8" s="3">
        <v>-44</v>
      </c>
      <c r="G8" s="3">
        <f t="shared" si="0"/>
        <v>-82.88</v>
      </c>
      <c r="H8" s="3">
        <f t="shared" si="1"/>
        <v>0.14342855762872395</v>
      </c>
    </row>
    <row r="9" spans="1:12" x14ac:dyDescent="0.25">
      <c r="A9" s="13">
        <v>-82</v>
      </c>
      <c r="B9" s="21" t="s">
        <v>3</v>
      </c>
      <c r="C9" s="12">
        <f>AVERAGE(A1:A100)</f>
        <v>-82.16</v>
      </c>
      <c r="D9" s="8">
        <v>-82</v>
      </c>
      <c r="E9" s="10">
        <v>76</v>
      </c>
      <c r="F9" s="3">
        <v>-43</v>
      </c>
      <c r="G9" s="3">
        <f t="shared" si="0"/>
        <v>-82.86</v>
      </c>
      <c r="H9" s="3">
        <f t="shared" si="1"/>
        <v>0.15542793819449824</v>
      </c>
    </row>
    <row r="10" spans="1:12" x14ac:dyDescent="0.25">
      <c r="A10" s="13">
        <v>-83</v>
      </c>
      <c r="B10" s="22" t="s">
        <v>5</v>
      </c>
      <c r="C10" s="7">
        <f>C9+C6</f>
        <v>-81.69463384677691</v>
      </c>
      <c r="D10" s="6">
        <v>-81</v>
      </c>
      <c r="E10" s="11">
        <v>4</v>
      </c>
      <c r="F10" s="3">
        <v>-42</v>
      </c>
      <c r="G10" s="3">
        <f t="shared" si="0"/>
        <v>-82.84</v>
      </c>
      <c r="H10" s="3">
        <f t="shared" si="1"/>
        <v>0.16812039145567403</v>
      </c>
    </row>
    <row r="11" spans="1:12" x14ac:dyDescent="0.25">
      <c r="A11" s="13">
        <v>-83</v>
      </c>
      <c r="B11" s="21" t="s">
        <v>7</v>
      </c>
      <c r="C11" s="12">
        <f>C9+(2*C6)</f>
        <v>-81.229267693553822</v>
      </c>
      <c r="D11" s="8">
        <v>-80</v>
      </c>
      <c r="E11" s="10">
        <v>0</v>
      </c>
      <c r="F11" s="3">
        <v>-41</v>
      </c>
      <c r="G11" s="3">
        <f t="shared" si="0"/>
        <v>-82.82</v>
      </c>
      <c r="H11" s="3">
        <f t="shared" si="1"/>
        <v>0.18151375899512467</v>
      </c>
    </row>
    <row r="12" spans="1:12" x14ac:dyDescent="0.25">
      <c r="A12" s="13">
        <v>-82</v>
      </c>
      <c r="F12" s="3">
        <v>-40</v>
      </c>
      <c r="G12" s="3">
        <f t="shared" si="0"/>
        <v>-82.8</v>
      </c>
      <c r="H12" s="3">
        <f t="shared" si="1"/>
        <v>0.19561248062569186</v>
      </c>
    </row>
    <row r="13" spans="1:12" x14ac:dyDescent="0.25">
      <c r="A13" s="13">
        <v>-82</v>
      </c>
      <c r="F13" s="3">
        <v>-39</v>
      </c>
      <c r="G13" s="3">
        <f t="shared" si="0"/>
        <v>-82.78</v>
      </c>
      <c r="H13" s="3">
        <f t="shared" si="1"/>
        <v>0.21041728951685551</v>
      </c>
    </row>
    <row r="14" spans="1:12" x14ac:dyDescent="0.25">
      <c r="A14" s="13">
        <v>-82</v>
      </c>
      <c r="F14" s="3">
        <v>-38</v>
      </c>
      <c r="G14" s="3">
        <f t="shared" si="0"/>
        <v>-82.76</v>
      </c>
      <c r="H14" s="3">
        <f t="shared" si="1"/>
        <v>0.22592491885589161</v>
      </c>
    </row>
    <row r="15" spans="1:12" x14ac:dyDescent="0.25">
      <c r="A15" s="13">
        <v>-82</v>
      </c>
      <c r="F15" s="3">
        <v>-37</v>
      </c>
      <c r="G15" s="3">
        <f t="shared" si="0"/>
        <v>-82.74</v>
      </c>
      <c r="H15" s="3">
        <f t="shared" si="1"/>
        <v>0.24212782430736077</v>
      </c>
    </row>
    <row r="16" spans="1:12" x14ac:dyDescent="0.25">
      <c r="A16" s="13">
        <v>-82</v>
      </c>
      <c r="F16" s="3">
        <v>-36</v>
      </c>
      <c r="G16" s="3">
        <f t="shared" si="0"/>
        <v>-82.72</v>
      </c>
      <c r="H16" s="3">
        <f t="shared" si="1"/>
        <v>0.25901392664956269</v>
      </c>
    </row>
    <row r="17" spans="1:8" x14ac:dyDescent="0.25">
      <c r="A17" s="13">
        <v>-82</v>
      </c>
      <c r="F17" s="3">
        <v>-35</v>
      </c>
      <c r="G17" s="3">
        <f t="shared" si="0"/>
        <v>-82.7</v>
      </c>
      <c r="H17" s="3">
        <f t="shared" si="1"/>
        <v>0.27656637902373027</v>
      </c>
    </row>
    <row r="18" spans="1:8" x14ac:dyDescent="0.25">
      <c r="A18" s="13">
        <v>-83</v>
      </c>
      <c r="F18" s="3">
        <v>-34</v>
      </c>
      <c r="G18" s="3">
        <f t="shared" si="0"/>
        <v>-82.68</v>
      </c>
      <c r="H18" s="3">
        <f t="shared" si="1"/>
        <v>0.29476336322458707</v>
      </c>
    </row>
    <row r="19" spans="1:8" x14ac:dyDescent="0.25">
      <c r="A19" s="13">
        <v>-82</v>
      </c>
      <c r="F19" s="3">
        <v>-33</v>
      </c>
      <c r="G19" s="3">
        <f t="shared" si="0"/>
        <v>-82.66</v>
      </c>
      <c r="H19" s="3">
        <f t="shared" si="1"/>
        <v>0.31357791938650992</v>
      </c>
    </row>
    <row r="20" spans="1:8" x14ac:dyDescent="0.25">
      <c r="A20" s="13">
        <v>-82</v>
      </c>
      <c r="F20" s="3">
        <v>-32</v>
      </c>
      <c r="G20" s="3">
        <f t="shared" si="0"/>
        <v>-82.64</v>
      </c>
      <c r="H20" s="3">
        <f t="shared" si="1"/>
        <v>0.33297781327281345</v>
      </c>
    </row>
    <row r="21" spans="1:8" x14ac:dyDescent="0.25">
      <c r="A21" s="13">
        <v>-83</v>
      </c>
      <c r="F21" s="3">
        <v>-31</v>
      </c>
      <c r="G21" s="3">
        <f t="shared" si="0"/>
        <v>-82.62</v>
      </c>
      <c r="H21" s="3">
        <f t="shared" si="1"/>
        <v>0.35292544515566171</v>
      </c>
    </row>
    <row r="22" spans="1:8" x14ac:dyDescent="0.25">
      <c r="A22" s="13">
        <v>-82</v>
      </c>
      <c r="F22" s="3">
        <v>-30</v>
      </c>
      <c r="G22" s="3">
        <f t="shared" si="0"/>
        <v>-82.6</v>
      </c>
      <c r="H22" s="3">
        <f t="shared" si="1"/>
        <v>0.37337780397810455</v>
      </c>
    </row>
    <row r="23" spans="1:8" x14ac:dyDescent="0.25">
      <c r="A23" s="13">
        <v>-82</v>
      </c>
      <c r="F23" s="3">
        <v>-29</v>
      </c>
      <c r="G23" s="3">
        <f t="shared" si="0"/>
        <v>-82.58</v>
      </c>
      <c r="H23" s="3">
        <f t="shared" si="1"/>
        <v>0.39428647011960588</v>
      </c>
    </row>
    <row r="24" spans="1:8" x14ac:dyDescent="0.25">
      <c r="A24" s="13">
        <v>-83</v>
      </c>
      <c r="F24" s="3">
        <v>-28</v>
      </c>
      <c r="G24" s="3">
        <f t="shared" si="0"/>
        <v>-82.56</v>
      </c>
      <c r="H24" s="3">
        <f t="shared" si="1"/>
        <v>0.4155976696426229</v>
      </c>
    </row>
    <row r="25" spans="1:8" x14ac:dyDescent="0.25">
      <c r="A25" s="13">
        <v>-83</v>
      </c>
      <c r="F25" s="3">
        <v>-27</v>
      </c>
      <c r="G25" s="3">
        <f t="shared" si="0"/>
        <v>-82.54</v>
      </c>
      <c r="H25" s="3">
        <f t="shared" si="1"/>
        <v>0.43725238238332664</v>
      </c>
    </row>
    <row r="26" spans="1:8" x14ac:dyDescent="0.25">
      <c r="A26" s="13">
        <v>-82</v>
      </c>
      <c r="F26" s="3">
        <v>-26</v>
      </c>
      <c r="G26" s="3">
        <f t="shared" si="0"/>
        <v>-82.52</v>
      </c>
      <c r="H26" s="3">
        <f t="shared" si="1"/>
        <v>0.45918650567042679</v>
      </c>
    </row>
    <row r="27" spans="1:8" x14ac:dyDescent="0.25">
      <c r="A27" s="13">
        <v>-82</v>
      </c>
      <c r="C27" s="29" t="s">
        <v>20</v>
      </c>
      <c r="D27" s="29"/>
      <c r="F27" s="3">
        <v>-25</v>
      </c>
      <c r="G27" s="3">
        <f t="shared" si="0"/>
        <v>-82.5</v>
      </c>
      <c r="H27" s="3">
        <f t="shared" si="1"/>
        <v>0.48133107481659054</v>
      </c>
    </row>
    <row r="28" spans="1:8" x14ac:dyDescent="0.25">
      <c r="A28" s="13">
        <v>-83</v>
      </c>
      <c r="C28" s="22" t="s">
        <v>22</v>
      </c>
      <c r="D28" s="6">
        <f>_xlfn.MODE.SNGL(A1:A100)</f>
        <v>-82</v>
      </c>
      <c r="F28" s="3">
        <v>-24</v>
      </c>
      <c r="G28" s="3">
        <f t="shared" si="0"/>
        <v>-82.48</v>
      </c>
      <c r="H28" s="3">
        <f t="shared" si="1"/>
        <v>0.5036125408364801</v>
      </c>
    </row>
    <row r="29" spans="1:8" x14ac:dyDescent="0.25">
      <c r="A29" s="13">
        <v>-83</v>
      </c>
      <c r="C29" s="22" t="s">
        <v>21</v>
      </c>
      <c r="D29" s="6">
        <f>_xlfn.MODE.SNGL(A1:A5)</f>
        <v>-82</v>
      </c>
      <c r="F29" s="3">
        <v>-23</v>
      </c>
      <c r="G29" s="3">
        <f t="shared" si="0"/>
        <v>-82.46</v>
      </c>
      <c r="H29" s="3">
        <f t="shared" si="1"/>
        <v>0.52595310511119531</v>
      </c>
    </row>
    <row r="30" spans="1:8" x14ac:dyDescent="0.25">
      <c r="A30" s="13">
        <v>-81</v>
      </c>
      <c r="C30" s="22" t="s">
        <v>29</v>
      </c>
      <c r="D30" s="20">
        <f>ABS(C6/C9)</f>
        <v>5.6641450002810328E-3</v>
      </c>
      <c r="F30" s="3">
        <v>-22</v>
      </c>
      <c r="G30" s="3">
        <f t="shared" si="0"/>
        <v>-82.44</v>
      </c>
      <c r="H30" s="3">
        <f t="shared" si="1"/>
        <v>0.54827110995310901</v>
      </c>
    </row>
    <row r="31" spans="1:8" x14ac:dyDescent="0.25">
      <c r="A31" s="13">
        <v>-82</v>
      </c>
      <c r="F31" s="3">
        <v>-21</v>
      </c>
      <c r="G31" s="3">
        <f t="shared" si="0"/>
        <v>-82.42</v>
      </c>
      <c r="H31" s="3">
        <f t="shared" si="1"/>
        <v>0.57048148323773773</v>
      </c>
    </row>
    <row r="32" spans="1:8" x14ac:dyDescent="0.25">
      <c r="A32" s="13">
        <v>-82</v>
      </c>
      <c r="F32" s="3">
        <v>-20</v>
      </c>
      <c r="G32" s="3">
        <f t="shared" si="0"/>
        <v>-82.4</v>
      </c>
      <c r="H32" s="3">
        <f t="shared" si="1"/>
        <v>0.59249623447274036</v>
      </c>
    </row>
    <row r="33" spans="1:8" x14ac:dyDescent="0.25">
      <c r="A33" s="13">
        <v>-82</v>
      </c>
      <c r="F33" s="3">
        <v>-19</v>
      </c>
      <c r="G33" s="3">
        <f t="shared" si="0"/>
        <v>-82.38</v>
      </c>
      <c r="H33" s="3">
        <f t="shared" si="1"/>
        <v>0.61422499888290716</v>
      </c>
    </row>
    <row r="34" spans="1:8" x14ac:dyDescent="0.25">
      <c r="A34" s="13">
        <v>-82</v>
      </c>
      <c r="F34" s="3">
        <v>-18</v>
      </c>
      <c r="G34" s="3">
        <f t="shared" si="0"/>
        <v>-82.36</v>
      </c>
      <c r="H34" s="3">
        <f t="shared" si="1"/>
        <v>0.63557562531572442</v>
      </c>
    </row>
    <row r="35" spans="1:8" x14ac:dyDescent="0.25">
      <c r="A35" s="13">
        <v>-82</v>
      </c>
      <c r="F35" s="3">
        <v>-17</v>
      </c>
      <c r="G35" s="3">
        <f t="shared" si="0"/>
        <v>-82.34</v>
      </c>
      <c r="H35" s="3">
        <f t="shared" si="1"/>
        <v>0.65645480303043946</v>
      </c>
    </row>
    <row r="36" spans="1:8" x14ac:dyDescent="0.25">
      <c r="A36" s="13">
        <v>-83</v>
      </c>
      <c r="F36" s="3">
        <v>-16</v>
      </c>
      <c r="G36" s="3">
        <f t="shared" si="0"/>
        <v>-82.32</v>
      </c>
      <c r="H36" s="3">
        <f t="shared" si="1"/>
        <v>0.67676872173648417</v>
      </c>
    </row>
    <row r="37" spans="1:8" x14ac:dyDescent="0.25">
      <c r="A37" s="13">
        <v>-82</v>
      </c>
      <c r="F37" s="3">
        <v>-15</v>
      </c>
      <c r="G37" s="3">
        <f t="shared" si="0"/>
        <v>-82.3</v>
      </c>
      <c r="H37" s="3">
        <f t="shared" si="1"/>
        <v>0.69642375861005335</v>
      </c>
    </row>
    <row r="38" spans="1:8" x14ac:dyDescent="0.25">
      <c r="A38" s="13">
        <v>-82</v>
      </c>
      <c r="F38" s="3">
        <v>-14</v>
      </c>
      <c r="G38" s="3">
        <f t="shared" si="0"/>
        <v>-82.28</v>
      </c>
      <c r="H38" s="3">
        <f t="shared" si="1"/>
        <v>0.71532718545199536</v>
      </c>
    </row>
    <row r="39" spans="1:8" x14ac:dyDescent="0.25">
      <c r="A39" s="13">
        <v>-82</v>
      </c>
      <c r="F39" s="3">
        <v>-13</v>
      </c>
      <c r="G39" s="3">
        <f t="shared" si="0"/>
        <v>-82.26</v>
      </c>
      <c r="H39" s="3">
        <f t="shared" si="1"/>
        <v>0.73338788866800997</v>
      </c>
    </row>
    <row r="40" spans="1:8" x14ac:dyDescent="0.25">
      <c r="A40" s="13">
        <v>-82</v>
      </c>
      <c r="F40" s="3">
        <v>-12</v>
      </c>
      <c r="G40" s="3">
        <f t="shared" si="0"/>
        <v>-82.24</v>
      </c>
      <c r="H40" s="3">
        <f t="shared" si="1"/>
        <v>0.75051709436551239</v>
      </c>
    </row>
    <row r="41" spans="1:8" x14ac:dyDescent="0.25">
      <c r="A41" s="13">
        <v>-82</v>
      </c>
      <c r="F41" s="3">
        <v>-11</v>
      </c>
      <c r="G41" s="3">
        <f t="shared" si="0"/>
        <v>-82.22</v>
      </c>
      <c r="H41" s="3">
        <f t="shared" si="1"/>
        <v>0.76662909057797046</v>
      </c>
    </row>
    <row r="42" spans="1:8" x14ac:dyDescent="0.25">
      <c r="A42" s="13">
        <v>-82</v>
      </c>
      <c r="F42" s="3">
        <v>-10</v>
      </c>
      <c r="G42" s="3">
        <f t="shared" si="0"/>
        <v>-82.2</v>
      </c>
      <c r="H42" s="3">
        <f t="shared" si="1"/>
        <v>0.78164193845636076</v>
      </c>
    </row>
    <row r="43" spans="1:8" x14ac:dyDescent="0.25">
      <c r="A43" s="13">
        <v>-82</v>
      </c>
      <c r="F43" s="3">
        <v>-9</v>
      </c>
      <c r="G43" s="3">
        <f t="shared" si="0"/>
        <v>-82.18</v>
      </c>
      <c r="H43" s="3">
        <f t="shared" si="1"/>
        <v>0.79547816421289652</v>
      </c>
    </row>
    <row r="44" spans="1:8" x14ac:dyDescent="0.25">
      <c r="A44" s="13">
        <v>-82</v>
      </c>
      <c r="F44" s="3">
        <v>-8</v>
      </c>
      <c r="G44" s="3">
        <f t="shared" si="0"/>
        <v>-82.16</v>
      </c>
      <c r="H44" s="3">
        <f t="shared" si="1"/>
        <v>0.8080654236697552</v>
      </c>
    </row>
    <row r="45" spans="1:8" x14ac:dyDescent="0.25">
      <c r="A45" s="13">
        <v>-83</v>
      </c>
      <c r="F45" s="3">
        <v>-7</v>
      </c>
      <c r="G45" s="3">
        <f t="shared" si="0"/>
        <v>-82.14</v>
      </c>
      <c r="H45" s="3">
        <f t="shared" si="1"/>
        <v>0.81933713145516407</v>
      </c>
    </row>
    <row r="46" spans="1:8" x14ac:dyDescent="0.25">
      <c r="A46" s="13">
        <v>-82</v>
      </c>
      <c r="F46" s="3">
        <v>-6</v>
      </c>
      <c r="G46" s="3">
        <f t="shared" si="0"/>
        <v>-82.12</v>
      </c>
      <c r="H46" s="3">
        <f t="shared" si="1"/>
        <v>0.82923304720154578</v>
      </c>
    </row>
    <row r="47" spans="1:8" x14ac:dyDescent="0.25">
      <c r="A47" s="13">
        <v>-82</v>
      </c>
      <c r="F47" s="3">
        <v>-5</v>
      </c>
      <c r="G47" s="3">
        <f t="shared" si="0"/>
        <v>-82.1</v>
      </c>
      <c r="H47" s="3">
        <f t="shared" si="1"/>
        <v>0.83769981153137196</v>
      </c>
    </row>
    <row r="48" spans="1:8" x14ac:dyDescent="0.25">
      <c r="A48" s="13">
        <v>-82</v>
      </c>
      <c r="F48" s="3">
        <v>-4</v>
      </c>
      <c r="G48" s="3">
        <f t="shared" si="0"/>
        <v>-82.08</v>
      </c>
      <c r="H48" s="3">
        <f t="shared" si="1"/>
        <v>0.84469142516187679</v>
      </c>
    </row>
    <row r="49" spans="1:8" x14ac:dyDescent="0.25">
      <c r="A49" s="13">
        <v>-82</v>
      </c>
      <c r="F49" s="3">
        <v>-3</v>
      </c>
      <c r="G49" s="3">
        <f t="shared" si="0"/>
        <v>-82.06</v>
      </c>
      <c r="H49" s="3">
        <f t="shared" si="1"/>
        <v>0.85016966511151548</v>
      </c>
    </row>
    <row r="50" spans="1:8" x14ac:dyDescent="0.25">
      <c r="A50" s="13">
        <v>-82</v>
      </c>
      <c r="F50" s="3">
        <v>-2</v>
      </c>
      <c r="G50" s="3">
        <f t="shared" si="0"/>
        <v>-82.04</v>
      </c>
      <c r="H50" s="3">
        <f t="shared" si="1"/>
        <v>0.85410443273977843</v>
      </c>
    </row>
    <row r="51" spans="1:8" x14ac:dyDescent="0.25">
      <c r="A51" s="13">
        <v>-82</v>
      </c>
      <c r="F51" s="3">
        <v>-1</v>
      </c>
      <c r="G51" s="3">
        <f t="shared" si="0"/>
        <v>-82.02</v>
      </c>
      <c r="H51" s="3">
        <f t="shared" si="1"/>
        <v>0.85647402918671889</v>
      </c>
    </row>
    <row r="52" spans="1:8" x14ac:dyDescent="0.25">
      <c r="A52" s="13">
        <v>-82</v>
      </c>
      <c r="F52" s="3">
        <v>0</v>
      </c>
      <c r="G52" s="3">
        <f t="shared" si="0"/>
        <v>-82</v>
      </c>
      <c r="H52" s="3">
        <f t="shared" si="1"/>
        <v>0.85726535468553022</v>
      </c>
    </row>
    <row r="53" spans="1:8" x14ac:dyDescent="0.25">
      <c r="A53" s="13">
        <v>-82</v>
      </c>
      <c r="F53" s="3">
        <v>1</v>
      </c>
      <c r="G53" s="3">
        <f t="shared" si="0"/>
        <v>-81.98</v>
      </c>
      <c r="H53" s="3">
        <f t="shared" si="1"/>
        <v>0.85647402918671889</v>
      </c>
    </row>
    <row r="54" spans="1:8" x14ac:dyDescent="0.25">
      <c r="A54" s="13">
        <v>-81</v>
      </c>
      <c r="F54" s="3">
        <v>2</v>
      </c>
      <c r="G54" s="3">
        <f t="shared" si="0"/>
        <v>-81.96</v>
      </c>
      <c r="H54" s="3">
        <f t="shared" si="1"/>
        <v>0.85410443273977843</v>
      </c>
    </row>
    <row r="55" spans="1:8" x14ac:dyDescent="0.25">
      <c r="A55" s="13">
        <v>-81</v>
      </c>
      <c r="F55" s="3">
        <v>3</v>
      </c>
      <c r="G55" s="3">
        <f t="shared" si="0"/>
        <v>-81.94</v>
      </c>
      <c r="H55" s="3">
        <f t="shared" si="1"/>
        <v>0.85016966511151548</v>
      </c>
    </row>
    <row r="56" spans="1:8" x14ac:dyDescent="0.25">
      <c r="A56" s="13">
        <v>-82</v>
      </c>
      <c r="F56" s="3">
        <v>4</v>
      </c>
      <c r="G56" s="3">
        <f t="shared" si="0"/>
        <v>-81.92</v>
      </c>
      <c r="H56" s="3">
        <f t="shared" si="1"/>
        <v>0.84469142516187679</v>
      </c>
    </row>
    <row r="57" spans="1:8" x14ac:dyDescent="0.25">
      <c r="A57" s="13">
        <v>-82</v>
      </c>
      <c r="F57" s="3">
        <v>5</v>
      </c>
      <c r="G57" s="3">
        <f t="shared" si="0"/>
        <v>-81.900000000000006</v>
      </c>
      <c r="H57" s="3">
        <f t="shared" si="1"/>
        <v>0.83769981153137196</v>
      </c>
    </row>
    <row r="58" spans="1:8" x14ac:dyDescent="0.25">
      <c r="A58" s="13">
        <v>-82</v>
      </c>
      <c r="F58" s="3">
        <v>6</v>
      </c>
      <c r="G58" s="3">
        <f t="shared" si="0"/>
        <v>-81.88</v>
      </c>
      <c r="H58" s="3">
        <f t="shared" si="1"/>
        <v>0.82923304720154578</v>
      </c>
    </row>
    <row r="59" spans="1:8" x14ac:dyDescent="0.25">
      <c r="A59" s="13">
        <v>-82</v>
      </c>
      <c r="F59" s="3">
        <v>7</v>
      </c>
      <c r="G59" s="3">
        <f t="shared" si="0"/>
        <v>-81.86</v>
      </c>
      <c r="H59" s="3">
        <f t="shared" si="1"/>
        <v>0.81933713145516407</v>
      </c>
    </row>
    <row r="60" spans="1:8" x14ac:dyDescent="0.25">
      <c r="A60" s="13">
        <v>-82</v>
      </c>
      <c r="F60" s="3">
        <v>8</v>
      </c>
      <c r="G60" s="3">
        <f t="shared" si="0"/>
        <v>-81.84</v>
      </c>
      <c r="H60" s="3">
        <f t="shared" si="1"/>
        <v>0.8080654236697552</v>
      </c>
    </row>
    <row r="61" spans="1:8" x14ac:dyDescent="0.25">
      <c r="A61" s="13">
        <v>-82</v>
      </c>
      <c r="F61" s="3">
        <v>9</v>
      </c>
      <c r="G61" s="3">
        <f t="shared" si="0"/>
        <v>-81.819999999999993</v>
      </c>
      <c r="H61" s="3">
        <f t="shared" si="1"/>
        <v>0.79547816421289652</v>
      </c>
    </row>
    <row r="62" spans="1:8" x14ac:dyDescent="0.25">
      <c r="A62" s="13">
        <v>-82</v>
      </c>
      <c r="F62" s="3">
        <v>10</v>
      </c>
      <c r="G62" s="3">
        <f t="shared" si="0"/>
        <v>-81.8</v>
      </c>
      <c r="H62" s="3">
        <f t="shared" si="1"/>
        <v>0.78164193845636076</v>
      </c>
    </row>
    <row r="63" spans="1:8" x14ac:dyDescent="0.25">
      <c r="A63" s="13">
        <v>-82</v>
      </c>
      <c r="F63" s="3">
        <v>11</v>
      </c>
      <c r="G63" s="3">
        <f t="shared" si="0"/>
        <v>-81.78</v>
      </c>
      <c r="H63" s="3">
        <f t="shared" si="1"/>
        <v>0.76662909057797046</v>
      </c>
    </row>
    <row r="64" spans="1:8" x14ac:dyDescent="0.25">
      <c r="A64" s="13">
        <v>-82</v>
      </c>
      <c r="F64" s="3">
        <v>12</v>
      </c>
      <c r="G64" s="3">
        <f t="shared" si="0"/>
        <v>-81.760000000000005</v>
      </c>
      <c r="H64" s="3">
        <f t="shared" si="1"/>
        <v>0.75051709436551239</v>
      </c>
    </row>
    <row r="65" spans="1:8" x14ac:dyDescent="0.25">
      <c r="A65" s="13">
        <v>-82</v>
      </c>
      <c r="F65" s="3">
        <v>13</v>
      </c>
      <c r="G65" s="3">
        <f t="shared" si="0"/>
        <v>-81.739999999999995</v>
      </c>
      <c r="H65" s="3">
        <f t="shared" si="1"/>
        <v>0.73338788866800997</v>
      </c>
    </row>
    <row r="66" spans="1:8" x14ac:dyDescent="0.25">
      <c r="A66" s="13">
        <v>-82</v>
      </c>
      <c r="F66" s="3">
        <v>14</v>
      </c>
      <c r="G66" s="3">
        <f t="shared" si="0"/>
        <v>-81.72</v>
      </c>
      <c r="H66" s="3">
        <f t="shared" si="1"/>
        <v>0.71532718545199536</v>
      </c>
    </row>
    <row r="67" spans="1:8" x14ac:dyDescent="0.25">
      <c r="A67" s="13">
        <v>-82</v>
      </c>
      <c r="F67" s="3">
        <v>15</v>
      </c>
      <c r="G67" s="3">
        <f t="shared" si="0"/>
        <v>-81.7</v>
      </c>
      <c r="H67" s="3">
        <f t="shared" si="1"/>
        <v>0.69642375861005335</v>
      </c>
    </row>
    <row r="68" spans="1:8" x14ac:dyDescent="0.25">
      <c r="A68" s="13">
        <v>-83</v>
      </c>
      <c r="F68" s="3">
        <v>16</v>
      </c>
      <c r="G68" s="3">
        <f t="shared" ref="G68:G102" si="2">$D$28+($I$3*F68)</f>
        <v>-81.680000000000007</v>
      </c>
      <c r="H68" s="3">
        <f t="shared" ref="H68:H102" si="3">_xlfn.NORM.DIST(G68,$D$28,$C$6,FALSE)</f>
        <v>0.67676872173648417</v>
      </c>
    </row>
    <row r="69" spans="1:8" x14ac:dyDescent="0.25">
      <c r="A69" s="13">
        <v>-83</v>
      </c>
      <c r="F69" s="3">
        <v>17</v>
      </c>
      <c r="G69" s="3">
        <f t="shared" si="2"/>
        <v>-81.66</v>
      </c>
      <c r="H69" s="3">
        <f t="shared" si="3"/>
        <v>0.65645480303043946</v>
      </c>
    </row>
    <row r="70" spans="1:8" x14ac:dyDescent="0.25">
      <c r="A70" s="13">
        <v>-83</v>
      </c>
      <c r="F70" s="3">
        <v>18</v>
      </c>
      <c r="G70" s="3">
        <f t="shared" si="2"/>
        <v>-81.64</v>
      </c>
      <c r="H70" s="3">
        <f t="shared" si="3"/>
        <v>0.63557562531572442</v>
      </c>
    </row>
    <row r="71" spans="1:8" x14ac:dyDescent="0.25">
      <c r="A71" s="13">
        <v>-83</v>
      </c>
      <c r="F71" s="3">
        <v>19</v>
      </c>
      <c r="G71" s="3">
        <f t="shared" si="2"/>
        <v>-81.62</v>
      </c>
      <c r="H71" s="3">
        <f t="shared" si="3"/>
        <v>0.61422499888290716</v>
      </c>
    </row>
    <row r="72" spans="1:8" x14ac:dyDescent="0.25">
      <c r="A72" s="13">
        <v>-82</v>
      </c>
      <c r="F72" s="3">
        <v>20</v>
      </c>
      <c r="G72" s="3">
        <f t="shared" si="2"/>
        <v>-81.599999999999994</v>
      </c>
      <c r="H72" s="3">
        <f t="shared" si="3"/>
        <v>0.59249623447274036</v>
      </c>
    </row>
    <row r="73" spans="1:8" x14ac:dyDescent="0.25">
      <c r="A73" s="13">
        <v>-82</v>
      </c>
      <c r="F73" s="3">
        <v>21</v>
      </c>
      <c r="G73" s="3">
        <f t="shared" si="2"/>
        <v>-81.58</v>
      </c>
      <c r="H73" s="3">
        <f t="shared" si="3"/>
        <v>0.57048148323773773</v>
      </c>
    </row>
    <row r="74" spans="1:8" x14ac:dyDescent="0.25">
      <c r="A74" s="13">
        <v>-82</v>
      </c>
      <c r="F74" s="3">
        <v>22</v>
      </c>
      <c r="G74" s="3">
        <f t="shared" si="2"/>
        <v>-81.56</v>
      </c>
      <c r="H74" s="3">
        <f t="shared" si="3"/>
        <v>0.54827110995310901</v>
      </c>
    </row>
    <row r="75" spans="1:8" x14ac:dyDescent="0.25">
      <c r="A75" s="13">
        <v>-82</v>
      </c>
      <c r="F75" s="3">
        <v>23</v>
      </c>
      <c r="G75" s="3">
        <f t="shared" si="2"/>
        <v>-81.540000000000006</v>
      </c>
      <c r="H75" s="3">
        <f t="shared" si="3"/>
        <v>0.52595310511119531</v>
      </c>
    </row>
    <row r="76" spans="1:8" x14ac:dyDescent="0.25">
      <c r="A76" s="13">
        <v>-82</v>
      </c>
      <c r="F76" s="3">
        <v>24</v>
      </c>
      <c r="G76" s="3">
        <f t="shared" si="2"/>
        <v>-81.52</v>
      </c>
      <c r="H76" s="3">
        <f t="shared" si="3"/>
        <v>0.5036125408364801</v>
      </c>
    </row>
    <row r="77" spans="1:8" x14ac:dyDescent="0.25">
      <c r="A77" s="13">
        <v>-82</v>
      </c>
      <c r="F77" s="3">
        <v>25</v>
      </c>
      <c r="G77" s="3">
        <f t="shared" si="2"/>
        <v>-81.5</v>
      </c>
      <c r="H77" s="3">
        <f t="shared" si="3"/>
        <v>0.48133107481659054</v>
      </c>
    </row>
    <row r="78" spans="1:8" x14ac:dyDescent="0.25">
      <c r="A78" s="13">
        <v>-82</v>
      </c>
      <c r="F78" s="3">
        <v>26</v>
      </c>
      <c r="G78" s="3">
        <f t="shared" si="2"/>
        <v>-81.48</v>
      </c>
      <c r="H78" s="3">
        <f t="shared" si="3"/>
        <v>0.45918650567042679</v>
      </c>
    </row>
    <row r="79" spans="1:8" x14ac:dyDescent="0.25">
      <c r="A79" s="13">
        <v>-82</v>
      </c>
      <c r="F79" s="3">
        <v>27</v>
      </c>
      <c r="G79" s="3">
        <f t="shared" si="2"/>
        <v>-81.459999999999994</v>
      </c>
      <c r="H79" s="3">
        <f t="shared" si="3"/>
        <v>0.43725238238332664</v>
      </c>
    </row>
    <row r="80" spans="1:8" x14ac:dyDescent="0.25">
      <c r="A80" s="13">
        <v>-82</v>
      </c>
      <c r="F80" s="3">
        <v>28</v>
      </c>
      <c r="G80" s="3">
        <f t="shared" si="2"/>
        <v>-81.44</v>
      </c>
      <c r="H80" s="3">
        <f t="shared" si="3"/>
        <v>0.4155976696426229</v>
      </c>
    </row>
    <row r="81" spans="1:8" x14ac:dyDescent="0.25">
      <c r="A81" s="13">
        <v>-82</v>
      </c>
      <c r="F81" s="3">
        <v>29</v>
      </c>
      <c r="G81" s="3">
        <f t="shared" si="2"/>
        <v>-81.42</v>
      </c>
      <c r="H81" s="3">
        <f t="shared" si="3"/>
        <v>0.39428647011960588</v>
      </c>
    </row>
    <row r="82" spans="1:8" x14ac:dyDescent="0.25">
      <c r="A82" s="13">
        <v>-83</v>
      </c>
      <c r="F82" s="3">
        <v>30</v>
      </c>
      <c r="G82" s="3">
        <f t="shared" si="2"/>
        <v>-81.400000000000006</v>
      </c>
      <c r="H82" s="3">
        <f t="shared" si="3"/>
        <v>0.37337780397810455</v>
      </c>
    </row>
    <row r="83" spans="1:8" x14ac:dyDescent="0.25">
      <c r="A83" s="13">
        <v>-82</v>
      </c>
      <c r="F83" s="3">
        <v>31</v>
      </c>
      <c r="G83" s="3">
        <f t="shared" si="2"/>
        <v>-81.38</v>
      </c>
      <c r="H83" s="3">
        <f t="shared" si="3"/>
        <v>0.35292544515566171</v>
      </c>
    </row>
    <row r="84" spans="1:8" x14ac:dyDescent="0.25">
      <c r="A84" s="13">
        <v>-82</v>
      </c>
      <c r="F84" s="3">
        <v>32</v>
      </c>
      <c r="G84" s="3">
        <f t="shared" si="2"/>
        <v>-81.36</v>
      </c>
      <c r="H84" s="3">
        <f t="shared" si="3"/>
        <v>0.33297781327281345</v>
      </c>
    </row>
    <row r="85" spans="1:8" x14ac:dyDescent="0.25">
      <c r="A85" s="13">
        <v>-82</v>
      </c>
      <c r="F85" s="3">
        <v>33</v>
      </c>
      <c r="G85" s="3">
        <f t="shared" si="2"/>
        <v>-81.34</v>
      </c>
      <c r="H85" s="3">
        <f t="shared" si="3"/>
        <v>0.31357791938650992</v>
      </c>
    </row>
    <row r="86" spans="1:8" x14ac:dyDescent="0.25">
      <c r="A86" s="13">
        <v>-82</v>
      </c>
      <c r="F86" s="3">
        <v>34</v>
      </c>
      <c r="G86" s="3">
        <f t="shared" si="2"/>
        <v>-81.319999999999993</v>
      </c>
      <c r="H86" s="3">
        <f t="shared" si="3"/>
        <v>0.29476336322458707</v>
      </c>
    </row>
    <row r="87" spans="1:8" x14ac:dyDescent="0.25">
      <c r="A87" s="13">
        <v>-82</v>
      </c>
      <c r="F87" s="3">
        <v>35</v>
      </c>
      <c r="G87" s="3">
        <f t="shared" si="2"/>
        <v>-81.3</v>
      </c>
      <c r="H87" s="3">
        <f t="shared" si="3"/>
        <v>0.27656637902373027</v>
      </c>
    </row>
    <row r="88" spans="1:8" x14ac:dyDescent="0.25">
      <c r="A88" s="13">
        <v>-83</v>
      </c>
      <c r="F88" s="3">
        <v>36</v>
      </c>
      <c r="G88" s="3">
        <f t="shared" si="2"/>
        <v>-81.28</v>
      </c>
      <c r="H88" s="3">
        <f t="shared" si="3"/>
        <v>0.25901392664956269</v>
      </c>
    </row>
    <row r="89" spans="1:8" x14ac:dyDescent="0.25">
      <c r="A89" s="13">
        <v>-82</v>
      </c>
      <c r="F89" s="3">
        <v>37</v>
      </c>
      <c r="G89" s="3">
        <f t="shared" si="2"/>
        <v>-81.260000000000005</v>
      </c>
      <c r="H89" s="3">
        <f t="shared" si="3"/>
        <v>0.24212782430736077</v>
      </c>
    </row>
    <row r="90" spans="1:8" x14ac:dyDescent="0.25">
      <c r="A90" s="13">
        <v>-83</v>
      </c>
      <c r="F90" s="3">
        <v>38</v>
      </c>
      <c r="G90" s="3">
        <f t="shared" si="2"/>
        <v>-81.239999999999995</v>
      </c>
      <c r="H90" s="3">
        <f t="shared" si="3"/>
        <v>0.22592491885589161</v>
      </c>
    </row>
    <row r="91" spans="1:8" x14ac:dyDescent="0.25">
      <c r="A91" s="13">
        <v>-81</v>
      </c>
      <c r="F91" s="3">
        <v>39</v>
      </c>
      <c r="G91" s="3">
        <f t="shared" si="2"/>
        <v>-81.22</v>
      </c>
      <c r="H91" s="3">
        <f t="shared" si="3"/>
        <v>0.21041728951685551</v>
      </c>
    </row>
    <row r="92" spans="1:8" x14ac:dyDescent="0.25">
      <c r="A92" s="13">
        <v>-82</v>
      </c>
      <c r="F92" s="3">
        <v>40</v>
      </c>
      <c r="G92" s="3">
        <f t="shared" si="2"/>
        <v>-81.2</v>
      </c>
      <c r="H92" s="3">
        <f t="shared" si="3"/>
        <v>0.19561248062569186</v>
      </c>
    </row>
    <row r="93" spans="1:8" x14ac:dyDescent="0.25">
      <c r="A93" s="13">
        <v>-82</v>
      </c>
      <c r="F93" s="3">
        <v>41</v>
      </c>
      <c r="G93" s="3">
        <f t="shared" si="2"/>
        <v>-81.180000000000007</v>
      </c>
      <c r="H93" s="3">
        <f t="shared" si="3"/>
        <v>0.18151375899512467</v>
      </c>
    </row>
    <row r="94" spans="1:8" x14ac:dyDescent="0.25">
      <c r="A94" s="13">
        <v>-82</v>
      </c>
      <c r="F94" s="3">
        <v>42</v>
      </c>
      <c r="G94" s="3">
        <f t="shared" si="2"/>
        <v>-81.16</v>
      </c>
      <c r="H94" s="3">
        <f t="shared" si="3"/>
        <v>0.16812039145567403</v>
      </c>
    </row>
    <row r="95" spans="1:8" x14ac:dyDescent="0.25">
      <c r="A95" s="13">
        <v>-83</v>
      </c>
      <c r="F95" s="3">
        <v>43</v>
      </c>
      <c r="G95" s="3">
        <f t="shared" si="2"/>
        <v>-81.14</v>
      </c>
      <c r="H95" s="3">
        <f t="shared" si="3"/>
        <v>0.15542793819449824</v>
      </c>
    </row>
    <row r="96" spans="1:8" x14ac:dyDescent="0.25">
      <c r="A96" s="13">
        <v>-82</v>
      </c>
      <c r="F96" s="3">
        <v>44</v>
      </c>
      <c r="G96" s="3">
        <f t="shared" si="2"/>
        <v>-81.12</v>
      </c>
      <c r="H96" s="3">
        <f t="shared" si="3"/>
        <v>0.14342855762872395</v>
      </c>
    </row>
    <row r="97" spans="1:8" x14ac:dyDescent="0.25">
      <c r="A97" s="13">
        <v>-82</v>
      </c>
      <c r="F97" s="3">
        <v>45</v>
      </c>
      <c r="G97" s="3">
        <f t="shared" si="2"/>
        <v>-81.099999999999994</v>
      </c>
      <c r="H97" s="3">
        <f t="shared" si="3"/>
        <v>0.13211131871709106</v>
      </c>
    </row>
    <row r="98" spans="1:8" x14ac:dyDescent="0.25">
      <c r="A98" s="13">
        <v>-82</v>
      </c>
      <c r="F98" s="3">
        <v>46</v>
      </c>
      <c r="G98" s="3">
        <f t="shared" si="2"/>
        <v>-81.08</v>
      </c>
      <c r="H98" s="3">
        <f t="shared" si="3"/>
        <v>0.12146251682657964</v>
      </c>
    </row>
    <row r="99" spans="1:8" x14ac:dyDescent="0.25">
      <c r="A99" s="13">
        <v>-83</v>
      </c>
      <c r="F99" s="3">
        <v>47</v>
      </c>
      <c r="G99" s="3">
        <f t="shared" si="2"/>
        <v>-81.06</v>
      </c>
      <c r="H99" s="3">
        <f t="shared" si="3"/>
        <v>0.11146598952281303</v>
      </c>
    </row>
    <row r="100" spans="1:8" x14ac:dyDescent="0.25">
      <c r="A100" s="13">
        <v>-82</v>
      </c>
      <c r="F100" s="3">
        <v>48</v>
      </c>
      <c r="G100" s="3">
        <f t="shared" si="2"/>
        <v>-81.040000000000006</v>
      </c>
      <c r="H100" s="3">
        <f t="shared" si="3"/>
        <v>0.10210342893731915</v>
      </c>
    </row>
    <row r="101" spans="1:8" x14ac:dyDescent="0.25">
      <c r="F101" s="3">
        <v>49</v>
      </c>
      <c r="G101" s="3">
        <f t="shared" si="2"/>
        <v>-81.02</v>
      </c>
      <c r="H101" s="3">
        <f t="shared" si="3"/>
        <v>9.335468767349922E-2</v>
      </c>
    </row>
    <row r="102" spans="1:8" x14ac:dyDescent="0.25">
      <c r="F102" s="3">
        <v>50</v>
      </c>
      <c r="G102" s="3">
        <f t="shared" si="2"/>
        <v>-81</v>
      </c>
      <c r="H102" s="3">
        <f t="shared" si="3"/>
        <v>8.5198075540473248E-2</v>
      </c>
    </row>
  </sheetData>
  <mergeCells count="4">
    <mergeCell ref="B1:C1"/>
    <mergeCell ref="D1:E1"/>
    <mergeCell ref="F1:I1"/>
    <mergeCell ref="C27:D27"/>
  </mergeCells>
  <conditionalFormatting sqref="D29">
    <cfRule type="cellIs" dxfId="17" priority="1" operator="notEqual">
      <formula>$D$28</formula>
    </cfRule>
    <cfRule type="cellIs" dxfId="16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C74B-14AE-4A69-BC89-4A6AFCDF221A}">
  <dimension ref="A1:L102"/>
  <sheetViews>
    <sheetView zoomScale="120" zoomScaleNormal="120" workbookViewId="0">
      <selection sqref="A1:A100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2" s="2" customFormat="1" x14ac:dyDescent="0.25">
      <c r="A1" s="13">
        <v>-82</v>
      </c>
      <c r="B1" s="28" t="s">
        <v>24</v>
      </c>
      <c r="C1" s="28"/>
      <c r="D1" s="25" t="s">
        <v>17</v>
      </c>
      <c r="E1" s="26"/>
      <c r="F1" s="27" t="s">
        <v>18</v>
      </c>
      <c r="G1" s="27"/>
      <c r="H1" s="27"/>
      <c r="I1" s="27"/>
      <c r="L1" s="14"/>
    </row>
    <row r="2" spans="1:12" x14ac:dyDescent="0.25">
      <c r="A2" s="13">
        <v>-82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2" x14ac:dyDescent="0.25">
      <c r="A3" s="13">
        <v>-83</v>
      </c>
      <c r="B3" s="21" t="s">
        <v>8</v>
      </c>
      <c r="C3" s="12">
        <f>MIN(A1:A100)</f>
        <v>-84</v>
      </c>
      <c r="D3" s="8">
        <v>-88</v>
      </c>
      <c r="E3" s="10">
        <f t="array" ref="E3:E11">FREQUENCY(A1:A100,D3:D11)</f>
        <v>0</v>
      </c>
      <c r="F3" s="3">
        <v>-49</v>
      </c>
      <c r="G3" s="3">
        <f>$D$28+($I$3*F3)</f>
        <v>-83.47</v>
      </c>
      <c r="H3" s="3">
        <f>_xlfn.NORM.DIST(G3,$D$28,$C$6,FALSE)</f>
        <v>1.5367436680142933E-2</v>
      </c>
      <c r="I3" s="7">
        <f>(ABS(C3)-ABS(C4))/C5</f>
        <v>0.03</v>
      </c>
      <c r="L3" s="14"/>
    </row>
    <row r="4" spans="1:12" x14ac:dyDescent="0.25">
      <c r="A4" s="13">
        <v>-82</v>
      </c>
      <c r="B4" s="22" t="s">
        <v>9</v>
      </c>
      <c r="C4" s="7">
        <f>MAX(A1:A100)</f>
        <v>-81</v>
      </c>
      <c r="D4" s="6">
        <v>-87</v>
      </c>
      <c r="E4" s="11">
        <v>0</v>
      </c>
      <c r="F4" s="3">
        <v>-48</v>
      </c>
      <c r="G4" s="3">
        <f t="shared" ref="G4:G67" si="0">$D$28+($I$3*F4)</f>
        <v>-83.44</v>
      </c>
      <c r="H4" s="3">
        <f t="shared" ref="H4:H67" si="1">_xlfn.NORM.DIST(G4,$D$28,$C$6,FALSE)</f>
        <v>1.7988530673444483E-2</v>
      </c>
      <c r="L4" s="14"/>
    </row>
    <row r="5" spans="1:12" x14ac:dyDescent="0.25">
      <c r="A5" s="13">
        <v>-82</v>
      </c>
      <c r="B5" s="21" t="s">
        <v>10</v>
      </c>
      <c r="C5" s="12">
        <f>COUNT(A1:A100)</f>
        <v>100</v>
      </c>
      <c r="D5" s="8">
        <v>-86</v>
      </c>
      <c r="E5" s="10">
        <v>0</v>
      </c>
      <c r="F5" s="3">
        <v>-47</v>
      </c>
      <c r="G5" s="3">
        <f t="shared" si="0"/>
        <v>-83.41</v>
      </c>
      <c r="H5" s="3">
        <f t="shared" si="1"/>
        <v>2.0988420608132254E-2</v>
      </c>
      <c r="L5" s="14"/>
    </row>
    <row r="6" spans="1:12" x14ac:dyDescent="0.25">
      <c r="A6" s="13">
        <v>-82</v>
      </c>
      <c r="B6" s="22" t="s">
        <v>2</v>
      </c>
      <c r="C6" s="7">
        <f>_xlfn.STDEV.S(A1:A100)</f>
        <v>0.52647100316324769</v>
      </c>
      <c r="D6" s="6">
        <v>-85</v>
      </c>
      <c r="E6" s="11">
        <v>0</v>
      </c>
      <c r="F6" s="3">
        <v>-46</v>
      </c>
      <c r="G6" s="3">
        <f t="shared" si="0"/>
        <v>-83.38</v>
      </c>
      <c r="H6" s="3">
        <f t="shared" si="1"/>
        <v>2.4409205055306537E-2</v>
      </c>
      <c r="L6" s="14"/>
    </row>
    <row r="7" spans="1:12" x14ac:dyDescent="0.25">
      <c r="A7" s="13">
        <v>-82</v>
      </c>
      <c r="B7" s="21" t="s">
        <v>6</v>
      </c>
      <c r="C7" s="12">
        <f>C9-(2*C6)</f>
        <v>-83.212942006326486</v>
      </c>
      <c r="D7" s="8">
        <v>-84</v>
      </c>
      <c r="E7" s="10">
        <v>1</v>
      </c>
      <c r="F7" s="3">
        <v>-45</v>
      </c>
      <c r="G7" s="3">
        <f t="shared" si="0"/>
        <v>-83.35</v>
      </c>
      <c r="H7" s="3">
        <f t="shared" si="1"/>
        <v>2.8295496690974718E-2</v>
      </c>
    </row>
    <row r="8" spans="1:12" x14ac:dyDescent="0.25">
      <c r="A8" s="13">
        <v>-82</v>
      </c>
      <c r="B8" s="22" t="s">
        <v>4</v>
      </c>
      <c r="C8" s="7">
        <f>C9-C6</f>
        <v>-82.686471003163248</v>
      </c>
      <c r="D8" s="6">
        <v>-83</v>
      </c>
      <c r="E8" s="11">
        <v>20</v>
      </c>
      <c r="F8" s="3">
        <v>-44</v>
      </c>
      <c r="G8" s="3">
        <f t="shared" si="0"/>
        <v>-83.32</v>
      </c>
      <c r="H8" s="3">
        <f t="shared" si="1"/>
        <v>3.2694207673644879E-2</v>
      </c>
    </row>
    <row r="9" spans="1:12" x14ac:dyDescent="0.25">
      <c r="A9" s="13">
        <v>-82</v>
      </c>
      <c r="B9" s="21" t="s">
        <v>3</v>
      </c>
      <c r="C9" s="12">
        <f>AVERAGE(A1:A100)</f>
        <v>-82.16</v>
      </c>
      <c r="D9" s="8">
        <v>-82</v>
      </c>
      <c r="E9" s="10">
        <v>73</v>
      </c>
      <c r="F9" s="3">
        <v>-43</v>
      </c>
      <c r="G9" s="3">
        <f t="shared" si="0"/>
        <v>-83.29</v>
      </c>
      <c r="H9" s="3">
        <f t="shared" si="1"/>
        <v>3.7654260355353526E-2</v>
      </c>
    </row>
    <row r="10" spans="1:12" x14ac:dyDescent="0.25">
      <c r="A10" s="13">
        <v>-82</v>
      </c>
      <c r="B10" s="22" t="s">
        <v>5</v>
      </c>
      <c r="C10" s="7">
        <f>C9+C6</f>
        <v>-81.633528996836745</v>
      </c>
      <c r="D10" s="6">
        <v>-81</v>
      </c>
      <c r="E10" s="11">
        <v>6</v>
      </c>
      <c r="F10" s="3">
        <v>-42</v>
      </c>
      <c r="G10" s="3">
        <f t="shared" si="0"/>
        <v>-83.26</v>
      </c>
      <c r="H10" s="3">
        <f t="shared" si="1"/>
        <v>4.322621751056277E-2</v>
      </c>
    </row>
    <row r="11" spans="1:12" x14ac:dyDescent="0.25">
      <c r="A11" s="13">
        <v>-82</v>
      </c>
      <c r="B11" s="21" t="s">
        <v>7</v>
      </c>
      <c r="C11" s="12">
        <f>C9+(2*C6)</f>
        <v>-81.107057993673507</v>
      </c>
      <c r="D11" s="8">
        <v>-80</v>
      </c>
      <c r="E11" s="10">
        <v>0</v>
      </c>
      <c r="F11" s="3">
        <v>-41</v>
      </c>
      <c r="G11" s="3">
        <f t="shared" si="0"/>
        <v>-83.23</v>
      </c>
      <c r="H11" s="3">
        <f t="shared" si="1"/>
        <v>4.9461827315669095E-2</v>
      </c>
    </row>
    <row r="12" spans="1:12" x14ac:dyDescent="0.25">
      <c r="A12" s="13">
        <v>-82</v>
      </c>
      <c r="F12" s="3">
        <v>-40</v>
      </c>
      <c r="G12" s="3">
        <f t="shared" si="0"/>
        <v>-83.2</v>
      </c>
      <c r="H12" s="3">
        <f t="shared" si="1"/>
        <v>5.641347965550355E-2</v>
      </c>
    </row>
    <row r="13" spans="1:12" x14ac:dyDescent="0.25">
      <c r="A13" s="13">
        <v>-82</v>
      </c>
      <c r="F13" s="3">
        <v>-39</v>
      </c>
      <c r="G13" s="3">
        <f t="shared" si="0"/>
        <v>-83.17</v>
      </c>
      <c r="H13" s="3">
        <f t="shared" si="1"/>
        <v>6.4133571975102818E-2</v>
      </c>
    </row>
    <row r="14" spans="1:12" x14ac:dyDescent="0.25">
      <c r="A14" s="13">
        <v>-82</v>
      </c>
      <c r="F14" s="3">
        <v>-38</v>
      </c>
      <c r="G14" s="3">
        <f t="shared" si="0"/>
        <v>-83.14</v>
      </c>
      <c r="H14" s="3">
        <f t="shared" si="1"/>
        <v>7.2673784828867535E-2</v>
      </c>
    </row>
    <row r="15" spans="1:12" x14ac:dyDescent="0.25">
      <c r="A15" s="13">
        <v>-82</v>
      </c>
      <c r="F15" s="3">
        <v>-37</v>
      </c>
      <c r="G15" s="3">
        <f t="shared" si="0"/>
        <v>-83.11</v>
      </c>
      <c r="H15" s="3">
        <f t="shared" si="1"/>
        <v>8.2084269487102832E-2</v>
      </c>
    </row>
    <row r="16" spans="1:12" x14ac:dyDescent="0.25">
      <c r="A16" s="13">
        <v>-81</v>
      </c>
      <c r="F16" s="3">
        <v>-36</v>
      </c>
      <c r="G16" s="3">
        <f t="shared" si="0"/>
        <v>-83.08</v>
      </c>
      <c r="H16" s="3">
        <f t="shared" si="1"/>
        <v>9.2412752412214361E-2</v>
      </c>
    </row>
    <row r="17" spans="1:8" x14ac:dyDescent="0.25">
      <c r="A17" s="13">
        <v>-82</v>
      </c>
      <c r="F17" s="3">
        <v>-35</v>
      </c>
      <c r="G17" s="3">
        <f t="shared" si="0"/>
        <v>-83.05</v>
      </c>
      <c r="H17" s="3">
        <f t="shared" si="1"/>
        <v>0.10370356407118586</v>
      </c>
    </row>
    <row r="18" spans="1:8" x14ac:dyDescent="0.25">
      <c r="A18" s="13">
        <v>-82</v>
      </c>
      <c r="F18" s="3">
        <v>-34</v>
      </c>
      <c r="G18" s="3">
        <f t="shared" si="0"/>
        <v>-83.02</v>
      </c>
      <c r="H18" s="3">
        <f t="shared" si="1"/>
        <v>0.11599660235232785</v>
      </c>
    </row>
    <row r="19" spans="1:8" x14ac:dyDescent="0.25">
      <c r="A19" s="13">
        <v>-82</v>
      </c>
      <c r="F19" s="3">
        <v>-33</v>
      </c>
      <c r="G19" s="3">
        <f t="shared" si="0"/>
        <v>-82.99</v>
      </c>
      <c r="H19" s="3">
        <f t="shared" si="1"/>
        <v>0.12932624373526591</v>
      </c>
    </row>
    <row r="20" spans="1:8" x14ac:dyDescent="0.25">
      <c r="A20" s="13">
        <v>-83</v>
      </c>
      <c r="F20" s="3">
        <v>-32</v>
      </c>
      <c r="G20" s="3">
        <f t="shared" si="0"/>
        <v>-82.96</v>
      </c>
      <c r="H20" s="3">
        <f t="shared" si="1"/>
        <v>0.14372021824486098</v>
      </c>
    </row>
    <row r="21" spans="1:8" x14ac:dyDescent="0.25">
      <c r="A21" s="13">
        <v>-82</v>
      </c>
      <c r="F21" s="3">
        <v>-31</v>
      </c>
      <c r="G21" s="3">
        <f t="shared" si="0"/>
        <v>-82.93</v>
      </c>
      <c r="H21" s="3">
        <f t="shared" si="1"/>
        <v>0.15919846701345625</v>
      </c>
    </row>
    <row r="22" spans="1:8" x14ac:dyDescent="0.25">
      <c r="A22" s="13">
        <v>-82</v>
      </c>
      <c r="F22" s="3">
        <v>-30</v>
      </c>
      <c r="G22" s="3">
        <f t="shared" si="0"/>
        <v>-82.9</v>
      </c>
      <c r="H22" s="3">
        <f t="shared" si="1"/>
        <v>0.17577200388501671</v>
      </c>
    </row>
    <row r="23" spans="1:8" x14ac:dyDescent="0.25">
      <c r="A23" s="13">
        <v>-82</v>
      </c>
      <c r="F23" s="3">
        <v>-29</v>
      </c>
      <c r="G23" s="3">
        <f t="shared" si="0"/>
        <v>-82.87</v>
      </c>
      <c r="H23" s="3">
        <f t="shared" si="1"/>
        <v>0.19344180481740866</v>
      </c>
    </row>
    <row r="24" spans="1:8" x14ac:dyDescent="0.25">
      <c r="A24" s="13">
        <v>-82</v>
      </c>
      <c r="F24" s="3">
        <v>-28</v>
      </c>
      <c r="G24" s="3">
        <f t="shared" si="0"/>
        <v>-82.84</v>
      </c>
      <c r="H24" s="3">
        <f t="shared" si="1"/>
        <v>0.21219775077231856</v>
      </c>
    </row>
    <row r="25" spans="1:8" x14ac:dyDescent="0.25">
      <c r="A25" s="13">
        <v>-82</v>
      </c>
      <c r="F25" s="3">
        <v>-27</v>
      </c>
      <c r="G25" s="3">
        <f t="shared" si="0"/>
        <v>-82.81</v>
      </c>
      <c r="H25" s="3">
        <f t="shared" si="1"/>
        <v>0.23201765122340304</v>
      </c>
    </row>
    <row r="26" spans="1:8" x14ac:dyDescent="0.25">
      <c r="A26" s="13">
        <v>-82</v>
      </c>
      <c r="F26" s="3">
        <v>-26</v>
      </c>
      <c r="G26" s="3">
        <f t="shared" si="0"/>
        <v>-82.78</v>
      </c>
      <c r="H26" s="3">
        <f t="shared" si="1"/>
        <v>0.25286637626710368</v>
      </c>
    </row>
    <row r="27" spans="1:8" x14ac:dyDescent="0.25">
      <c r="A27" s="13">
        <v>-84</v>
      </c>
      <c r="C27" s="29" t="s">
        <v>20</v>
      </c>
      <c r="D27" s="29"/>
      <c r="F27" s="3">
        <v>-25</v>
      </c>
      <c r="G27" s="3">
        <f t="shared" si="0"/>
        <v>-82.75</v>
      </c>
      <c r="H27" s="3">
        <f t="shared" si="1"/>
        <v>0.27469512550050884</v>
      </c>
    </row>
    <row r="28" spans="1:8" x14ac:dyDescent="0.25">
      <c r="A28" s="13">
        <v>-82</v>
      </c>
      <c r="C28" s="22" t="s">
        <v>22</v>
      </c>
      <c r="D28" s="6">
        <f>_xlfn.MODE.SNGL(A1:A100)</f>
        <v>-82</v>
      </c>
      <c r="F28" s="3">
        <v>-24</v>
      </c>
      <c r="G28" s="3">
        <f t="shared" si="0"/>
        <v>-82.72</v>
      </c>
      <c r="H28" s="3">
        <f t="shared" si="1"/>
        <v>0.29744086126510749</v>
      </c>
    </row>
    <row r="29" spans="1:8" x14ac:dyDescent="0.25">
      <c r="A29" s="13">
        <v>-81</v>
      </c>
      <c r="C29" s="22" t="s">
        <v>21</v>
      </c>
      <c r="D29" s="6">
        <f>_xlfn.MODE.SNGL(A1:A5)</f>
        <v>-82</v>
      </c>
      <c r="F29" s="3">
        <v>-23</v>
      </c>
      <c r="G29" s="3">
        <f t="shared" si="0"/>
        <v>-82.69</v>
      </c>
      <c r="H29" s="3">
        <f t="shared" si="1"/>
        <v>0.32102593249064071</v>
      </c>
    </row>
    <row r="30" spans="1:8" x14ac:dyDescent="0.25">
      <c r="A30" s="13">
        <v>-82</v>
      </c>
      <c r="C30" s="22" t="s">
        <v>29</v>
      </c>
      <c r="D30" s="20">
        <f>ABS(C6/C9)</f>
        <v>6.4078749167873379E-3</v>
      </c>
      <c r="F30" s="3">
        <v>-22</v>
      </c>
      <c r="G30" s="3">
        <f t="shared" si="0"/>
        <v>-82.66</v>
      </c>
      <c r="H30" s="3">
        <f t="shared" si="1"/>
        <v>0.34535791317793418</v>
      </c>
    </row>
    <row r="31" spans="1:8" x14ac:dyDescent="0.25">
      <c r="A31" s="13">
        <v>-82</v>
      </c>
      <c r="F31" s="3">
        <v>-21</v>
      </c>
      <c r="G31" s="3">
        <f t="shared" si="0"/>
        <v>-82.63</v>
      </c>
      <c r="H31" s="3">
        <f t="shared" si="1"/>
        <v>0.37032967652720439</v>
      </c>
    </row>
    <row r="32" spans="1:8" x14ac:dyDescent="0.25">
      <c r="A32" s="13">
        <v>-82</v>
      </c>
      <c r="F32" s="3">
        <v>-20</v>
      </c>
      <c r="G32" s="3">
        <f t="shared" si="0"/>
        <v>-82.6</v>
      </c>
      <c r="H32" s="3">
        <f t="shared" si="1"/>
        <v>0.39581972187009085</v>
      </c>
    </row>
    <row r="33" spans="1:8" x14ac:dyDescent="0.25">
      <c r="A33" s="13">
        <v>-83</v>
      </c>
      <c r="F33" s="3">
        <v>-19</v>
      </c>
      <c r="G33" s="3">
        <f t="shared" si="0"/>
        <v>-82.57</v>
      </c>
      <c r="H33" s="3">
        <f t="shared" si="1"/>
        <v>0.42169276694997188</v>
      </c>
    </row>
    <row r="34" spans="1:8" x14ac:dyDescent="0.25">
      <c r="A34" s="13">
        <v>-82</v>
      </c>
      <c r="F34" s="3">
        <v>-18</v>
      </c>
      <c r="G34" s="3">
        <f t="shared" si="0"/>
        <v>-82.54</v>
      </c>
      <c r="H34" s="3">
        <f t="shared" si="1"/>
        <v>0.4478006127960224</v>
      </c>
    </row>
    <row r="35" spans="1:8" x14ac:dyDescent="0.25">
      <c r="A35" s="13">
        <v>-83</v>
      </c>
      <c r="F35" s="3">
        <v>-17</v>
      </c>
      <c r="G35" s="3">
        <f t="shared" si="0"/>
        <v>-82.51</v>
      </c>
      <c r="H35" s="3">
        <f t="shared" si="1"/>
        <v>0.4739832825611307</v>
      </c>
    </row>
    <row r="36" spans="1:8" x14ac:dyDescent="0.25">
      <c r="A36" s="13">
        <v>-82</v>
      </c>
      <c r="F36" s="3">
        <v>-16</v>
      </c>
      <c r="G36" s="3">
        <f t="shared" si="0"/>
        <v>-82.48</v>
      </c>
      <c r="H36" s="3">
        <f t="shared" si="1"/>
        <v>0.50007042937797375</v>
      </c>
    </row>
    <row r="37" spans="1:8" x14ac:dyDescent="0.25">
      <c r="A37" s="13">
        <v>-82</v>
      </c>
      <c r="F37" s="3">
        <v>-15</v>
      </c>
      <c r="G37" s="3">
        <f t="shared" si="0"/>
        <v>-82.45</v>
      </c>
      <c r="H37" s="3">
        <f t="shared" si="1"/>
        <v>0.52588300169253477</v>
      </c>
    </row>
    <row r="38" spans="1:8" x14ac:dyDescent="0.25">
      <c r="A38" s="13">
        <v>-81</v>
      </c>
      <c r="F38" s="3">
        <v>-14</v>
      </c>
      <c r="G38" s="3">
        <f t="shared" si="0"/>
        <v>-82.42</v>
      </c>
      <c r="H38" s="3">
        <f t="shared" si="1"/>
        <v>0.55123514783857341</v>
      </c>
    </row>
    <row r="39" spans="1:8" x14ac:dyDescent="0.25">
      <c r="A39" s="13">
        <v>-83</v>
      </c>
      <c r="F39" s="3">
        <v>-13</v>
      </c>
      <c r="G39" s="3">
        <f t="shared" si="0"/>
        <v>-82.39</v>
      </c>
      <c r="H39" s="3">
        <f t="shared" si="1"/>
        <v>0.57593633501605868</v>
      </c>
    </row>
    <row r="40" spans="1:8" x14ac:dyDescent="0.25">
      <c r="A40" s="13">
        <v>-82</v>
      </c>
      <c r="F40" s="3">
        <v>-12</v>
      </c>
      <c r="G40" s="3">
        <f t="shared" si="0"/>
        <v>-82.36</v>
      </c>
      <c r="H40" s="3">
        <f t="shared" si="1"/>
        <v>0.59979365153294162</v>
      </c>
    </row>
    <row r="41" spans="1:8" x14ac:dyDescent="0.25">
      <c r="A41" s="13">
        <v>-82</v>
      </c>
      <c r="F41" s="3">
        <v>-11</v>
      </c>
      <c r="G41" s="3">
        <f t="shared" si="0"/>
        <v>-82.33</v>
      </c>
      <c r="H41" s="3">
        <f t="shared" si="1"/>
        <v>0.62261425536724024</v>
      </c>
    </row>
    <row r="42" spans="1:8" x14ac:dyDescent="0.25">
      <c r="A42" s="13">
        <v>-83</v>
      </c>
      <c r="F42" s="3">
        <v>-10</v>
      </c>
      <c r="G42" s="3">
        <f t="shared" si="0"/>
        <v>-82.3</v>
      </c>
      <c r="H42" s="3">
        <f t="shared" si="1"/>
        <v>0.64420792700293616</v>
      </c>
    </row>
    <row r="43" spans="1:8" x14ac:dyDescent="0.25">
      <c r="A43" s="13">
        <v>-82</v>
      </c>
      <c r="F43" s="3">
        <v>-9</v>
      </c>
      <c r="G43" s="3">
        <f t="shared" si="0"/>
        <v>-82.27</v>
      </c>
      <c r="H43" s="3">
        <f t="shared" si="1"/>
        <v>0.66438968027288225</v>
      </c>
    </row>
    <row r="44" spans="1:8" x14ac:dyDescent="0.25">
      <c r="A44" s="13">
        <v>-82</v>
      </c>
      <c r="F44" s="3">
        <v>-8</v>
      </c>
      <c r="G44" s="3">
        <f t="shared" si="0"/>
        <v>-82.24</v>
      </c>
      <c r="H44" s="3">
        <f t="shared" si="1"/>
        <v>0.6829823817680819</v>
      </c>
    </row>
    <row r="45" spans="1:8" x14ac:dyDescent="0.25">
      <c r="A45" s="13">
        <v>-82</v>
      </c>
      <c r="F45" s="3">
        <v>-7</v>
      </c>
      <c r="G45" s="3">
        <f t="shared" si="0"/>
        <v>-82.21</v>
      </c>
      <c r="H45" s="3">
        <f t="shared" si="1"/>
        <v>0.69981932738091512</v>
      </c>
    </row>
    <row r="46" spans="1:8" x14ac:dyDescent="0.25">
      <c r="A46" s="13">
        <v>-82</v>
      </c>
      <c r="F46" s="3">
        <v>-6</v>
      </c>
      <c r="G46" s="3">
        <f t="shared" si="0"/>
        <v>-82.18</v>
      </c>
      <c r="H46" s="3">
        <f t="shared" si="1"/>
        <v>0.71474672384195803</v>
      </c>
    </row>
    <row r="47" spans="1:8" x14ac:dyDescent="0.25">
      <c r="A47" s="13">
        <v>-83</v>
      </c>
      <c r="F47" s="3">
        <v>-5</v>
      </c>
      <c r="G47" s="3">
        <f t="shared" si="0"/>
        <v>-82.15</v>
      </c>
      <c r="H47" s="3">
        <f t="shared" si="1"/>
        <v>0.7276260237492338</v>
      </c>
    </row>
    <row r="48" spans="1:8" x14ac:dyDescent="0.25">
      <c r="A48" s="13">
        <v>-83</v>
      </c>
      <c r="F48" s="3">
        <v>-4</v>
      </c>
      <c r="G48" s="3">
        <f t="shared" si="0"/>
        <v>-82.12</v>
      </c>
      <c r="H48" s="3">
        <f t="shared" si="1"/>
        <v>0.73833606459578194</v>
      </c>
    </row>
    <row r="49" spans="1:8" x14ac:dyDescent="0.25">
      <c r="A49" s="13">
        <v>-83</v>
      </c>
      <c r="F49" s="3">
        <v>-3</v>
      </c>
      <c r="G49" s="3">
        <f t="shared" si="0"/>
        <v>-82.09</v>
      </c>
      <c r="H49" s="3">
        <f t="shared" si="1"/>
        <v>0.74677496565371815</v>
      </c>
    </row>
    <row r="50" spans="1:8" x14ac:dyDescent="0.25">
      <c r="A50" s="13">
        <v>-82</v>
      </c>
      <c r="F50" s="3">
        <v>-2</v>
      </c>
      <c r="G50" s="3">
        <f t="shared" si="0"/>
        <v>-82.06</v>
      </c>
      <c r="H50" s="3">
        <f t="shared" si="1"/>
        <v>0.75286174120186622</v>
      </c>
    </row>
    <row r="51" spans="1:8" x14ac:dyDescent="0.25">
      <c r="A51" s="13">
        <v>-82</v>
      </c>
      <c r="F51" s="3">
        <v>-1</v>
      </c>
      <c r="G51" s="3">
        <f t="shared" si="0"/>
        <v>-82.03</v>
      </c>
      <c r="H51" s="3">
        <f t="shared" si="1"/>
        <v>0.7565375943796272</v>
      </c>
    </row>
    <row r="52" spans="1:8" x14ac:dyDescent="0.25">
      <c r="A52" s="13">
        <v>-82</v>
      </c>
      <c r="F52" s="3">
        <v>0</v>
      </c>
      <c r="G52" s="3">
        <f t="shared" si="0"/>
        <v>-82</v>
      </c>
      <c r="H52" s="3">
        <f t="shared" si="1"/>
        <v>0.75776686276058591</v>
      </c>
    </row>
    <row r="53" spans="1:8" x14ac:dyDescent="0.25">
      <c r="A53" s="13">
        <v>-81</v>
      </c>
      <c r="F53" s="3">
        <v>1</v>
      </c>
      <c r="G53" s="3">
        <f t="shared" si="0"/>
        <v>-81.97</v>
      </c>
      <c r="H53" s="3">
        <f t="shared" si="1"/>
        <v>0.7565375943796272</v>
      </c>
    </row>
    <row r="54" spans="1:8" x14ac:dyDescent="0.25">
      <c r="A54" s="13">
        <v>-82</v>
      </c>
      <c r="F54" s="3">
        <v>2</v>
      </c>
      <c r="G54" s="3">
        <f t="shared" si="0"/>
        <v>-81.94</v>
      </c>
      <c r="H54" s="3">
        <f t="shared" si="1"/>
        <v>0.75286174120186622</v>
      </c>
    </row>
    <row r="55" spans="1:8" x14ac:dyDescent="0.25">
      <c r="A55" s="13">
        <v>-82</v>
      </c>
      <c r="F55" s="3">
        <v>3</v>
      </c>
      <c r="G55" s="3">
        <f t="shared" si="0"/>
        <v>-81.91</v>
      </c>
      <c r="H55" s="3">
        <f t="shared" si="1"/>
        <v>0.74677496565371815</v>
      </c>
    </row>
    <row r="56" spans="1:8" x14ac:dyDescent="0.25">
      <c r="A56" s="13">
        <v>-82</v>
      </c>
      <c r="F56" s="3">
        <v>4</v>
      </c>
      <c r="G56" s="3">
        <f t="shared" si="0"/>
        <v>-81.88</v>
      </c>
      <c r="H56" s="3">
        <f t="shared" si="1"/>
        <v>0.73833606459578194</v>
      </c>
    </row>
    <row r="57" spans="1:8" x14ac:dyDescent="0.25">
      <c r="A57" s="13">
        <v>-83</v>
      </c>
      <c r="F57" s="3">
        <v>5</v>
      </c>
      <c r="G57" s="3">
        <f t="shared" si="0"/>
        <v>-81.849999999999994</v>
      </c>
      <c r="H57" s="3">
        <f t="shared" si="1"/>
        <v>0.7276260237492338</v>
      </c>
    </row>
    <row r="58" spans="1:8" x14ac:dyDescent="0.25">
      <c r="A58" s="13">
        <v>-82</v>
      </c>
      <c r="F58" s="3">
        <v>6</v>
      </c>
      <c r="G58" s="3">
        <f t="shared" si="0"/>
        <v>-81.819999999999993</v>
      </c>
      <c r="H58" s="3">
        <f t="shared" si="1"/>
        <v>0.71474672384195803</v>
      </c>
    </row>
    <row r="59" spans="1:8" x14ac:dyDescent="0.25">
      <c r="A59" s="13">
        <v>-82</v>
      </c>
      <c r="F59" s="3">
        <v>7</v>
      </c>
      <c r="G59" s="3">
        <f t="shared" si="0"/>
        <v>-81.790000000000006</v>
      </c>
      <c r="H59" s="3">
        <f t="shared" si="1"/>
        <v>0.69981932738091512</v>
      </c>
    </row>
    <row r="60" spans="1:8" x14ac:dyDescent="0.25">
      <c r="A60" s="13">
        <v>-82</v>
      </c>
      <c r="F60" s="3">
        <v>8</v>
      </c>
      <c r="G60" s="3">
        <f t="shared" si="0"/>
        <v>-81.760000000000005</v>
      </c>
      <c r="H60" s="3">
        <f t="shared" si="1"/>
        <v>0.6829823817680819</v>
      </c>
    </row>
    <row r="61" spans="1:8" x14ac:dyDescent="0.25">
      <c r="A61" s="13">
        <v>-83</v>
      </c>
      <c r="F61" s="3">
        <v>9</v>
      </c>
      <c r="G61" s="3">
        <f t="shared" si="0"/>
        <v>-81.73</v>
      </c>
      <c r="H61" s="3">
        <f t="shared" si="1"/>
        <v>0.66438968027288225</v>
      </c>
    </row>
    <row r="62" spans="1:8" x14ac:dyDescent="0.25">
      <c r="A62" s="13">
        <v>-82</v>
      </c>
      <c r="F62" s="3">
        <v>10</v>
      </c>
      <c r="G62" s="3">
        <f t="shared" si="0"/>
        <v>-81.7</v>
      </c>
      <c r="H62" s="3">
        <f t="shared" si="1"/>
        <v>0.64420792700293616</v>
      </c>
    </row>
    <row r="63" spans="1:8" x14ac:dyDescent="0.25">
      <c r="A63" s="13">
        <v>-82</v>
      </c>
      <c r="F63" s="3">
        <v>11</v>
      </c>
      <c r="G63" s="3">
        <f t="shared" si="0"/>
        <v>-81.67</v>
      </c>
      <c r="H63" s="3">
        <f t="shared" si="1"/>
        <v>0.62261425536724024</v>
      </c>
    </row>
    <row r="64" spans="1:8" x14ac:dyDescent="0.25">
      <c r="A64" s="13">
        <v>-82</v>
      </c>
      <c r="F64" s="3">
        <v>12</v>
      </c>
      <c r="G64" s="3">
        <f t="shared" si="0"/>
        <v>-81.64</v>
      </c>
      <c r="H64" s="3">
        <f t="shared" si="1"/>
        <v>0.59979365153294162</v>
      </c>
    </row>
    <row r="65" spans="1:8" x14ac:dyDescent="0.25">
      <c r="A65" s="13">
        <v>-83</v>
      </c>
      <c r="F65" s="3">
        <v>13</v>
      </c>
      <c r="G65" s="3">
        <f t="shared" si="0"/>
        <v>-81.61</v>
      </c>
      <c r="H65" s="3">
        <f t="shared" si="1"/>
        <v>0.57593633501605868</v>
      </c>
    </row>
    <row r="66" spans="1:8" x14ac:dyDescent="0.25">
      <c r="A66" s="13">
        <v>-82</v>
      </c>
      <c r="F66" s="3">
        <v>14</v>
      </c>
      <c r="G66" s="3">
        <f t="shared" si="0"/>
        <v>-81.58</v>
      </c>
      <c r="H66" s="3">
        <f t="shared" si="1"/>
        <v>0.55123514783857341</v>
      </c>
    </row>
    <row r="67" spans="1:8" x14ac:dyDescent="0.25">
      <c r="A67" s="13">
        <v>-82</v>
      </c>
      <c r="F67" s="3">
        <v>15</v>
      </c>
      <c r="G67" s="3">
        <f t="shared" si="0"/>
        <v>-81.55</v>
      </c>
      <c r="H67" s="3">
        <f t="shared" si="1"/>
        <v>0.52588300169253477</v>
      </c>
    </row>
    <row r="68" spans="1:8" x14ac:dyDescent="0.25">
      <c r="A68" s="13">
        <v>-82</v>
      </c>
      <c r="F68" s="3">
        <v>16</v>
      </c>
      <c r="G68" s="3">
        <f t="shared" ref="G68:G102" si="2">$D$28+($I$3*F68)</f>
        <v>-81.52</v>
      </c>
      <c r="H68" s="3">
        <f t="shared" ref="H68:H102" si="3">_xlfn.NORM.DIST(G68,$D$28,$C$6,FALSE)</f>
        <v>0.50007042937797375</v>
      </c>
    </row>
    <row r="69" spans="1:8" x14ac:dyDescent="0.25">
      <c r="A69" s="13">
        <v>-82</v>
      </c>
      <c r="F69" s="3">
        <v>17</v>
      </c>
      <c r="G69" s="3">
        <f t="shared" si="2"/>
        <v>-81.489999999999995</v>
      </c>
      <c r="H69" s="3">
        <f t="shared" si="3"/>
        <v>0.4739832825611307</v>
      </c>
    </row>
    <row r="70" spans="1:8" x14ac:dyDescent="0.25">
      <c r="A70" s="13">
        <v>-82</v>
      </c>
      <c r="F70" s="3">
        <v>18</v>
      </c>
      <c r="G70" s="3">
        <f t="shared" si="2"/>
        <v>-81.459999999999994</v>
      </c>
      <c r="H70" s="3">
        <f t="shared" si="3"/>
        <v>0.4478006127960224</v>
      </c>
    </row>
    <row r="71" spans="1:8" x14ac:dyDescent="0.25">
      <c r="A71" s="13">
        <v>-82</v>
      </c>
      <c r="F71" s="3">
        <v>19</v>
      </c>
      <c r="G71" s="3">
        <f t="shared" si="2"/>
        <v>-81.430000000000007</v>
      </c>
      <c r="H71" s="3">
        <f t="shared" si="3"/>
        <v>0.42169276694997188</v>
      </c>
    </row>
    <row r="72" spans="1:8" x14ac:dyDescent="0.25">
      <c r="A72" s="13">
        <v>-83</v>
      </c>
      <c r="F72" s="3">
        <v>20</v>
      </c>
      <c r="G72" s="3">
        <f t="shared" si="2"/>
        <v>-81.400000000000006</v>
      </c>
      <c r="H72" s="3">
        <f t="shared" si="3"/>
        <v>0.39581972187009085</v>
      </c>
    </row>
    <row r="73" spans="1:8" x14ac:dyDescent="0.25">
      <c r="A73" s="13">
        <v>-82</v>
      </c>
      <c r="F73" s="3">
        <v>21</v>
      </c>
      <c r="G73" s="3">
        <f t="shared" si="2"/>
        <v>-81.37</v>
      </c>
      <c r="H73" s="3">
        <f t="shared" si="3"/>
        <v>0.37032967652720439</v>
      </c>
    </row>
    <row r="74" spans="1:8" x14ac:dyDescent="0.25">
      <c r="A74" s="13">
        <v>-82</v>
      </c>
      <c r="F74" s="3">
        <v>22</v>
      </c>
      <c r="G74" s="3">
        <f t="shared" si="2"/>
        <v>-81.34</v>
      </c>
      <c r="H74" s="3">
        <f t="shared" si="3"/>
        <v>0.34535791317793418</v>
      </c>
    </row>
    <row r="75" spans="1:8" x14ac:dyDescent="0.25">
      <c r="A75" s="13">
        <v>-82</v>
      </c>
      <c r="F75" s="3">
        <v>23</v>
      </c>
      <c r="G75" s="3">
        <f t="shared" si="2"/>
        <v>-81.31</v>
      </c>
      <c r="H75" s="3">
        <f t="shared" si="3"/>
        <v>0.32102593249064071</v>
      </c>
    </row>
    <row r="76" spans="1:8" x14ac:dyDescent="0.25">
      <c r="A76" s="13">
        <v>-82</v>
      </c>
      <c r="F76" s="3">
        <v>24</v>
      </c>
      <c r="G76" s="3">
        <f t="shared" si="2"/>
        <v>-81.28</v>
      </c>
      <c r="H76" s="3">
        <f t="shared" si="3"/>
        <v>0.29744086126510749</v>
      </c>
    </row>
    <row r="77" spans="1:8" x14ac:dyDescent="0.25">
      <c r="A77" s="13">
        <v>-83</v>
      </c>
      <c r="F77" s="3">
        <v>25</v>
      </c>
      <c r="G77" s="3">
        <f t="shared" si="2"/>
        <v>-81.25</v>
      </c>
      <c r="H77" s="3">
        <f t="shared" si="3"/>
        <v>0.27469512550050884</v>
      </c>
    </row>
    <row r="78" spans="1:8" x14ac:dyDescent="0.25">
      <c r="A78" s="13">
        <v>-83</v>
      </c>
      <c r="F78" s="3">
        <v>26</v>
      </c>
      <c r="G78" s="3">
        <f t="shared" si="2"/>
        <v>-81.22</v>
      </c>
      <c r="H78" s="3">
        <f t="shared" si="3"/>
        <v>0.25286637626710368</v>
      </c>
    </row>
    <row r="79" spans="1:8" x14ac:dyDescent="0.25">
      <c r="A79" s="13">
        <v>-82</v>
      </c>
      <c r="F79" s="3">
        <v>27</v>
      </c>
      <c r="G79" s="3">
        <f t="shared" si="2"/>
        <v>-81.19</v>
      </c>
      <c r="H79" s="3">
        <f t="shared" si="3"/>
        <v>0.23201765122340304</v>
      </c>
    </row>
    <row r="80" spans="1:8" x14ac:dyDescent="0.25">
      <c r="A80" s="13">
        <v>-82</v>
      </c>
      <c r="F80" s="3">
        <v>28</v>
      </c>
      <c r="G80" s="3">
        <f t="shared" si="2"/>
        <v>-81.16</v>
      </c>
      <c r="H80" s="3">
        <f t="shared" si="3"/>
        <v>0.21219775077231856</v>
      </c>
    </row>
    <row r="81" spans="1:8" x14ac:dyDescent="0.25">
      <c r="A81" s="13">
        <v>-83</v>
      </c>
      <c r="F81" s="3">
        <v>29</v>
      </c>
      <c r="G81" s="3">
        <f t="shared" si="2"/>
        <v>-81.13</v>
      </c>
      <c r="H81" s="3">
        <f t="shared" si="3"/>
        <v>0.19344180481740866</v>
      </c>
    </row>
    <row r="82" spans="1:8" x14ac:dyDescent="0.25">
      <c r="A82" s="13">
        <v>-82</v>
      </c>
      <c r="F82" s="3">
        <v>30</v>
      </c>
      <c r="G82" s="3">
        <f t="shared" si="2"/>
        <v>-81.099999999999994</v>
      </c>
      <c r="H82" s="3">
        <f t="shared" si="3"/>
        <v>0.17577200388501671</v>
      </c>
    </row>
    <row r="83" spans="1:8" x14ac:dyDescent="0.25">
      <c r="A83" s="13">
        <v>-82</v>
      </c>
      <c r="F83" s="3">
        <v>31</v>
      </c>
      <c r="G83" s="3">
        <f t="shared" si="2"/>
        <v>-81.069999999999993</v>
      </c>
      <c r="H83" s="3">
        <f t="shared" si="3"/>
        <v>0.15919846701345625</v>
      </c>
    </row>
    <row r="84" spans="1:8" x14ac:dyDescent="0.25">
      <c r="A84" s="13">
        <v>-81</v>
      </c>
      <c r="F84" s="3">
        <v>32</v>
      </c>
      <c r="G84" s="3">
        <f t="shared" si="2"/>
        <v>-81.040000000000006</v>
      </c>
      <c r="H84" s="3">
        <f t="shared" si="3"/>
        <v>0.14372021824486098</v>
      </c>
    </row>
    <row r="85" spans="1:8" x14ac:dyDescent="0.25">
      <c r="A85" s="13">
        <v>-82</v>
      </c>
      <c r="F85" s="3">
        <v>33</v>
      </c>
      <c r="G85" s="3">
        <f t="shared" si="2"/>
        <v>-81.010000000000005</v>
      </c>
      <c r="H85" s="3">
        <f t="shared" si="3"/>
        <v>0.12932624373526591</v>
      </c>
    </row>
    <row r="86" spans="1:8" x14ac:dyDescent="0.25">
      <c r="A86" s="13">
        <v>-82</v>
      </c>
      <c r="F86" s="3">
        <v>34</v>
      </c>
      <c r="G86" s="3">
        <f t="shared" si="2"/>
        <v>-80.98</v>
      </c>
      <c r="H86" s="3">
        <f t="shared" si="3"/>
        <v>0.11599660235232785</v>
      </c>
    </row>
    <row r="87" spans="1:8" x14ac:dyDescent="0.25">
      <c r="A87" s="13">
        <v>-82</v>
      </c>
      <c r="F87" s="3">
        <v>35</v>
      </c>
      <c r="G87" s="3">
        <f t="shared" si="2"/>
        <v>-80.95</v>
      </c>
      <c r="H87" s="3">
        <f t="shared" si="3"/>
        <v>0.10370356407118586</v>
      </c>
    </row>
    <row r="88" spans="1:8" x14ac:dyDescent="0.25">
      <c r="A88" s="13">
        <v>-83</v>
      </c>
      <c r="F88" s="3">
        <v>36</v>
      </c>
      <c r="G88" s="3">
        <f t="shared" si="2"/>
        <v>-80.92</v>
      </c>
      <c r="H88" s="3">
        <f t="shared" si="3"/>
        <v>9.2412752412214361E-2</v>
      </c>
    </row>
    <row r="89" spans="1:8" x14ac:dyDescent="0.25">
      <c r="A89" s="13">
        <v>-83</v>
      </c>
      <c r="F89" s="3">
        <v>37</v>
      </c>
      <c r="G89" s="3">
        <f t="shared" si="2"/>
        <v>-80.89</v>
      </c>
      <c r="H89" s="3">
        <f t="shared" si="3"/>
        <v>8.2084269487102832E-2</v>
      </c>
    </row>
    <row r="90" spans="1:8" x14ac:dyDescent="0.25">
      <c r="A90" s="13">
        <v>-82</v>
      </c>
      <c r="F90" s="3">
        <v>38</v>
      </c>
      <c r="G90" s="3">
        <f t="shared" si="2"/>
        <v>-80.86</v>
      </c>
      <c r="H90" s="3">
        <f t="shared" si="3"/>
        <v>7.2673784828867535E-2</v>
      </c>
    </row>
    <row r="91" spans="1:8" x14ac:dyDescent="0.25">
      <c r="A91" s="13">
        <v>-82</v>
      </c>
      <c r="F91" s="3">
        <v>39</v>
      </c>
      <c r="G91" s="3">
        <f t="shared" si="2"/>
        <v>-80.83</v>
      </c>
      <c r="H91" s="3">
        <f t="shared" si="3"/>
        <v>6.4133571975102818E-2</v>
      </c>
    </row>
    <row r="92" spans="1:8" x14ac:dyDescent="0.25">
      <c r="A92" s="13">
        <v>-83</v>
      </c>
      <c r="F92" s="3">
        <v>40</v>
      </c>
      <c r="G92" s="3">
        <f t="shared" si="2"/>
        <v>-80.8</v>
      </c>
      <c r="H92" s="3">
        <f t="shared" si="3"/>
        <v>5.641347965550355E-2</v>
      </c>
    </row>
    <row r="93" spans="1:8" x14ac:dyDescent="0.25">
      <c r="A93" s="13">
        <v>-82</v>
      </c>
      <c r="F93" s="3">
        <v>41</v>
      </c>
      <c r="G93" s="3">
        <f t="shared" si="2"/>
        <v>-80.77</v>
      </c>
      <c r="H93" s="3">
        <f t="shared" si="3"/>
        <v>4.9461827315669095E-2</v>
      </c>
    </row>
    <row r="94" spans="1:8" x14ac:dyDescent="0.25">
      <c r="A94" s="13">
        <v>-81</v>
      </c>
      <c r="F94" s="3">
        <v>42</v>
      </c>
      <c r="G94" s="3">
        <f t="shared" si="2"/>
        <v>-80.739999999999995</v>
      </c>
      <c r="H94" s="3">
        <f t="shared" si="3"/>
        <v>4.322621751056277E-2</v>
      </c>
    </row>
    <row r="95" spans="1:8" x14ac:dyDescent="0.25">
      <c r="A95" s="13">
        <v>-82</v>
      </c>
      <c r="F95" s="3">
        <v>43</v>
      </c>
      <c r="G95" s="3">
        <f t="shared" si="2"/>
        <v>-80.709999999999994</v>
      </c>
      <c r="H95" s="3">
        <f t="shared" si="3"/>
        <v>3.7654260355353526E-2</v>
      </c>
    </row>
    <row r="96" spans="1:8" x14ac:dyDescent="0.25">
      <c r="A96" s="13">
        <v>-82</v>
      </c>
      <c r="F96" s="3">
        <v>44</v>
      </c>
      <c r="G96" s="3">
        <f t="shared" si="2"/>
        <v>-80.680000000000007</v>
      </c>
      <c r="H96" s="3">
        <f t="shared" si="3"/>
        <v>3.2694207673644879E-2</v>
      </c>
    </row>
    <row r="97" spans="1:8" x14ac:dyDescent="0.25">
      <c r="A97" s="13">
        <v>-82</v>
      </c>
      <c r="F97" s="3">
        <v>45</v>
      </c>
      <c r="G97" s="3">
        <f t="shared" si="2"/>
        <v>-80.650000000000006</v>
      </c>
      <c r="H97" s="3">
        <f t="shared" si="3"/>
        <v>2.8295496690974718E-2</v>
      </c>
    </row>
    <row r="98" spans="1:8" x14ac:dyDescent="0.25">
      <c r="A98" s="13">
        <v>-83</v>
      </c>
      <c r="F98" s="3">
        <v>46</v>
      </c>
      <c r="G98" s="3">
        <f t="shared" si="2"/>
        <v>-80.62</v>
      </c>
      <c r="H98" s="3">
        <f t="shared" si="3"/>
        <v>2.4409205055306537E-2</v>
      </c>
    </row>
    <row r="99" spans="1:8" x14ac:dyDescent="0.25">
      <c r="A99" s="13">
        <v>-82</v>
      </c>
      <c r="F99" s="3">
        <v>47</v>
      </c>
      <c r="G99" s="3">
        <f t="shared" si="2"/>
        <v>-80.59</v>
      </c>
      <c r="H99" s="3">
        <f t="shared" si="3"/>
        <v>2.0988420608132254E-2</v>
      </c>
    </row>
    <row r="100" spans="1:8" x14ac:dyDescent="0.25">
      <c r="A100" s="13">
        <v>-82</v>
      </c>
      <c r="F100" s="3">
        <v>48</v>
      </c>
      <c r="G100" s="3">
        <f t="shared" si="2"/>
        <v>-80.56</v>
      </c>
      <c r="H100" s="3">
        <f t="shared" si="3"/>
        <v>1.7988530673444483E-2</v>
      </c>
    </row>
    <row r="101" spans="1:8" x14ac:dyDescent="0.25">
      <c r="F101" s="3">
        <v>49</v>
      </c>
      <c r="G101" s="3">
        <f t="shared" si="2"/>
        <v>-80.53</v>
      </c>
      <c r="H101" s="3">
        <f t="shared" si="3"/>
        <v>1.5367436680142933E-2</v>
      </c>
    </row>
    <row r="102" spans="1:8" x14ac:dyDescent="0.25">
      <c r="F102" s="3">
        <v>50</v>
      </c>
      <c r="G102" s="3">
        <f t="shared" si="2"/>
        <v>-80.5</v>
      </c>
      <c r="H102" s="3">
        <f t="shared" si="3"/>
        <v>1.3085700698299984E-2</v>
      </c>
    </row>
  </sheetData>
  <mergeCells count="4">
    <mergeCell ref="B1:C1"/>
    <mergeCell ref="D1:E1"/>
    <mergeCell ref="F1:I1"/>
    <mergeCell ref="C27:D27"/>
  </mergeCells>
  <conditionalFormatting sqref="D29">
    <cfRule type="cellIs" dxfId="15" priority="1" operator="notEqual">
      <formula>$D$28</formula>
    </cfRule>
    <cfRule type="cellIs" dxfId="14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FDF3-543A-4B71-8C72-EAB80421C23C}">
  <dimension ref="A1:L102"/>
  <sheetViews>
    <sheetView zoomScale="120" zoomScaleNormal="120" workbookViewId="0">
      <selection sqref="A1:A100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2" s="2" customFormat="1" x14ac:dyDescent="0.25">
      <c r="A1" s="13">
        <v>-82</v>
      </c>
      <c r="B1" s="28" t="s">
        <v>25</v>
      </c>
      <c r="C1" s="28"/>
      <c r="D1" s="25" t="s">
        <v>17</v>
      </c>
      <c r="E1" s="26"/>
      <c r="F1" s="27" t="s">
        <v>18</v>
      </c>
      <c r="G1" s="27"/>
      <c r="H1" s="27"/>
      <c r="I1" s="27"/>
      <c r="L1" s="14"/>
    </row>
    <row r="2" spans="1:12" x14ac:dyDescent="0.25">
      <c r="A2" s="13">
        <v>-83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2" x14ac:dyDescent="0.25">
      <c r="A3" s="13">
        <v>-82</v>
      </c>
      <c r="B3" s="21" t="s">
        <v>8</v>
      </c>
      <c r="C3" s="12">
        <f>MIN(A1:A100)</f>
        <v>-84</v>
      </c>
      <c r="D3" s="8">
        <v>-88</v>
      </c>
      <c r="E3" s="10">
        <f t="array" ref="E3:E11">FREQUENCY(A1:A100,D3:D11)</f>
        <v>0</v>
      </c>
      <c r="F3" s="3">
        <v>-49</v>
      </c>
      <c r="G3" s="3">
        <f>$D$28+($I$3*F3)</f>
        <v>-83.47</v>
      </c>
      <c r="H3" s="3">
        <f>_xlfn.NORM.DIST(G3,$D$28,$C$6,FALSE)</f>
        <v>2.3291805682204896E-2</v>
      </c>
      <c r="I3" s="7">
        <f>(ABS(C3)-ABS(C4))/C5</f>
        <v>0.03</v>
      </c>
      <c r="L3" s="14"/>
    </row>
    <row r="4" spans="1:12" x14ac:dyDescent="0.25">
      <c r="A4" s="13">
        <v>-82</v>
      </c>
      <c r="B4" s="22" t="s">
        <v>9</v>
      </c>
      <c r="C4" s="7">
        <f>MAX(A1:A100)</f>
        <v>-81</v>
      </c>
      <c r="D4" s="6">
        <v>-87</v>
      </c>
      <c r="E4" s="11">
        <v>0</v>
      </c>
      <c r="F4" s="3">
        <v>-48</v>
      </c>
      <c r="G4" s="3">
        <f t="shared" ref="G4:G67" si="0">$D$28+($I$3*F4)</f>
        <v>-83.44</v>
      </c>
      <c r="H4" s="3">
        <f t="shared" ref="H4:H67" si="1">_xlfn.NORM.DIST(G4,$D$28,$C$6,FALSE)</f>
        <v>2.6738910223576551E-2</v>
      </c>
      <c r="L4" s="14"/>
    </row>
    <row r="5" spans="1:12" x14ac:dyDescent="0.25">
      <c r="A5" s="13">
        <v>-82</v>
      </c>
      <c r="B5" s="21" t="s">
        <v>10</v>
      </c>
      <c r="C5" s="12">
        <f>COUNT(A1:A100)</f>
        <v>100</v>
      </c>
      <c r="D5" s="8">
        <v>-86</v>
      </c>
      <c r="E5" s="10">
        <v>0</v>
      </c>
      <c r="F5" s="3">
        <v>-47</v>
      </c>
      <c r="G5" s="3">
        <f t="shared" si="0"/>
        <v>-83.41</v>
      </c>
      <c r="H5" s="3">
        <f t="shared" si="1"/>
        <v>3.0608944958974219E-2</v>
      </c>
      <c r="L5" s="14"/>
    </row>
    <row r="6" spans="1:12" x14ac:dyDescent="0.25">
      <c r="A6" s="13">
        <v>-81</v>
      </c>
      <c r="B6" s="22" t="s">
        <v>2</v>
      </c>
      <c r="C6" s="7">
        <f>_xlfn.STDEV.S(A1:A100)</f>
        <v>0.56237231996483172</v>
      </c>
      <c r="D6" s="6">
        <v>-85</v>
      </c>
      <c r="E6" s="11">
        <v>0</v>
      </c>
      <c r="F6" s="3">
        <v>-46</v>
      </c>
      <c r="G6" s="3">
        <f t="shared" si="0"/>
        <v>-83.38</v>
      </c>
      <c r="H6" s="3">
        <f t="shared" si="1"/>
        <v>3.4939535759831344E-2</v>
      </c>
      <c r="L6" s="14"/>
    </row>
    <row r="7" spans="1:12" x14ac:dyDescent="0.25">
      <c r="A7" s="13">
        <v>-82</v>
      </c>
      <c r="B7" s="21" t="s">
        <v>6</v>
      </c>
      <c r="C7" s="12">
        <f>C9-(2*C6)</f>
        <v>-83.254744639929655</v>
      </c>
      <c r="D7" s="8">
        <v>-84</v>
      </c>
      <c r="E7" s="10">
        <v>1</v>
      </c>
      <c r="F7" s="3">
        <v>-45</v>
      </c>
      <c r="G7" s="3">
        <f t="shared" si="0"/>
        <v>-83.35</v>
      </c>
      <c r="H7" s="3">
        <f t="shared" si="1"/>
        <v>3.976948916171251E-2</v>
      </c>
    </row>
    <row r="8" spans="1:12" x14ac:dyDescent="0.25">
      <c r="A8" s="13">
        <v>-82</v>
      </c>
      <c r="B8" s="22" t="s">
        <v>4</v>
      </c>
      <c r="C8" s="7">
        <f>C9-C6</f>
        <v>-82.692372319964832</v>
      </c>
      <c r="D8" s="6">
        <v>-83</v>
      </c>
      <c r="E8" s="11">
        <v>20</v>
      </c>
      <c r="F8" s="3">
        <v>-44</v>
      </c>
      <c r="G8" s="3">
        <f t="shared" si="0"/>
        <v>-83.32</v>
      </c>
      <c r="H8" s="3">
        <f t="shared" si="1"/>
        <v>4.5138487981264734E-2</v>
      </c>
    </row>
    <row r="9" spans="1:12" x14ac:dyDescent="0.25">
      <c r="A9" s="13">
        <v>-82</v>
      </c>
      <c r="B9" s="21" t="s">
        <v>3</v>
      </c>
      <c r="C9" s="12">
        <f>AVERAGE(A1:A100)</f>
        <v>-82.13</v>
      </c>
      <c r="D9" s="8">
        <v>-82</v>
      </c>
      <c r="E9" s="10">
        <v>70</v>
      </c>
      <c r="F9" s="3">
        <v>-43</v>
      </c>
      <c r="G9" s="3">
        <f t="shared" si="0"/>
        <v>-83.29</v>
      </c>
      <c r="H9" s="3">
        <f t="shared" si="1"/>
        <v>5.1086731131028545E-2</v>
      </c>
    </row>
    <row r="10" spans="1:12" x14ac:dyDescent="0.25">
      <c r="A10" s="13">
        <v>-82</v>
      </c>
      <c r="B10" s="22" t="s">
        <v>5</v>
      </c>
      <c r="C10" s="7">
        <f>C9+C6</f>
        <v>-81.567627680035159</v>
      </c>
      <c r="D10" s="6">
        <v>-81</v>
      </c>
      <c r="E10" s="11">
        <v>9</v>
      </c>
      <c r="F10" s="3">
        <v>-42</v>
      </c>
      <c r="G10" s="3">
        <f t="shared" si="0"/>
        <v>-83.26</v>
      </c>
      <c r="H10" s="3">
        <f t="shared" si="1"/>
        <v>5.7654516474922909E-2</v>
      </c>
    </row>
    <row r="11" spans="1:12" x14ac:dyDescent="0.25">
      <c r="A11" s="13">
        <v>-83</v>
      </c>
      <c r="B11" s="21" t="s">
        <v>7</v>
      </c>
      <c r="C11" s="12">
        <f>C9+(2*C6)</f>
        <v>-81.005255360070336</v>
      </c>
      <c r="D11" s="8">
        <v>-80</v>
      </c>
      <c r="E11" s="10">
        <v>0</v>
      </c>
      <c r="F11" s="3">
        <v>-41</v>
      </c>
      <c r="G11" s="3">
        <f t="shared" si="0"/>
        <v>-83.23</v>
      </c>
      <c r="H11" s="3">
        <f t="shared" si="1"/>
        <v>6.4881766615411229E-2</v>
      </c>
    </row>
    <row r="12" spans="1:12" x14ac:dyDescent="0.25">
      <c r="A12" s="13">
        <v>-84</v>
      </c>
      <c r="F12" s="3">
        <v>-40</v>
      </c>
      <c r="G12" s="3">
        <f t="shared" si="0"/>
        <v>-83.2</v>
      </c>
      <c r="H12" s="3">
        <f t="shared" si="1"/>
        <v>7.2807498695568518E-2</v>
      </c>
    </row>
    <row r="13" spans="1:12" x14ac:dyDescent="0.25">
      <c r="A13" s="13">
        <v>-83</v>
      </c>
      <c r="F13" s="3">
        <v>-39</v>
      </c>
      <c r="G13" s="3">
        <f t="shared" si="0"/>
        <v>-83.17</v>
      </c>
      <c r="H13" s="3">
        <f t="shared" si="1"/>
        <v>8.1469240621926634E-2</v>
      </c>
    </row>
    <row r="14" spans="1:12" x14ac:dyDescent="0.25">
      <c r="A14" s="13">
        <v>-83</v>
      </c>
      <c r="F14" s="3">
        <v>-38</v>
      </c>
      <c r="G14" s="3">
        <f t="shared" si="0"/>
        <v>-83.14</v>
      </c>
      <c r="H14" s="3">
        <f t="shared" si="1"/>
        <v>9.0902397548512703E-2</v>
      </c>
    </row>
    <row r="15" spans="1:12" x14ac:dyDescent="0.25">
      <c r="A15" s="13">
        <v>-83</v>
      </c>
      <c r="F15" s="3">
        <v>-37</v>
      </c>
      <c r="G15" s="3">
        <f t="shared" si="0"/>
        <v>-83.11</v>
      </c>
      <c r="H15" s="3">
        <f t="shared" si="1"/>
        <v>0.10113957398400024</v>
      </c>
    </row>
    <row r="16" spans="1:12" x14ac:dyDescent="0.25">
      <c r="A16" s="13">
        <v>-82</v>
      </c>
      <c r="F16" s="3">
        <v>-36</v>
      </c>
      <c r="G16" s="3">
        <f t="shared" si="0"/>
        <v>-83.08</v>
      </c>
      <c r="H16" s="3">
        <f t="shared" si="1"/>
        <v>0.11220985846206001</v>
      </c>
    </row>
    <row r="17" spans="1:8" x14ac:dyDescent="0.25">
      <c r="A17" s="13">
        <v>-81</v>
      </c>
      <c r="F17" s="3">
        <v>-35</v>
      </c>
      <c r="G17" s="3">
        <f t="shared" si="0"/>
        <v>-83.05</v>
      </c>
      <c r="H17" s="3">
        <f t="shared" si="1"/>
        <v>0.12413807931400765</v>
      </c>
    </row>
    <row r="18" spans="1:8" x14ac:dyDescent="0.25">
      <c r="A18" s="13">
        <v>-82</v>
      </c>
      <c r="F18" s="3">
        <v>-34</v>
      </c>
      <c r="G18" s="3">
        <f t="shared" si="0"/>
        <v>-83.02</v>
      </c>
      <c r="H18" s="3">
        <f t="shared" si="1"/>
        <v>0.13694404166203009</v>
      </c>
    </row>
    <row r="19" spans="1:8" x14ac:dyDescent="0.25">
      <c r="A19" s="13">
        <v>-82</v>
      </c>
      <c r="F19" s="3">
        <v>-33</v>
      </c>
      <c r="G19" s="3">
        <f t="shared" si="0"/>
        <v>-82.99</v>
      </c>
      <c r="H19" s="3">
        <f t="shared" si="1"/>
        <v>0.1506417572658536</v>
      </c>
    </row>
    <row r="20" spans="1:8" x14ac:dyDescent="0.25">
      <c r="A20" s="13">
        <v>-83</v>
      </c>
      <c r="F20" s="3">
        <v>-32</v>
      </c>
      <c r="G20" s="3">
        <f t="shared" si="0"/>
        <v>-82.96</v>
      </c>
      <c r="H20" s="3">
        <f t="shared" si="1"/>
        <v>0.1652386802578224</v>
      </c>
    </row>
    <row r="21" spans="1:8" x14ac:dyDescent="0.25">
      <c r="A21" s="13">
        <v>-83</v>
      </c>
      <c r="F21" s="3">
        <v>-31</v>
      </c>
      <c r="G21" s="3">
        <f t="shared" si="0"/>
        <v>-82.93</v>
      </c>
      <c r="H21" s="3">
        <f t="shared" si="1"/>
        <v>0.18073496304122758</v>
      </c>
    </row>
    <row r="22" spans="1:8" x14ac:dyDescent="0.25">
      <c r="A22" s="13">
        <v>-82</v>
      </c>
      <c r="F22" s="3">
        <v>-30</v>
      </c>
      <c r="G22" s="3">
        <f t="shared" si="0"/>
        <v>-82.9</v>
      </c>
      <c r="H22" s="3">
        <f t="shared" si="1"/>
        <v>0.19712274765424787</v>
      </c>
    </row>
    <row r="23" spans="1:8" x14ac:dyDescent="0.25">
      <c r="A23" s="13">
        <v>-82</v>
      </c>
      <c r="F23" s="3">
        <v>-29</v>
      </c>
      <c r="G23" s="3">
        <f t="shared" si="0"/>
        <v>-82.87</v>
      </c>
      <c r="H23" s="3">
        <f t="shared" si="1"/>
        <v>0.21438550866772638</v>
      </c>
    </row>
    <row r="24" spans="1:8" x14ac:dyDescent="0.25">
      <c r="A24" s="13">
        <v>-82</v>
      </c>
      <c r="F24" s="3">
        <v>-28</v>
      </c>
      <c r="G24" s="3">
        <f t="shared" si="0"/>
        <v>-82.84</v>
      </c>
      <c r="H24" s="3">
        <f t="shared" si="1"/>
        <v>0.23249746414367808</v>
      </c>
    </row>
    <row r="25" spans="1:8" x14ac:dyDescent="0.25">
      <c r="A25" s="13">
        <v>-81</v>
      </c>
      <c r="F25" s="3">
        <v>-27</v>
      </c>
      <c r="G25" s="3">
        <f t="shared" si="0"/>
        <v>-82.81</v>
      </c>
      <c r="H25" s="3">
        <f t="shared" si="1"/>
        <v>0.25142307129047731</v>
      </c>
    </row>
    <row r="26" spans="1:8" x14ac:dyDescent="0.25">
      <c r="A26" s="13">
        <v>-82</v>
      </c>
      <c r="F26" s="3">
        <v>-26</v>
      </c>
      <c r="G26" s="3">
        <f t="shared" si="0"/>
        <v>-82.78</v>
      </c>
      <c r="H26" s="3">
        <f t="shared" si="1"/>
        <v>0.27111662317599244</v>
      </c>
    </row>
    <row r="27" spans="1:8" x14ac:dyDescent="0.25">
      <c r="A27" s="13">
        <v>-82</v>
      </c>
      <c r="C27" s="29" t="s">
        <v>20</v>
      </c>
      <c r="D27" s="29"/>
      <c r="F27" s="3">
        <v>-25</v>
      </c>
      <c r="G27" s="3">
        <f t="shared" si="0"/>
        <v>-82.75</v>
      </c>
      <c r="H27" s="3">
        <f t="shared" si="1"/>
        <v>0.29152196217406129</v>
      </c>
    </row>
    <row r="28" spans="1:8" x14ac:dyDescent="0.25">
      <c r="A28" s="13">
        <v>-83</v>
      </c>
      <c r="C28" s="22" t="s">
        <v>22</v>
      </c>
      <c r="D28" s="6">
        <f>_xlfn.MODE.SNGL(A1:A100)</f>
        <v>-82</v>
      </c>
      <c r="F28" s="3">
        <v>-24</v>
      </c>
      <c r="G28" s="3">
        <f t="shared" si="0"/>
        <v>-82.72</v>
      </c>
      <c r="H28" s="3">
        <f t="shared" si="1"/>
        <v>0.312572324705855</v>
      </c>
    </row>
    <row r="29" spans="1:8" x14ac:dyDescent="0.25">
      <c r="A29" s="13">
        <v>-82</v>
      </c>
      <c r="C29" s="22" t="s">
        <v>21</v>
      </c>
      <c r="D29" s="6">
        <f>_xlfn.MODE.SNGL(A1:A5)</f>
        <v>-82</v>
      </c>
      <c r="F29" s="3">
        <v>-23</v>
      </c>
      <c r="G29" s="3">
        <f t="shared" si="0"/>
        <v>-82.69</v>
      </c>
      <c r="H29" s="3">
        <f t="shared" si="1"/>
        <v>0.33419033028990847</v>
      </c>
    </row>
    <row r="30" spans="1:8" x14ac:dyDescent="0.25">
      <c r="A30" s="13">
        <v>-82</v>
      </c>
      <c r="C30" s="22" t="s">
        <v>29</v>
      </c>
      <c r="D30" s="20">
        <f>ABS(C6/C9)</f>
        <v>6.8473434794208178E-3</v>
      </c>
      <c r="F30" s="3">
        <v>-22</v>
      </c>
      <c r="G30" s="3">
        <f t="shared" si="0"/>
        <v>-82.66</v>
      </c>
      <c r="H30" s="3">
        <f t="shared" si="1"/>
        <v>0.35628812593937653</v>
      </c>
    </row>
    <row r="31" spans="1:8" x14ac:dyDescent="0.25">
      <c r="A31" s="13">
        <v>-83</v>
      </c>
      <c r="F31" s="3">
        <v>-21</v>
      </c>
      <c r="G31" s="3">
        <f t="shared" si="0"/>
        <v>-82.63</v>
      </c>
      <c r="H31" s="3">
        <f t="shared" si="1"/>
        <v>0.37876769456189147</v>
      </c>
    </row>
    <row r="32" spans="1:8" x14ac:dyDescent="0.25">
      <c r="A32" s="13">
        <v>-83</v>
      </c>
      <c r="F32" s="3">
        <v>-20</v>
      </c>
      <c r="G32" s="3">
        <f t="shared" si="0"/>
        <v>-82.6</v>
      </c>
      <c r="H32" s="3">
        <f t="shared" si="1"/>
        <v>0.40152133325923467</v>
      </c>
    </row>
    <row r="33" spans="1:8" x14ac:dyDescent="0.25">
      <c r="A33" s="13">
        <v>-82</v>
      </c>
      <c r="F33" s="3">
        <v>-19</v>
      </c>
      <c r="G33" s="3">
        <f t="shared" si="0"/>
        <v>-82.57</v>
      </c>
      <c r="H33" s="3">
        <f t="shared" si="1"/>
        <v>0.42443230433719159</v>
      </c>
    </row>
    <row r="34" spans="1:8" x14ac:dyDescent="0.25">
      <c r="A34" s="13">
        <v>-82</v>
      </c>
      <c r="F34" s="3">
        <v>-18</v>
      </c>
      <c r="G34" s="3">
        <f t="shared" si="0"/>
        <v>-82.54</v>
      </c>
      <c r="H34" s="3">
        <f t="shared" si="1"/>
        <v>0.44737565847960409</v>
      </c>
    </row>
    <row r="35" spans="1:8" x14ac:dyDescent="0.25">
      <c r="A35" s="13">
        <v>-82</v>
      </c>
      <c r="F35" s="3">
        <v>-17</v>
      </c>
      <c r="G35" s="3">
        <f t="shared" si="0"/>
        <v>-82.51</v>
      </c>
      <c r="H35" s="3">
        <f t="shared" si="1"/>
        <v>0.4702192259857681</v>
      </c>
    </row>
    <row r="36" spans="1:8" x14ac:dyDescent="0.25">
      <c r="A36" s="13">
        <v>-82</v>
      </c>
      <c r="F36" s="3">
        <v>-16</v>
      </c>
      <c r="G36" s="3">
        <f t="shared" si="0"/>
        <v>-82.48</v>
      </c>
      <c r="H36" s="3">
        <f t="shared" si="1"/>
        <v>0.49282476829776672</v>
      </c>
    </row>
    <row r="37" spans="1:8" x14ac:dyDescent="0.25">
      <c r="A37" s="13">
        <v>-82</v>
      </c>
      <c r="F37" s="3">
        <v>-15</v>
      </c>
      <c r="G37" s="3">
        <f t="shared" si="0"/>
        <v>-82.45</v>
      </c>
      <c r="H37" s="3">
        <f t="shared" si="1"/>
        <v>0.51504927834447345</v>
      </c>
    </row>
    <row r="38" spans="1:8" x14ac:dyDescent="0.25">
      <c r="A38" s="13">
        <v>-82</v>
      </c>
      <c r="F38" s="3">
        <v>-14</v>
      </c>
      <c r="G38" s="3">
        <f t="shared" si="0"/>
        <v>-82.42</v>
      </c>
      <c r="H38" s="3">
        <f t="shared" si="1"/>
        <v>0.53674641459581307</v>
      </c>
    </row>
    <row r="39" spans="1:8" x14ac:dyDescent="0.25">
      <c r="A39" s="13">
        <v>-81</v>
      </c>
      <c r="F39" s="3">
        <v>-13</v>
      </c>
      <c r="G39" s="3">
        <f t="shared" si="0"/>
        <v>-82.39</v>
      </c>
      <c r="H39" s="3">
        <f t="shared" si="1"/>
        <v>0.55776805025438303</v>
      </c>
    </row>
    <row r="40" spans="1:8" x14ac:dyDescent="0.25">
      <c r="A40" s="13">
        <v>-82</v>
      </c>
      <c r="F40" s="3">
        <v>-12</v>
      </c>
      <c r="G40" s="3">
        <f t="shared" si="0"/>
        <v>-82.36</v>
      </c>
      <c r="H40" s="3">
        <f t="shared" si="1"/>
        <v>0.57796591580956735</v>
      </c>
    </row>
    <row r="41" spans="1:8" x14ac:dyDescent="0.25">
      <c r="A41" s="13">
        <v>-82</v>
      </c>
      <c r="F41" s="3">
        <v>-11</v>
      </c>
      <c r="G41" s="3">
        <f t="shared" si="0"/>
        <v>-82.33</v>
      </c>
      <c r="H41" s="3">
        <f t="shared" si="1"/>
        <v>0.5971933103380318</v>
      </c>
    </row>
    <row r="42" spans="1:8" x14ac:dyDescent="0.25">
      <c r="A42" s="13">
        <v>-82</v>
      </c>
      <c r="F42" s="3">
        <v>-10</v>
      </c>
      <c r="G42" s="3">
        <f t="shared" si="0"/>
        <v>-82.3</v>
      </c>
      <c r="H42" s="3">
        <f t="shared" si="1"/>
        <v>0.61530685454359635</v>
      </c>
    </row>
    <row r="43" spans="1:8" x14ac:dyDescent="0.25">
      <c r="A43" s="13">
        <v>-82</v>
      </c>
      <c r="F43" s="3">
        <v>-9</v>
      </c>
      <c r="G43" s="3">
        <f t="shared" si="0"/>
        <v>-82.27</v>
      </c>
      <c r="H43" s="3">
        <f t="shared" si="1"/>
        <v>0.63216825666937448</v>
      </c>
    </row>
    <row r="44" spans="1:8" x14ac:dyDescent="0.25">
      <c r="A44" s="13">
        <v>-82</v>
      </c>
      <c r="F44" s="3">
        <v>-8</v>
      </c>
      <c r="G44" s="3">
        <f t="shared" si="0"/>
        <v>-82.24</v>
      </c>
      <c r="H44" s="3">
        <f t="shared" si="1"/>
        <v>0.64764606115405154</v>
      </c>
    </row>
    <row r="45" spans="1:8" x14ac:dyDescent="0.25">
      <c r="A45" s="13">
        <v>-82</v>
      </c>
      <c r="F45" s="3">
        <v>-7</v>
      </c>
      <c r="G45" s="3">
        <f t="shared" si="0"/>
        <v>-82.21</v>
      </c>
      <c r="H45" s="3">
        <f t="shared" si="1"/>
        <v>0.66161734929569038</v>
      </c>
    </row>
    <row r="46" spans="1:8" x14ac:dyDescent="0.25">
      <c r="A46" s="13">
        <v>-82</v>
      </c>
      <c r="F46" s="3">
        <v>-6</v>
      </c>
      <c r="G46" s="3">
        <f t="shared" si="0"/>
        <v>-82.18</v>
      </c>
      <c r="H46" s="3">
        <f t="shared" si="1"/>
        <v>0.67396936126698392</v>
      </c>
    </row>
    <row r="47" spans="1:8" x14ac:dyDescent="0.25">
      <c r="A47" s="13">
        <v>-82</v>
      </c>
      <c r="F47" s="3">
        <v>-5</v>
      </c>
      <c r="G47" s="3">
        <f t="shared" si="0"/>
        <v>-82.15</v>
      </c>
      <c r="H47" s="3">
        <f t="shared" si="1"/>
        <v>0.68460100961321835</v>
      </c>
    </row>
    <row r="48" spans="1:8" x14ac:dyDescent="0.25">
      <c r="A48" s="13">
        <v>-82</v>
      </c>
      <c r="F48" s="3">
        <v>-4</v>
      </c>
      <c r="G48" s="3">
        <f t="shared" si="0"/>
        <v>-82.12</v>
      </c>
      <c r="H48" s="3">
        <f t="shared" si="1"/>
        <v>0.69342425585613399</v>
      </c>
    </row>
    <row r="49" spans="1:8" x14ac:dyDescent="0.25">
      <c r="A49" s="13">
        <v>-82</v>
      </c>
      <c r="F49" s="3">
        <v>-3</v>
      </c>
      <c r="G49" s="3">
        <f t="shared" si="0"/>
        <v>-82.09</v>
      </c>
      <c r="H49" s="3">
        <f t="shared" si="1"/>
        <v>0.70036532400157092</v>
      </c>
    </row>
    <row r="50" spans="1:8" x14ac:dyDescent="0.25">
      <c r="A50" s="13">
        <v>-81</v>
      </c>
      <c r="F50" s="3">
        <v>-2</v>
      </c>
      <c r="G50" s="3">
        <f t="shared" si="0"/>
        <v>-82.06</v>
      </c>
      <c r="H50" s="3">
        <f t="shared" si="1"/>
        <v>0.70536572756323102</v>
      </c>
    </row>
    <row r="51" spans="1:8" x14ac:dyDescent="0.25">
      <c r="A51" s="13">
        <v>-82</v>
      </c>
      <c r="F51" s="3">
        <v>-1</v>
      </c>
      <c r="G51" s="3">
        <f t="shared" si="0"/>
        <v>-82.03</v>
      </c>
      <c r="H51" s="3">
        <f t="shared" si="1"/>
        <v>0.70838309010844913</v>
      </c>
    </row>
    <row r="52" spans="1:8" x14ac:dyDescent="0.25">
      <c r="A52" s="13">
        <v>-82</v>
      </c>
      <c r="F52" s="3">
        <v>0</v>
      </c>
      <c r="G52" s="3">
        <f t="shared" si="0"/>
        <v>-82</v>
      </c>
      <c r="H52" s="3">
        <f t="shared" si="1"/>
        <v>0.70939174322516585</v>
      </c>
    </row>
    <row r="53" spans="1:8" x14ac:dyDescent="0.25">
      <c r="A53" s="13">
        <v>-82</v>
      </c>
      <c r="F53" s="3">
        <v>1</v>
      </c>
      <c r="G53" s="3">
        <f t="shared" si="0"/>
        <v>-81.97</v>
      </c>
      <c r="H53" s="3">
        <f t="shared" si="1"/>
        <v>0.70838309010844913</v>
      </c>
    </row>
    <row r="54" spans="1:8" x14ac:dyDescent="0.25">
      <c r="A54" s="13">
        <v>-83</v>
      </c>
      <c r="F54" s="3">
        <v>2</v>
      </c>
      <c r="G54" s="3">
        <f t="shared" si="0"/>
        <v>-81.94</v>
      </c>
      <c r="H54" s="3">
        <f t="shared" si="1"/>
        <v>0.70536572756323102</v>
      </c>
    </row>
    <row r="55" spans="1:8" x14ac:dyDescent="0.25">
      <c r="A55" s="13">
        <v>-82</v>
      </c>
      <c r="F55" s="3">
        <v>3</v>
      </c>
      <c r="G55" s="3">
        <f t="shared" si="0"/>
        <v>-81.91</v>
      </c>
      <c r="H55" s="3">
        <f t="shared" si="1"/>
        <v>0.70036532400157092</v>
      </c>
    </row>
    <row r="56" spans="1:8" x14ac:dyDescent="0.25">
      <c r="A56" s="13">
        <v>-82</v>
      </c>
      <c r="F56" s="3">
        <v>4</v>
      </c>
      <c r="G56" s="3">
        <f t="shared" si="0"/>
        <v>-81.88</v>
      </c>
      <c r="H56" s="3">
        <f t="shared" si="1"/>
        <v>0.69342425585613399</v>
      </c>
    </row>
    <row r="57" spans="1:8" x14ac:dyDescent="0.25">
      <c r="A57" s="13">
        <v>-82</v>
      </c>
      <c r="F57" s="3">
        <v>5</v>
      </c>
      <c r="G57" s="3">
        <f t="shared" si="0"/>
        <v>-81.849999999999994</v>
      </c>
      <c r="H57" s="3">
        <f t="shared" si="1"/>
        <v>0.68460100961321835</v>
      </c>
    </row>
    <row r="58" spans="1:8" x14ac:dyDescent="0.25">
      <c r="A58" s="13">
        <v>-82</v>
      </c>
      <c r="F58" s="3">
        <v>6</v>
      </c>
      <c r="G58" s="3">
        <f t="shared" si="0"/>
        <v>-81.819999999999993</v>
      </c>
      <c r="H58" s="3">
        <f t="shared" si="1"/>
        <v>0.67396936126698392</v>
      </c>
    </row>
    <row r="59" spans="1:8" x14ac:dyDescent="0.25">
      <c r="A59" s="13">
        <v>-82</v>
      </c>
      <c r="F59" s="3">
        <v>7</v>
      </c>
      <c r="G59" s="3">
        <f t="shared" si="0"/>
        <v>-81.790000000000006</v>
      </c>
      <c r="H59" s="3">
        <f t="shared" si="1"/>
        <v>0.66161734929569038</v>
      </c>
    </row>
    <row r="60" spans="1:8" x14ac:dyDescent="0.25">
      <c r="A60" s="13">
        <v>-82</v>
      </c>
      <c r="F60" s="3">
        <v>8</v>
      </c>
      <c r="G60" s="3">
        <f t="shared" si="0"/>
        <v>-81.760000000000005</v>
      </c>
      <c r="H60" s="3">
        <f t="shared" si="1"/>
        <v>0.64764606115405154</v>
      </c>
    </row>
    <row r="61" spans="1:8" x14ac:dyDescent="0.25">
      <c r="A61" s="13">
        <v>-82</v>
      </c>
      <c r="F61" s="3">
        <v>9</v>
      </c>
      <c r="G61" s="3">
        <f t="shared" si="0"/>
        <v>-81.73</v>
      </c>
      <c r="H61" s="3">
        <f t="shared" si="1"/>
        <v>0.63216825666937448</v>
      </c>
    </row>
    <row r="62" spans="1:8" x14ac:dyDescent="0.25">
      <c r="A62" s="13">
        <v>-82</v>
      </c>
      <c r="F62" s="3">
        <v>10</v>
      </c>
      <c r="G62" s="3">
        <f t="shared" si="0"/>
        <v>-81.7</v>
      </c>
      <c r="H62" s="3">
        <f t="shared" si="1"/>
        <v>0.61530685454359635</v>
      </c>
    </row>
    <row r="63" spans="1:8" x14ac:dyDescent="0.25">
      <c r="A63" s="13">
        <v>-81</v>
      </c>
      <c r="F63" s="3">
        <v>11</v>
      </c>
      <c r="G63" s="3">
        <f t="shared" si="0"/>
        <v>-81.67</v>
      </c>
      <c r="H63" s="3">
        <f t="shared" si="1"/>
        <v>0.5971933103380318</v>
      </c>
    </row>
    <row r="64" spans="1:8" x14ac:dyDescent="0.25">
      <c r="A64" s="13">
        <v>-82</v>
      </c>
      <c r="F64" s="3">
        <v>12</v>
      </c>
      <c r="G64" s="3">
        <f t="shared" si="0"/>
        <v>-81.64</v>
      </c>
      <c r="H64" s="3">
        <f t="shared" si="1"/>
        <v>0.57796591580956735</v>
      </c>
    </row>
    <row r="65" spans="1:8" x14ac:dyDescent="0.25">
      <c r="A65" s="13">
        <v>-81</v>
      </c>
      <c r="F65" s="3">
        <v>13</v>
      </c>
      <c r="G65" s="3">
        <f t="shared" si="0"/>
        <v>-81.61</v>
      </c>
      <c r="H65" s="3">
        <f t="shared" si="1"/>
        <v>0.55776805025438303</v>
      </c>
    </row>
    <row r="66" spans="1:8" x14ac:dyDescent="0.25">
      <c r="A66" s="13">
        <v>-82</v>
      </c>
      <c r="F66" s="3">
        <v>14</v>
      </c>
      <c r="G66" s="3">
        <f t="shared" si="0"/>
        <v>-81.58</v>
      </c>
      <c r="H66" s="3">
        <f t="shared" si="1"/>
        <v>0.53674641459581307</v>
      </c>
    </row>
    <row r="67" spans="1:8" x14ac:dyDescent="0.25">
      <c r="A67" s="13">
        <v>-82</v>
      </c>
      <c r="F67" s="3">
        <v>15</v>
      </c>
      <c r="G67" s="3">
        <f t="shared" si="0"/>
        <v>-81.55</v>
      </c>
      <c r="H67" s="3">
        <f t="shared" si="1"/>
        <v>0.51504927834447345</v>
      </c>
    </row>
    <row r="68" spans="1:8" x14ac:dyDescent="0.25">
      <c r="A68" s="13">
        <v>-82</v>
      </c>
      <c r="F68" s="3">
        <v>16</v>
      </c>
      <c r="G68" s="3">
        <f t="shared" ref="G68:G102" si="2">$D$28+($I$3*F68)</f>
        <v>-81.52</v>
      </c>
      <c r="H68" s="3">
        <f t="shared" ref="H68:H102" si="3">_xlfn.NORM.DIST(G68,$D$28,$C$6,FALSE)</f>
        <v>0.49282476829776672</v>
      </c>
    </row>
    <row r="69" spans="1:8" x14ac:dyDescent="0.25">
      <c r="A69" s="13">
        <v>-82</v>
      </c>
      <c r="F69" s="3">
        <v>17</v>
      </c>
      <c r="G69" s="3">
        <f t="shared" si="2"/>
        <v>-81.489999999999995</v>
      </c>
      <c r="H69" s="3">
        <f t="shared" si="3"/>
        <v>0.4702192259857681</v>
      </c>
    </row>
    <row r="70" spans="1:8" x14ac:dyDescent="0.25">
      <c r="A70" s="13">
        <v>-82</v>
      </c>
      <c r="F70" s="3">
        <v>18</v>
      </c>
      <c r="G70" s="3">
        <f t="shared" si="2"/>
        <v>-81.459999999999994</v>
      </c>
      <c r="H70" s="3">
        <f t="shared" si="3"/>
        <v>0.44737565847960409</v>
      </c>
    </row>
    <row r="71" spans="1:8" x14ac:dyDescent="0.25">
      <c r="A71" s="13">
        <v>-81</v>
      </c>
      <c r="F71" s="3">
        <v>19</v>
      </c>
      <c r="G71" s="3">
        <f t="shared" si="2"/>
        <v>-81.430000000000007</v>
      </c>
      <c r="H71" s="3">
        <f t="shared" si="3"/>
        <v>0.42443230433719159</v>
      </c>
    </row>
    <row r="72" spans="1:8" x14ac:dyDescent="0.25">
      <c r="A72" s="13">
        <v>-82</v>
      </c>
      <c r="F72" s="3">
        <v>20</v>
      </c>
      <c r="G72" s="3">
        <f t="shared" si="2"/>
        <v>-81.400000000000006</v>
      </c>
      <c r="H72" s="3">
        <f t="shared" si="3"/>
        <v>0.40152133325923467</v>
      </c>
    </row>
    <row r="73" spans="1:8" x14ac:dyDescent="0.25">
      <c r="A73" s="13">
        <v>-82</v>
      </c>
      <c r="F73" s="3">
        <v>21</v>
      </c>
      <c r="G73" s="3">
        <f t="shared" si="2"/>
        <v>-81.37</v>
      </c>
      <c r="H73" s="3">
        <f t="shared" si="3"/>
        <v>0.37876769456189147</v>
      </c>
    </row>
    <row r="74" spans="1:8" x14ac:dyDescent="0.25">
      <c r="A74" s="13">
        <v>-83</v>
      </c>
      <c r="F74" s="3">
        <v>22</v>
      </c>
      <c r="G74" s="3">
        <f t="shared" si="2"/>
        <v>-81.34</v>
      </c>
      <c r="H74" s="3">
        <f t="shared" si="3"/>
        <v>0.35628812593937653</v>
      </c>
    </row>
    <row r="75" spans="1:8" x14ac:dyDescent="0.25">
      <c r="A75" s="13">
        <v>-83</v>
      </c>
      <c r="F75" s="3">
        <v>23</v>
      </c>
      <c r="G75" s="3">
        <f t="shared" si="2"/>
        <v>-81.31</v>
      </c>
      <c r="H75" s="3">
        <f t="shared" si="3"/>
        <v>0.33419033028990847</v>
      </c>
    </row>
    <row r="76" spans="1:8" x14ac:dyDescent="0.25">
      <c r="A76" s="13">
        <v>-82</v>
      </c>
      <c r="F76" s="3">
        <v>24</v>
      </c>
      <c r="G76" s="3">
        <f t="shared" si="2"/>
        <v>-81.28</v>
      </c>
      <c r="H76" s="3">
        <f t="shared" si="3"/>
        <v>0.312572324705855</v>
      </c>
    </row>
    <row r="77" spans="1:8" x14ac:dyDescent="0.25">
      <c r="A77" s="13">
        <v>-82</v>
      </c>
      <c r="F77" s="3">
        <v>25</v>
      </c>
      <c r="G77" s="3">
        <f t="shared" si="2"/>
        <v>-81.25</v>
      </c>
      <c r="H77" s="3">
        <f t="shared" si="3"/>
        <v>0.29152196217406129</v>
      </c>
    </row>
    <row r="78" spans="1:8" x14ac:dyDescent="0.25">
      <c r="A78" s="13">
        <v>-82</v>
      </c>
      <c r="F78" s="3">
        <v>26</v>
      </c>
      <c r="G78" s="3">
        <f t="shared" si="2"/>
        <v>-81.22</v>
      </c>
      <c r="H78" s="3">
        <f t="shared" si="3"/>
        <v>0.27111662317599244</v>
      </c>
    </row>
    <row r="79" spans="1:8" x14ac:dyDescent="0.25">
      <c r="A79" s="13">
        <v>-83</v>
      </c>
      <c r="F79" s="3">
        <v>27</v>
      </c>
      <c r="G79" s="3">
        <f t="shared" si="2"/>
        <v>-81.19</v>
      </c>
      <c r="H79" s="3">
        <f t="shared" si="3"/>
        <v>0.25142307129047731</v>
      </c>
    </row>
    <row r="80" spans="1:8" x14ac:dyDescent="0.25">
      <c r="A80" s="13">
        <v>-82</v>
      </c>
      <c r="F80" s="3">
        <v>28</v>
      </c>
      <c r="G80" s="3">
        <f t="shared" si="2"/>
        <v>-81.16</v>
      </c>
      <c r="H80" s="3">
        <f t="shared" si="3"/>
        <v>0.23249746414367808</v>
      </c>
    </row>
    <row r="81" spans="1:8" x14ac:dyDescent="0.25">
      <c r="A81" s="13">
        <v>-82</v>
      </c>
      <c r="F81" s="3">
        <v>29</v>
      </c>
      <c r="G81" s="3">
        <f t="shared" si="2"/>
        <v>-81.13</v>
      </c>
      <c r="H81" s="3">
        <f t="shared" si="3"/>
        <v>0.21438550866772638</v>
      </c>
    </row>
    <row r="82" spans="1:8" x14ac:dyDescent="0.25">
      <c r="A82" s="13">
        <v>-82</v>
      </c>
      <c r="F82" s="3">
        <v>30</v>
      </c>
      <c r="G82" s="3">
        <f t="shared" si="2"/>
        <v>-81.099999999999994</v>
      </c>
      <c r="H82" s="3">
        <f t="shared" si="3"/>
        <v>0.19712274765424787</v>
      </c>
    </row>
    <row r="83" spans="1:8" x14ac:dyDescent="0.25">
      <c r="A83" s="13">
        <v>-82</v>
      </c>
      <c r="F83" s="3">
        <v>31</v>
      </c>
      <c r="G83" s="3">
        <f t="shared" si="2"/>
        <v>-81.069999999999993</v>
      </c>
      <c r="H83" s="3">
        <f t="shared" si="3"/>
        <v>0.18073496304122758</v>
      </c>
    </row>
    <row r="84" spans="1:8" x14ac:dyDescent="0.25">
      <c r="A84" s="13">
        <v>-83</v>
      </c>
      <c r="F84" s="3">
        <v>32</v>
      </c>
      <c r="G84" s="3">
        <f t="shared" si="2"/>
        <v>-81.040000000000006</v>
      </c>
      <c r="H84" s="3">
        <f t="shared" si="3"/>
        <v>0.1652386802578224</v>
      </c>
    </row>
    <row r="85" spans="1:8" x14ac:dyDescent="0.25">
      <c r="A85" s="13">
        <v>-82</v>
      </c>
      <c r="F85" s="3">
        <v>33</v>
      </c>
      <c r="G85" s="3">
        <f t="shared" si="2"/>
        <v>-81.010000000000005</v>
      </c>
      <c r="H85" s="3">
        <f t="shared" si="3"/>
        <v>0.1506417572658536</v>
      </c>
    </row>
    <row r="86" spans="1:8" x14ac:dyDescent="0.25">
      <c r="A86" s="13">
        <v>-82</v>
      </c>
      <c r="F86" s="3">
        <v>34</v>
      </c>
      <c r="G86" s="3">
        <f t="shared" si="2"/>
        <v>-80.98</v>
      </c>
      <c r="H86" s="3">
        <f t="shared" si="3"/>
        <v>0.13694404166203009</v>
      </c>
    </row>
    <row r="87" spans="1:8" x14ac:dyDescent="0.25">
      <c r="A87" s="13">
        <v>-82</v>
      </c>
      <c r="F87" s="3">
        <v>35</v>
      </c>
      <c r="G87" s="3">
        <f t="shared" si="2"/>
        <v>-80.95</v>
      </c>
      <c r="H87" s="3">
        <f t="shared" si="3"/>
        <v>0.12413807931400765</v>
      </c>
    </row>
    <row r="88" spans="1:8" x14ac:dyDescent="0.25">
      <c r="A88" s="13">
        <v>-82</v>
      </c>
      <c r="F88" s="3">
        <v>36</v>
      </c>
      <c r="G88" s="3">
        <f t="shared" si="2"/>
        <v>-80.92</v>
      </c>
      <c r="H88" s="3">
        <f t="shared" si="3"/>
        <v>0.11220985846206001</v>
      </c>
    </row>
    <row r="89" spans="1:8" x14ac:dyDescent="0.25">
      <c r="A89" s="13">
        <v>-82</v>
      </c>
      <c r="F89" s="3">
        <v>37</v>
      </c>
      <c r="G89" s="3">
        <f t="shared" si="2"/>
        <v>-80.89</v>
      </c>
      <c r="H89" s="3">
        <f t="shared" si="3"/>
        <v>0.10113957398400024</v>
      </c>
    </row>
    <row r="90" spans="1:8" x14ac:dyDescent="0.25">
      <c r="A90" s="13">
        <v>-83</v>
      </c>
      <c r="F90" s="3">
        <v>38</v>
      </c>
      <c r="G90" s="3">
        <f t="shared" si="2"/>
        <v>-80.86</v>
      </c>
      <c r="H90" s="3">
        <f t="shared" si="3"/>
        <v>9.0902397548512703E-2</v>
      </c>
    </row>
    <row r="91" spans="1:8" x14ac:dyDescent="0.25">
      <c r="A91" s="13">
        <v>-81</v>
      </c>
      <c r="F91" s="3">
        <v>39</v>
      </c>
      <c r="G91" s="3">
        <f t="shared" si="2"/>
        <v>-80.83</v>
      </c>
      <c r="H91" s="3">
        <f t="shared" si="3"/>
        <v>8.1469240621926634E-2</v>
      </c>
    </row>
    <row r="92" spans="1:8" x14ac:dyDescent="0.25">
      <c r="A92" s="13">
        <v>-82</v>
      </c>
      <c r="F92" s="3">
        <v>40</v>
      </c>
      <c r="G92" s="3">
        <f t="shared" si="2"/>
        <v>-80.8</v>
      </c>
      <c r="H92" s="3">
        <f t="shared" si="3"/>
        <v>7.2807498695568518E-2</v>
      </c>
    </row>
    <row r="93" spans="1:8" x14ac:dyDescent="0.25">
      <c r="A93" s="13">
        <v>-82</v>
      </c>
      <c r="F93" s="3">
        <v>41</v>
      </c>
      <c r="G93" s="3">
        <f t="shared" si="2"/>
        <v>-80.77</v>
      </c>
      <c r="H93" s="3">
        <f t="shared" si="3"/>
        <v>6.4881766615411229E-2</v>
      </c>
    </row>
    <row r="94" spans="1:8" x14ac:dyDescent="0.25">
      <c r="A94" s="13">
        <v>-82</v>
      </c>
      <c r="F94" s="3">
        <v>42</v>
      </c>
      <c r="G94" s="3">
        <f t="shared" si="2"/>
        <v>-80.739999999999995</v>
      </c>
      <c r="H94" s="3">
        <f t="shared" si="3"/>
        <v>5.7654516474922909E-2</v>
      </c>
    </row>
    <row r="95" spans="1:8" x14ac:dyDescent="0.25">
      <c r="A95" s="13">
        <v>-83</v>
      </c>
      <c r="F95" s="3">
        <v>43</v>
      </c>
      <c r="G95" s="3">
        <f t="shared" si="2"/>
        <v>-80.709999999999994</v>
      </c>
      <c r="H95" s="3">
        <f t="shared" si="3"/>
        <v>5.1086731131028545E-2</v>
      </c>
    </row>
    <row r="96" spans="1:8" x14ac:dyDescent="0.25">
      <c r="A96" s="13">
        <v>-83</v>
      </c>
      <c r="F96" s="3">
        <v>44</v>
      </c>
      <c r="G96" s="3">
        <f t="shared" si="2"/>
        <v>-80.680000000000007</v>
      </c>
      <c r="H96" s="3">
        <f t="shared" si="3"/>
        <v>4.5138487981264734E-2</v>
      </c>
    </row>
    <row r="97" spans="1:8" x14ac:dyDescent="0.25">
      <c r="A97" s="13">
        <v>-82</v>
      </c>
      <c r="F97" s="3">
        <v>45</v>
      </c>
      <c r="G97" s="3">
        <f t="shared" si="2"/>
        <v>-80.650000000000006</v>
      </c>
      <c r="H97" s="3">
        <f t="shared" si="3"/>
        <v>3.976948916171251E-2</v>
      </c>
    </row>
    <row r="98" spans="1:8" x14ac:dyDescent="0.25">
      <c r="A98" s="13">
        <v>-83</v>
      </c>
      <c r="F98" s="3">
        <v>46</v>
      </c>
      <c r="G98" s="3">
        <f t="shared" si="2"/>
        <v>-80.62</v>
      </c>
      <c r="H98" s="3">
        <f t="shared" si="3"/>
        <v>3.4939535759831344E-2</v>
      </c>
    </row>
    <row r="99" spans="1:8" x14ac:dyDescent="0.25">
      <c r="A99" s="13">
        <v>-83</v>
      </c>
      <c r="F99" s="3">
        <v>47</v>
      </c>
      <c r="G99" s="3">
        <f t="shared" si="2"/>
        <v>-80.59</v>
      </c>
      <c r="H99" s="3">
        <f t="shared" si="3"/>
        <v>3.0608944958974219E-2</v>
      </c>
    </row>
    <row r="100" spans="1:8" x14ac:dyDescent="0.25">
      <c r="A100" s="13">
        <v>-82</v>
      </c>
      <c r="F100" s="3">
        <v>48</v>
      </c>
      <c r="G100" s="3">
        <f t="shared" si="2"/>
        <v>-80.56</v>
      </c>
      <c r="H100" s="3">
        <f t="shared" si="3"/>
        <v>2.6738910223576551E-2</v>
      </c>
    </row>
    <row r="101" spans="1:8" x14ac:dyDescent="0.25">
      <c r="F101" s="3">
        <v>49</v>
      </c>
      <c r="G101" s="3">
        <f t="shared" si="2"/>
        <v>-80.53</v>
      </c>
      <c r="H101" s="3">
        <f t="shared" si="3"/>
        <v>2.3291805682204896E-2</v>
      </c>
    </row>
    <row r="102" spans="1:8" x14ac:dyDescent="0.25">
      <c r="F102" s="3">
        <v>50</v>
      </c>
      <c r="G102" s="3">
        <f t="shared" si="2"/>
        <v>-80.5</v>
      </c>
      <c r="H102" s="3">
        <f t="shared" si="3"/>
        <v>2.0231436762224188E-2</v>
      </c>
    </row>
  </sheetData>
  <mergeCells count="4">
    <mergeCell ref="B1:C1"/>
    <mergeCell ref="D1:E1"/>
    <mergeCell ref="F1:I1"/>
    <mergeCell ref="C27:D27"/>
  </mergeCells>
  <conditionalFormatting sqref="D29">
    <cfRule type="cellIs" dxfId="13" priority="1" operator="notEqual">
      <formula>$D$28</formula>
    </cfRule>
    <cfRule type="cellIs" dxfId="12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8DAE1-7441-44E3-962F-045408C7B4F5}">
  <dimension ref="A1:L102"/>
  <sheetViews>
    <sheetView zoomScale="120" zoomScaleNormal="120" workbookViewId="0">
      <selection sqref="A1:A100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2" s="2" customFormat="1" x14ac:dyDescent="0.25">
      <c r="A1" s="13">
        <v>-82</v>
      </c>
      <c r="B1" s="28" t="s">
        <v>26</v>
      </c>
      <c r="C1" s="28"/>
      <c r="D1" s="25" t="s">
        <v>17</v>
      </c>
      <c r="E1" s="26"/>
      <c r="F1" s="27" t="s">
        <v>18</v>
      </c>
      <c r="G1" s="27"/>
      <c r="H1" s="27"/>
      <c r="I1" s="27"/>
      <c r="L1" s="14"/>
    </row>
    <row r="2" spans="1:12" x14ac:dyDescent="0.25">
      <c r="A2" s="13">
        <v>-83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2" x14ac:dyDescent="0.25">
      <c r="A3" s="13">
        <v>-82</v>
      </c>
      <c r="B3" s="21" t="s">
        <v>8</v>
      </c>
      <c r="C3" s="12">
        <f>MIN(A1:A100)</f>
        <v>-85</v>
      </c>
      <c r="D3" s="8">
        <v>-88</v>
      </c>
      <c r="E3" s="10">
        <f t="array" ref="E3:E11">FREQUENCY(A1:A100,D3:D11)</f>
        <v>0</v>
      </c>
      <c r="F3" s="3">
        <v>-49</v>
      </c>
      <c r="G3" s="3">
        <f>$D$28+($I$3*F3)</f>
        <v>-83.96</v>
      </c>
      <c r="H3" s="3">
        <f>_xlfn.NORM.DIST(G3,$D$28,$C$6,FALSE)</f>
        <v>3.5908741650876499E-2</v>
      </c>
      <c r="I3" s="7">
        <f>(ABS(C3)-ABS(C4))/C5</f>
        <v>0.04</v>
      </c>
      <c r="L3" s="14"/>
    </row>
    <row r="4" spans="1:12" x14ac:dyDescent="0.25">
      <c r="A4" s="13">
        <v>-81</v>
      </c>
      <c r="B4" s="22" t="s">
        <v>9</v>
      </c>
      <c r="C4" s="7">
        <f>MAX(A1:A100)</f>
        <v>-81</v>
      </c>
      <c r="D4" s="6">
        <v>-87</v>
      </c>
      <c r="E4" s="11">
        <v>0</v>
      </c>
      <c r="F4" s="3">
        <v>-48</v>
      </c>
      <c r="G4" s="3">
        <f t="shared" ref="G4:G67" si="0">$D$28+($I$3*F4)</f>
        <v>-83.92</v>
      </c>
      <c r="H4" s="3">
        <f t="shared" ref="H4:H67" si="1">_xlfn.NORM.DIST(G4,$D$28,$C$6,FALSE)</f>
        <v>3.9804334182807925E-2</v>
      </c>
      <c r="L4" s="14"/>
    </row>
    <row r="5" spans="1:12" x14ac:dyDescent="0.25">
      <c r="A5" s="13">
        <v>-81</v>
      </c>
      <c r="B5" s="21" t="s">
        <v>10</v>
      </c>
      <c r="C5" s="12">
        <f>COUNT(A1:A100)</f>
        <v>100</v>
      </c>
      <c r="D5" s="8">
        <v>-86</v>
      </c>
      <c r="E5" s="10">
        <v>0</v>
      </c>
      <c r="F5" s="3">
        <v>-47</v>
      </c>
      <c r="G5" s="3">
        <f t="shared" si="0"/>
        <v>-83.88</v>
      </c>
      <c r="H5" s="3">
        <f t="shared" si="1"/>
        <v>4.4028944003565669E-2</v>
      </c>
      <c r="L5" s="14"/>
    </row>
    <row r="6" spans="1:12" x14ac:dyDescent="0.25">
      <c r="A6" s="13">
        <v>-82</v>
      </c>
      <c r="B6" s="22" t="s">
        <v>2</v>
      </c>
      <c r="C6" s="7">
        <f>_xlfn.STDEV.S(A1:A100)</f>
        <v>0.86800595817905757</v>
      </c>
      <c r="D6" s="6">
        <v>-85</v>
      </c>
      <c r="E6" s="11">
        <v>4</v>
      </c>
      <c r="F6" s="3">
        <v>-46</v>
      </c>
      <c r="G6" s="3">
        <f t="shared" si="0"/>
        <v>-83.84</v>
      </c>
      <c r="H6" s="3">
        <f t="shared" si="1"/>
        <v>4.8598616204239602E-2</v>
      </c>
      <c r="L6" s="14"/>
    </row>
    <row r="7" spans="1:12" x14ac:dyDescent="0.25">
      <c r="A7" s="13">
        <v>-82</v>
      </c>
      <c r="B7" s="21" t="s">
        <v>6</v>
      </c>
      <c r="C7" s="12">
        <f>C9-(2*C6)</f>
        <v>-84.026011916358115</v>
      </c>
      <c r="D7" s="8">
        <v>-84</v>
      </c>
      <c r="E7" s="10">
        <v>5</v>
      </c>
      <c r="F7" s="3">
        <v>-45</v>
      </c>
      <c r="G7" s="3">
        <f t="shared" si="0"/>
        <v>-83.8</v>
      </c>
      <c r="H7" s="3">
        <f t="shared" si="1"/>
        <v>5.3528770178057274E-2</v>
      </c>
    </row>
    <row r="8" spans="1:12" x14ac:dyDescent="0.25">
      <c r="A8" s="13">
        <v>-83</v>
      </c>
      <c r="B8" s="22" t="s">
        <v>4</v>
      </c>
      <c r="C8" s="7">
        <f>C9-C6</f>
        <v>-83.158005958179061</v>
      </c>
      <c r="D8" s="6">
        <v>-83</v>
      </c>
      <c r="E8" s="11">
        <v>17</v>
      </c>
      <c r="F8" s="3">
        <v>-44</v>
      </c>
      <c r="G8" s="3">
        <f t="shared" si="0"/>
        <v>-83.76</v>
      </c>
      <c r="H8" s="3">
        <f t="shared" si="1"/>
        <v>5.8833997288365511E-2</v>
      </c>
    </row>
    <row r="9" spans="1:12" x14ac:dyDescent="0.25">
      <c r="A9" s="13">
        <v>-82</v>
      </c>
      <c r="B9" s="21" t="s">
        <v>3</v>
      </c>
      <c r="C9" s="12">
        <f>AVERAGE(A1:A100)</f>
        <v>-82.29</v>
      </c>
      <c r="D9" s="8">
        <v>-82</v>
      </c>
      <c r="E9" s="10">
        <v>64</v>
      </c>
      <c r="F9" s="3">
        <v>-43</v>
      </c>
      <c r="G9" s="3">
        <f t="shared" si="0"/>
        <v>-83.72</v>
      </c>
      <c r="H9" s="3">
        <f t="shared" si="1"/>
        <v>6.452784701077012E-2</v>
      </c>
    </row>
    <row r="10" spans="1:12" x14ac:dyDescent="0.25">
      <c r="A10" s="13">
        <v>-82</v>
      </c>
      <c r="B10" s="22" t="s">
        <v>5</v>
      </c>
      <c r="C10" s="7">
        <f>C9+C6</f>
        <v>-81.421994041820952</v>
      </c>
      <c r="D10" s="6">
        <v>-81</v>
      </c>
      <c r="E10" s="11">
        <v>10</v>
      </c>
      <c r="F10" s="3">
        <v>-42</v>
      </c>
      <c r="G10" s="3">
        <f t="shared" si="0"/>
        <v>-83.68</v>
      </c>
      <c r="H10" s="3">
        <f t="shared" si="1"/>
        <v>7.062260323559795E-2</v>
      </c>
    </row>
    <row r="11" spans="1:12" x14ac:dyDescent="0.25">
      <c r="A11" s="13">
        <v>-82</v>
      </c>
      <c r="B11" s="21" t="s">
        <v>7</v>
      </c>
      <c r="C11" s="12">
        <f>C9+(2*C6)</f>
        <v>-80.553988083641897</v>
      </c>
      <c r="D11" s="8">
        <v>-80</v>
      </c>
      <c r="E11" s="10">
        <v>0</v>
      </c>
      <c r="F11" s="3">
        <v>-41</v>
      </c>
      <c r="G11" s="3">
        <f t="shared" si="0"/>
        <v>-83.64</v>
      </c>
      <c r="H11" s="3">
        <f t="shared" si="1"/>
        <v>7.7129052738900764E-2</v>
      </c>
    </row>
    <row r="12" spans="1:12" x14ac:dyDescent="0.25">
      <c r="A12" s="13">
        <v>-82</v>
      </c>
      <c r="F12" s="3">
        <v>-40</v>
      </c>
      <c r="G12" s="3">
        <f t="shared" si="0"/>
        <v>-83.6</v>
      </c>
      <c r="H12" s="3">
        <f t="shared" si="1"/>
        <v>8.4056248148229457E-2</v>
      </c>
    </row>
    <row r="13" spans="1:12" x14ac:dyDescent="0.25">
      <c r="A13" s="13">
        <v>-82</v>
      </c>
      <c r="F13" s="3">
        <v>-39</v>
      </c>
      <c r="G13" s="3">
        <f t="shared" si="0"/>
        <v>-83.56</v>
      </c>
      <c r="H13" s="3">
        <f t="shared" si="1"/>
        <v>9.1411268037116092E-2</v>
      </c>
    </row>
    <row r="14" spans="1:12" x14ac:dyDescent="0.25">
      <c r="A14" s="13">
        <v>-82</v>
      </c>
      <c r="F14" s="3">
        <v>-38</v>
      </c>
      <c r="G14" s="3">
        <f t="shared" si="0"/>
        <v>-83.52</v>
      </c>
      <c r="H14" s="3">
        <f t="shared" si="1"/>
        <v>9.9198977072052275E-2</v>
      </c>
    </row>
    <row r="15" spans="1:12" x14ac:dyDescent="0.25">
      <c r="A15" s="13">
        <v>-81</v>
      </c>
      <c r="F15" s="3">
        <v>-37</v>
      </c>
      <c r="G15" s="3">
        <f t="shared" si="0"/>
        <v>-83.48</v>
      </c>
      <c r="H15" s="3">
        <f t="shared" si="1"/>
        <v>0.10742178940056576</v>
      </c>
    </row>
    <row r="16" spans="1:12" x14ac:dyDescent="0.25">
      <c r="A16" s="13">
        <v>-82</v>
      </c>
      <c r="F16" s="3">
        <v>-36</v>
      </c>
      <c r="G16" s="3">
        <f t="shared" si="0"/>
        <v>-83.44</v>
      </c>
      <c r="H16" s="3">
        <f t="shared" si="1"/>
        <v>0.11607943870127171</v>
      </c>
    </row>
    <row r="17" spans="1:8" x14ac:dyDescent="0.25">
      <c r="A17" s="13">
        <v>-82</v>
      </c>
      <c r="F17" s="3">
        <v>-35</v>
      </c>
      <c r="G17" s="3">
        <f t="shared" si="0"/>
        <v>-83.4</v>
      </c>
      <c r="H17" s="3">
        <f t="shared" si="1"/>
        <v>0.12516875850864853</v>
      </c>
    </row>
    <row r="18" spans="1:8" x14ac:dyDescent="0.25">
      <c r="A18" s="13">
        <v>-82</v>
      </c>
      <c r="F18" s="3">
        <v>-34</v>
      </c>
      <c r="G18" s="3">
        <f t="shared" si="0"/>
        <v>-83.36</v>
      </c>
      <c r="H18" s="3">
        <f t="shared" si="1"/>
        <v>0.13468347657006874</v>
      </c>
    </row>
    <row r="19" spans="1:8" x14ac:dyDescent="0.25">
      <c r="A19" s="13">
        <v>-82</v>
      </c>
      <c r="F19" s="3">
        <v>-33</v>
      </c>
      <c r="G19" s="3">
        <f t="shared" si="0"/>
        <v>-83.32</v>
      </c>
      <c r="H19" s="3">
        <f t="shared" si="1"/>
        <v>0.144614027082754</v>
      </c>
    </row>
    <row r="20" spans="1:8" x14ac:dyDescent="0.25">
      <c r="A20" s="13">
        <v>-83</v>
      </c>
      <c r="F20" s="3">
        <v>-32</v>
      </c>
      <c r="G20" s="3">
        <f t="shared" si="0"/>
        <v>-83.28</v>
      </c>
      <c r="H20" s="3">
        <f t="shared" si="1"/>
        <v>0.15494738468833311</v>
      </c>
    </row>
    <row r="21" spans="1:8" x14ac:dyDescent="0.25">
      <c r="A21" s="13">
        <v>-82</v>
      </c>
      <c r="F21" s="3">
        <v>-31</v>
      </c>
      <c r="G21" s="3">
        <f t="shared" si="0"/>
        <v>-83.24</v>
      </c>
      <c r="H21" s="3">
        <f t="shared" si="1"/>
        <v>0.16566692406652722</v>
      </c>
    </row>
    <row r="22" spans="1:8" x14ac:dyDescent="0.25">
      <c r="A22" s="13">
        <v>-82</v>
      </c>
      <c r="F22" s="3">
        <v>-30</v>
      </c>
      <c r="G22" s="3">
        <f t="shared" si="0"/>
        <v>-83.2</v>
      </c>
      <c r="H22" s="3">
        <f t="shared" si="1"/>
        <v>0.17675230886318771</v>
      </c>
    </row>
    <row r="23" spans="1:8" x14ac:dyDescent="0.25">
      <c r="A23" s="13">
        <v>-81</v>
      </c>
      <c r="F23" s="3">
        <v>-29</v>
      </c>
      <c r="G23" s="3">
        <f t="shared" si="0"/>
        <v>-83.16</v>
      </c>
      <c r="H23" s="3">
        <f t="shared" si="1"/>
        <v>0.18817941350836295</v>
      </c>
    </row>
    <row r="24" spans="1:8" x14ac:dyDescent="0.25">
      <c r="A24" s="13">
        <v>-82</v>
      </c>
      <c r="F24" s="3">
        <v>-28</v>
      </c>
      <c r="G24" s="3">
        <f t="shared" si="0"/>
        <v>-83.12</v>
      </c>
      <c r="H24" s="3">
        <f t="shared" si="1"/>
        <v>0.19992028122500527</v>
      </c>
    </row>
    <row r="25" spans="1:8" x14ac:dyDescent="0.25">
      <c r="A25" s="13">
        <v>-82</v>
      </c>
      <c r="F25" s="3">
        <v>-27</v>
      </c>
      <c r="G25" s="3">
        <f t="shared" si="0"/>
        <v>-83.08</v>
      </c>
      <c r="H25" s="3">
        <f t="shared" si="1"/>
        <v>0.2119431211989003</v>
      </c>
    </row>
    <row r="26" spans="1:8" x14ac:dyDescent="0.25">
      <c r="A26" s="13">
        <v>-82</v>
      </c>
      <c r="F26" s="3">
        <v>-26</v>
      </c>
      <c r="G26" s="3">
        <f t="shared" si="0"/>
        <v>-83.04</v>
      </c>
      <c r="H26" s="3">
        <f t="shared" si="1"/>
        <v>0.22421234747582966</v>
      </c>
    </row>
    <row r="27" spans="1:8" x14ac:dyDescent="0.25">
      <c r="A27" s="13">
        <v>-82</v>
      </c>
      <c r="C27" s="29" t="s">
        <v>20</v>
      </c>
      <c r="D27" s="29"/>
      <c r="F27" s="3">
        <v>-25</v>
      </c>
      <c r="G27" s="3">
        <f t="shared" si="0"/>
        <v>-83</v>
      </c>
      <c r="H27" s="3">
        <f t="shared" si="1"/>
        <v>0.23668866167696548</v>
      </c>
    </row>
    <row r="28" spans="1:8" x14ac:dyDescent="0.25">
      <c r="A28" s="13">
        <v>-82</v>
      </c>
      <c r="C28" s="22" t="s">
        <v>22</v>
      </c>
      <c r="D28" s="6">
        <f>_xlfn.MODE.SNGL(A1:A100)</f>
        <v>-82</v>
      </c>
      <c r="F28" s="3">
        <v>-24</v>
      </c>
      <c r="G28" s="3">
        <f t="shared" si="0"/>
        <v>-82.96</v>
      </c>
      <c r="H28" s="3">
        <f t="shared" si="1"/>
        <v>0.24932918108184496</v>
      </c>
    </row>
    <row r="29" spans="1:8" x14ac:dyDescent="0.25">
      <c r="A29" s="13">
        <v>-81</v>
      </c>
      <c r="C29" s="22" t="s">
        <v>21</v>
      </c>
      <c r="D29" s="6">
        <f>_xlfn.MODE.SNGL(A1:A5)</f>
        <v>-82</v>
      </c>
      <c r="F29" s="3">
        <v>-23</v>
      </c>
      <c r="G29" s="3">
        <f t="shared" si="0"/>
        <v>-82.92</v>
      </c>
      <c r="H29" s="3">
        <f t="shared" si="1"/>
        <v>0.26208761302758654</v>
      </c>
    </row>
    <row r="30" spans="1:8" x14ac:dyDescent="0.25">
      <c r="A30" s="13">
        <v>-82</v>
      </c>
      <c r="C30" s="22" t="s">
        <v>29</v>
      </c>
      <c r="D30" s="20">
        <f>ABS(C6/C9)</f>
        <v>1.0548134137550826E-2</v>
      </c>
      <c r="F30" s="3">
        <v>-22</v>
      </c>
      <c r="G30" s="3">
        <f t="shared" si="0"/>
        <v>-82.88</v>
      </c>
      <c r="H30" s="3">
        <f t="shared" si="1"/>
        <v>0.27491447592067147</v>
      </c>
    </row>
    <row r="31" spans="1:8" x14ac:dyDescent="0.25">
      <c r="A31" s="13">
        <v>-82</v>
      </c>
      <c r="F31" s="3">
        <v>-21</v>
      </c>
      <c r="G31" s="3">
        <f t="shared" si="0"/>
        <v>-82.84</v>
      </c>
      <c r="H31" s="3">
        <f t="shared" si="1"/>
        <v>0.28775736646402883</v>
      </c>
    </row>
    <row r="32" spans="1:8" x14ac:dyDescent="0.25">
      <c r="A32" s="13">
        <v>-82</v>
      </c>
      <c r="F32" s="3">
        <v>-20</v>
      </c>
      <c r="G32" s="3">
        <f t="shared" si="0"/>
        <v>-82.8</v>
      </c>
      <c r="H32" s="3">
        <f t="shared" si="1"/>
        <v>0.30056127197865301</v>
      </c>
    </row>
    <row r="33" spans="1:8" x14ac:dyDescent="0.25">
      <c r="A33" s="13">
        <v>-81</v>
      </c>
      <c r="F33" s="3">
        <v>-19</v>
      </c>
      <c r="G33" s="3">
        <f t="shared" si="0"/>
        <v>-82.76</v>
      </c>
      <c r="H33" s="3">
        <f t="shared" si="1"/>
        <v>0.31326892595755451</v>
      </c>
    </row>
    <row r="34" spans="1:8" x14ac:dyDescent="0.25">
      <c r="A34" s="13">
        <v>-82</v>
      </c>
      <c r="F34" s="3">
        <v>-18</v>
      </c>
      <c r="G34" s="3">
        <f t="shared" si="0"/>
        <v>-82.72</v>
      </c>
      <c r="H34" s="3">
        <f t="shared" si="1"/>
        <v>0.32582120424503896</v>
      </c>
    </row>
    <row r="35" spans="1:8" x14ac:dyDescent="0.25">
      <c r="A35" s="13">
        <v>-83</v>
      </c>
      <c r="F35" s="3">
        <v>-17</v>
      </c>
      <c r="G35" s="3">
        <f t="shared" si="0"/>
        <v>-82.68</v>
      </c>
      <c r="H35" s="3">
        <f t="shared" si="1"/>
        <v>0.3381575584993447</v>
      </c>
    </row>
    <row r="36" spans="1:8" x14ac:dyDescent="0.25">
      <c r="A36" s="13">
        <v>-82</v>
      </c>
      <c r="F36" s="3">
        <v>-16</v>
      </c>
      <c r="G36" s="3">
        <f t="shared" si="0"/>
        <v>-82.64</v>
      </c>
      <c r="H36" s="3">
        <f t="shared" si="1"/>
        <v>0.35021648288750329</v>
      </c>
    </row>
    <row r="37" spans="1:8" x14ac:dyDescent="0.25">
      <c r="A37" s="13">
        <v>-82</v>
      </c>
      <c r="F37" s="3">
        <v>-15</v>
      </c>
      <c r="G37" s="3">
        <f t="shared" si="0"/>
        <v>-82.6</v>
      </c>
      <c r="H37" s="3">
        <f t="shared" si="1"/>
        <v>0.3619360092916496</v>
      </c>
    </row>
    <row r="38" spans="1:8" x14ac:dyDescent="0.25">
      <c r="A38" s="13">
        <v>-82</v>
      </c>
      <c r="F38" s="3">
        <v>-14</v>
      </c>
      <c r="G38" s="3">
        <f t="shared" si="0"/>
        <v>-82.56</v>
      </c>
      <c r="H38" s="3">
        <f t="shared" si="1"/>
        <v>0.37325422569166883</v>
      </c>
    </row>
    <row r="39" spans="1:8" x14ac:dyDescent="0.25">
      <c r="A39" s="13">
        <v>-82</v>
      </c>
      <c r="F39" s="3">
        <v>-13</v>
      </c>
      <c r="G39" s="3">
        <f t="shared" si="0"/>
        <v>-82.52</v>
      </c>
      <c r="H39" s="3">
        <f t="shared" si="1"/>
        <v>0.38410981184315135</v>
      </c>
    </row>
    <row r="40" spans="1:8" x14ac:dyDescent="0.25">
      <c r="A40" s="13">
        <v>-82</v>
      </c>
      <c r="F40" s="3">
        <v>-12</v>
      </c>
      <c r="G40" s="3">
        <f t="shared" si="0"/>
        <v>-82.48</v>
      </c>
      <c r="H40" s="3">
        <f t="shared" si="1"/>
        <v>0.3944425859058171</v>
      </c>
    </row>
    <row r="41" spans="1:8" x14ac:dyDescent="0.25">
      <c r="A41" s="13">
        <v>-82</v>
      </c>
      <c r="F41" s="3">
        <v>-11</v>
      </c>
      <c r="G41" s="3">
        <f t="shared" si="0"/>
        <v>-82.44</v>
      </c>
      <c r="H41" s="3">
        <f t="shared" si="1"/>
        <v>0.40419405530764041</v>
      </c>
    </row>
    <row r="42" spans="1:8" x14ac:dyDescent="0.25">
      <c r="A42" s="13">
        <v>-83</v>
      </c>
      <c r="F42" s="3">
        <v>-10</v>
      </c>
      <c r="G42" s="3">
        <f t="shared" si="0"/>
        <v>-82.4</v>
      </c>
      <c r="H42" s="3">
        <f t="shared" si="1"/>
        <v>0.41330796486357385</v>
      </c>
    </row>
    <row r="43" spans="1:8" x14ac:dyDescent="0.25">
      <c r="A43" s="13">
        <v>-82</v>
      </c>
      <c r="F43" s="3">
        <v>-9</v>
      </c>
      <c r="G43" s="3">
        <f t="shared" si="0"/>
        <v>-82.36</v>
      </c>
      <c r="H43" s="3">
        <f t="shared" si="1"/>
        <v>0.4217308350141093</v>
      </c>
    </row>
    <row r="44" spans="1:8" x14ac:dyDescent="0.25">
      <c r="A44" s="13">
        <v>-82</v>
      </c>
      <c r="F44" s="3">
        <v>-8</v>
      </c>
      <c r="G44" s="3">
        <f t="shared" si="0"/>
        <v>-82.32</v>
      </c>
      <c r="H44" s="3">
        <f t="shared" si="1"/>
        <v>0.42941248301312568</v>
      </c>
    </row>
    <row r="45" spans="1:8" x14ac:dyDescent="0.25">
      <c r="A45" s="13">
        <v>-82</v>
      </c>
      <c r="F45" s="3">
        <v>-7</v>
      </c>
      <c r="G45" s="3">
        <f t="shared" si="0"/>
        <v>-82.28</v>
      </c>
      <c r="H45" s="3">
        <f t="shared" si="1"/>
        <v>0.43630651998117403</v>
      </c>
    </row>
    <row r="46" spans="1:8" x14ac:dyDescent="0.25">
      <c r="A46" s="13">
        <v>-84</v>
      </c>
      <c r="F46" s="3">
        <v>-6</v>
      </c>
      <c r="G46" s="3">
        <f t="shared" si="0"/>
        <v>-82.24</v>
      </c>
      <c r="H46" s="3">
        <f t="shared" si="1"/>
        <v>0.44237081695000535</v>
      </c>
    </row>
    <row r="47" spans="1:8" x14ac:dyDescent="0.25">
      <c r="A47" s="13">
        <v>-82</v>
      </c>
      <c r="F47" s="3">
        <v>-5</v>
      </c>
      <c r="G47" s="3">
        <f t="shared" si="0"/>
        <v>-82.2</v>
      </c>
      <c r="H47" s="3">
        <f t="shared" si="1"/>
        <v>0.44756793335584294</v>
      </c>
    </row>
    <row r="48" spans="1:8" x14ac:dyDescent="0.25">
      <c r="A48" s="13">
        <v>-82</v>
      </c>
      <c r="F48" s="3">
        <v>-4</v>
      </c>
      <c r="G48" s="3">
        <f t="shared" si="0"/>
        <v>-82.16</v>
      </c>
      <c r="H48" s="3">
        <f t="shared" si="1"/>
        <v>0.45186550188848823</v>
      </c>
    </row>
    <row r="49" spans="1:8" x14ac:dyDescent="0.25">
      <c r="A49" s="13">
        <v>-82</v>
      </c>
      <c r="F49" s="3">
        <v>-3</v>
      </c>
      <c r="G49" s="3">
        <f t="shared" si="0"/>
        <v>-82.12</v>
      </c>
      <c r="H49" s="3">
        <f t="shared" si="1"/>
        <v>0.45523656416399211</v>
      </c>
    </row>
    <row r="50" spans="1:8" x14ac:dyDescent="0.25">
      <c r="A50" s="13">
        <v>-82</v>
      </c>
      <c r="F50" s="3">
        <v>-2</v>
      </c>
      <c r="G50" s="3">
        <f t="shared" si="0"/>
        <v>-82.08</v>
      </c>
      <c r="H50" s="3">
        <f t="shared" si="1"/>
        <v>0.45765985235162709</v>
      </c>
    </row>
    <row r="51" spans="1:8" x14ac:dyDescent="0.25">
      <c r="A51" s="13">
        <v>-82</v>
      </c>
      <c r="F51" s="3">
        <v>-1</v>
      </c>
      <c r="G51" s="3">
        <f t="shared" si="0"/>
        <v>-82.04</v>
      </c>
      <c r="H51" s="3">
        <f t="shared" si="1"/>
        <v>0.45912001263942553</v>
      </c>
    </row>
    <row r="52" spans="1:8" x14ac:dyDescent="0.25">
      <c r="A52" s="13">
        <v>-82</v>
      </c>
      <c r="F52" s="3">
        <v>0</v>
      </c>
      <c r="G52" s="3">
        <f t="shared" si="0"/>
        <v>-82</v>
      </c>
      <c r="H52" s="3">
        <f t="shared" si="1"/>
        <v>0.45960776725352437</v>
      </c>
    </row>
    <row r="53" spans="1:8" x14ac:dyDescent="0.25">
      <c r="A53" s="13">
        <v>-82</v>
      </c>
      <c r="F53" s="3">
        <v>1</v>
      </c>
      <c r="G53" s="3">
        <f t="shared" si="0"/>
        <v>-81.96</v>
      </c>
      <c r="H53" s="3">
        <f t="shared" si="1"/>
        <v>0.45912001263942553</v>
      </c>
    </row>
    <row r="54" spans="1:8" x14ac:dyDescent="0.25">
      <c r="A54" s="13">
        <v>-82</v>
      </c>
      <c r="F54" s="3">
        <v>2</v>
      </c>
      <c r="G54" s="3">
        <f t="shared" si="0"/>
        <v>-81.92</v>
      </c>
      <c r="H54" s="3">
        <f t="shared" si="1"/>
        <v>0.45765985235162709</v>
      </c>
    </row>
    <row r="55" spans="1:8" x14ac:dyDescent="0.25">
      <c r="A55" s="13">
        <v>-82</v>
      </c>
      <c r="F55" s="3">
        <v>3</v>
      </c>
      <c r="G55" s="3">
        <f t="shared" si="0"/>
        <v>-81.88</v>
      </c>
      <c r="H55" s="3">
        <f t="shared" si="1"/>
        <v>0.45523656416399211</v>
      </c>
    </row>
    <row r="56" spans="1:8" x14ac:dyDescent="0.25">
      <c r="A56" s="13">
        <v>-82</v>
      </c>
      <c r="F56" s="3">
        <v>4</v>
      </c>
      <c r="G56" s="3">
        <f t="shared" si="0"/>
        <v>-81.84</v>
      </c>
      <c r="H56" s="3">
        <f t="shared" si="1"/>
        <v>0.45186550188848823</v>
      </c>
    </row>
    <row r="57" spans="1:8" x14ac:dyDescent="0.25">
      <c r="A57" s="13">
        <v>-82</v>
      </c>
      <c r="F57" s="3">
        <v>5</v>
      </c>
      <c r="G57" s="3">
        <f t="shared" si="0"/>
        <v>-81.8</v>
      </c>
      <c r="H57" s="3">
        <f t="shared" si="1"/>
        <v>0.44756793335584294</v>
      </c>
    </row>
    <row r="58" spans="1:8" x14ac:dyDescent="0.25">
      <c r="A58" s="13">
        <v>-82</v>
      </c>
      <c r="F58" s="3">
        <v>6</v>
      </c>
      <c r="G58" s="3">
        <f t="shared" si="0"/>
        <v>-81.760000000000005</v>
      </c>
      <c r="H58" s="3">
        <f t="shared" si="1"/>
        <v>0.44237081695000535</v>
      </c>
    </row>
    <row r="59" spans="1:8" x14ac:dyDescent="0.25">
      <c r="A59" s="13">
        <v>-82</v>
      </c>
      <c r="F59" s="3">
        <v>7</v>
      </c>
      <c r="G59" s="3">
        <f t="shared" si="0"/>
        <v>-81.72</v>
      </c>
      <c r="H59" s="3">
        <f t="shared" si="1"/>
        <v>0.43630651998117403</v>
      </c>
    </row>
    <row r="60" spans="1:8" x14ac:dyDescent="0.25">
      <c r="A60" s="13">
        <v>-81</v>
      </c>
      <c r="F60" s="3">
        <v>8</v>
      </c>
      <c r="G60" s="3">
        <f t="shared" si="0"/>
        <v>-81.680000000000007</v>
      </c>
      <c r="H60" s="3">
        <f t="shared" si="1"/>
        <v>0.42941248301312568</v>
      </c>
    </row>
    <row r="61" spans="1:8" x14ac:dyDescent="0.25">
      <c r="A61" s="13">
        <v>-83</v>
      </c>
      <c r="F61" s="3">
        <v>9</v>
      </c>
      <c r="G61" s="3">
        <f t="shared" si="0"/>
        <v>-81.64</v>
      </c>
      <c r="H61" s="3">
        <f t="shared" si="1"/>
        <v>0.4217308350141093</v>
      </c>
    </row>
    <row r="62" spans="1:8" x14ac:dyDescent="0.25">
      <c r="A62" s="13">
        <v>-82</v>
      </c>
      <c r="F62" s="3">
        <v>10</v>
      </c>
      <c r="G62" s="3">
        <f t="shared" si="0"/>
        <v>-81.599999999999994</v>
      </c>
      <c r="H62" s="3">
        <f t="shared" si="1"/>
        <v>0.41330796486357385</v>
      </c>
    </row>
    <row r="63" spans="1:8" x14ac:dyDescent="0.25">
      <c r="A63" s="13">
        <v>-82</v>
      </c>
      <c r="F63" s="3">
        <v>11</v>
      </c>
      <c r="G63" s="3">
        <f t="shared" si="0"/>
        <v>-81.56</v>
      </c>
      <c r="H63" s="3">
        <f t="shared" si="1"/>
        <v>0.40419405530764041</v>
      </c>
    </row>
    <row r="64" spans="1:8" x14ac:dyDescent="0.25">
      <c r="A64" s="13">
        <v>-83</v>
      </c>
      <c r="F64" s="3">
        <v>12</v>
      </c>
      <c r="G64" s="3">
        <f t="shared" si="0"/>
        <v>-81.52</v>
      </c>
      <c r="H64" s="3">
        <f t="shared" si="1"/>
        <v>0.3944425859058171</v>
      </c>
    </row>
    <row r="65" spans="1:8" x14ac:dyDescent="0.25">
      <c r="A65" s="13">
        <v>-82</v>
      </c>
      <c r="F65" s="3">
        <v>13</v>
      </c>
      <c r="G65" s="3">
        <f t="shared" si="0"/>
        <v>-81.48</v>
      </c>
      <c r="H65" s="3">
        <f t="shared" si="1"/>
        <v>0.38410981184315135</v>
      </c>
    </row>
    <row r="66" spans="1:8" x14ac:dyDescent="0.25">
      <c r="A66" s="13">
        <v>-82</v>
      </c>
      <c r="F66" s="3">
        <v>14</v>
      </c>
      <c r="G66" s="3">
        <f t="shared" si="0"/>
        <v>-81.44</v>
      </c>
      <c r="H66" s="3">
        <f t="shared" si="1"/>
        <v>0.37325422569166883</v>
      </c>
    </row>
    <row r="67" spans="1:8" x14ac:dyDescent="0.25">
      <c r="A67" s="13">
        <v>-83</v>
      </c>
      <c r="F67" s="3">
        <v>15</v>
      </c>
      <c r="G67" s="3">
        <f t="shared" si="0"/>
        <v>-81.400000000000006</v>
      </c>
      <c r="H67" s="3">
        <f t="shared" si="1"/>
        <v>0.3619360092916496</v>
      </c>
    </row>
    <row r="68" spans="1:8" x14ac:dyDescent="0.25">
      <c r="A68" s="13">
        <v>-82</v>
      </c>
      <c r="F68" s="3">
        <v>16</v>
      </c>
      <c r="G68" s="3">
        <f t="shared" ref="G68:G102" si="2">$D$28+($I$3*F68)</f>
        <v>-81.36</v>
      </c>
      <c r="H68" s="3">
        <f t="shared" ref="H68:H102" si="3">_xlfn.NORM.DIST(G68,$D$28,$C$6,FALSE)</f>
        <v>0.35021648288750329</v>
      </c>
    </row>
    <row r="69" spans="1:8" x14ac:dyDescent="0.25">
      <c r="A69" s="13">
        <v>-82</v>
      </c>
      <c r="F69" s="3">
        <v>17</v>
      </c>
      <c r="G69" s="3">
        <f t="shared" si="2"/>
        <v>-81.319999999999993</v>
      </c>
      <c r="H69" s="3">
        <f t="shared" si="3"/>
        <v>0.3381575584993447</v>
      </c>
    </row>
    <row r="70" spans="1:8" x14ac:dyDescent="0.25">
      <c r="A70" s="13">
        <v>-82</v>
      </c>
      <c r="F70" s="3">
        <v>18</v>
      </c>
      <c r="G70" s="3">
        <f t="shared" si="2"/>
        <v>-81.28</v>
      </c>
      <c r="H70" s="3">
        <f t="shared" si="3"/>
        <v>0.32582120424503896</v>
      </c>
    </row>
    <row r="71" spans="1:8" x14ac:dyDescent="0.25">
      <c r="A71" s="13">
        <v>-82</v>
      </c>
      <c r="F71" s="3">
        <v>19</v>
      </c>
      <c r="G71" s="3">
        <f t="shared" si="2"/>
        <v>-81.239999999999995</v>
      </c>
      <c r="H71" s="3">
        <f t="shared" si="3"/>
        <v>0.31326892595755451</v>
      </c>
    </row>
    <row r="72" spans="1:8" x14ac:dyDescent="0.25">
      <c r="A72" s="13">
        <v>-83</v>
      </c>
      <c r="F72" s="3">
        <v>20</v>
      </c>
      <c r="G72" s="3">
        <f t="shared" si="2"/>
        <v>-81.2</v>
      </c>
      <c r="H72" s="3">
        <f t="shared" si="3"/>
        <v>0.30056127197865301</v>
      </c>
    </row>
    <row r="73" spans="1:8" x14ac:dyDescent="0.25">
      <c r="A73" s="13">
        <v>-82</v>
      </c>
      <c r="F73" s="3">
        <v>21</v>
      </c>
      <c r="G73" s="3">
        <f t="shared" si="2"/>
        <v>-81.16</v>
      </c>
      <c r="H73" s="3">
        <f t="shared" si="3"/>
        <v>0.28775736646402883</v>
      </c>
    </row>
    <row r="74" spans="1:8" x14ac:dyDescent="0.25">
      <c r="A74" s="13">
        <v>-83</v>
      </c>
      <c r="F74" s="3">
        <v>22</v>
      </c>
      <c r="G74" s="3">
        <f t="shared" si="2"/>
        <v>-81.12</v>
      </c>
      <c r="H74" s="3">
        <f t="shared" si="3"/>
        <v>0.27491447592067147</v>
      </c>
    </row>
    <row r="75" spans="1:8" x14ac:dyDescent="0.25">
      <c r="A75" s="13">
        <v>-83</v>
      </c>
      <c r="F75" s="3">
        <v>23</v>
      </c>
      <c r="G75" s="3">
        <f t="shared" si="2"/>
        <v>-81.08</v>
      </c>
      <c r="H75" s="3">
        <f t="shared" si="3"/>
        <v>0.26208761302758654</v>
      </c>
    </row>
    <row r="76" spans="1:8" x14ac:dyDescent="0.25">
      <c r="A76" s="13">
        <v>-84</v>
      </c>
      <c r="F76" s="3">
        <v>24</v>
      </c>
      <c r="G76" s="3">
        <f t="shared" si="2"/>
        <v>-81.040000000000006</v>
      </c>
      <c r="H76" s="3">
        <f t="shared" si="3"/>
        <v>0.24932918108184496</v>
      </c>
    </row>
    <row r="77" spans="1:8" x14ac:dyDescent="0.25">
      <c r="A77" s="13">
        <v>-83</v>
      </c>
      <c r="F77" s="3">
        <v>25</v>
      </c>
      <c r="G77" s="3">
        <f t="shared" si="2"/>
        <v>-81</v>
      </c>
      <c r="H77" s="3">
        <f t="shared" si="3"/>
        <v>0.23668866167696548</v>
      </c>
    </row>
    <row r="78" spans="1:8" x14ac:dyDescent="0.25">
      <c r="A78" s="13">
        <v>-85</v>
      </c>
      <c r="F78" s="3">
        <v>26</v>
      </c>
      <c r="G78" s="3">
        <f t="shared" si="2"/>
        <v>-80.959999999999994</v>
      </c>
      <c r="H78" s="3">
        <f t="shared" si="3"/>
        <v>0.22421234747582966</v>
      </c>
    </row>
    <row r="79" spans="1:8" x14ac:dyDescent="0.25">
      <c r="A79" s="13">
        <v>-84</v>
      </c>
      <c r="F79" s="3">
        <v>27</v>
      </c>
      <c r="G79" s="3">
        <f t="shared" si="2"/>
        <v>-80.92</v>
      </c>
      <c r="H79" s="3">
        <f t="shared" si="3"/>
        <v>0.2119431211989003</v>
      </c>
    </row>
    <row r="80" spans="1:8" x14ac:dyDescent="0.25">
      <c r="A80" s="13">
        <v>-85</v>
      </c>
      <c r="F80" s="3">
        <v>28</v>
      </c>
      <c r="G80" s="3">
        <f t="shared" si="2"/>
        <v>-80.88</v>
      </c>
      <c r="H80" s="3">
        <f t="shared" si="3"/>
        <v>0.19992028122500527</v>
      </c>
    </row>
    <row r="81" spans="1:8" x14ac:dyDescent="0.25">
      <c r="A81" s="13">
        <v>-83</v>
      </c>
      <c r="F81" s="3">
        <v>29</v>
      </c>
      <c r="G81" s="3">
        <f t="shared" si="2"/>
        <v>-80.84</v>
      </c>
      <c r="H81" s="3">
        <f t="shared" si="3"/>
        <v>0.18817941350836295</v>
      </c>
    </row>
    <row r="82" spans="1:8" x14ac:dyDescent="0.25">
      <c r="A82" s="13">
        <v>-82</v>
      </c>
      <c r="F82" s="3">
        <v>30</v>
      </c>
      <c r="G82" s="3">
        <f t="shared" si="2"/>
        <v>-80.8</v>
      </c>
      <c r="H82" s="3">
        <f t="shared" si="3"/>
        <v>0.17675230886318771</v>
      </c>
    </row>
    <row r="83" spans="1:8" x14ac:dyDescent="0.25">
      <c r="A83" s="13">
        <v>-84</v>
      </c>
      <c r="F83" s="3">
        <v>31</v>
      </c>
      <c r="G83" s="3">
        <f t="shared" si="2"/>
        <v>-80.760000000000005</v>
      </c>
      <c r="H83" s="3">
        <f t="shared" si="3"/>
        <v>0.16566692406652722</v>
      </c>
    </row>
    <row r="84" spans="1:8" x14ac:dyDescent="0.25">
      <c r="A84" s="13">
        <v>-83</v>
      </c>
      <c r="F84" s="3">
        <v>32</v>
      </c>
      <c r="G84" s="3">
        <f t="shared" si="2"/>
        <v>-80.72</v>
      </c>
      <c r="H84" s="3">
        <f t="shared" si="3"/>
        <v>0.15494738468833311</v>
      </c>
    </row>
    <row r="85" spans="1:8" x14ac:dyDescent="0.25">
      <c r="A85" s="13">
        <v>-82</v>
      </c>
      <c r="F85" s="3">
        <v>33</v>
      </c>
      <c r="G85" s="3">
        <f t="shared" si="2"/>
        <v>-80.680000000000007</v>
      </c>
      <c r="H85" s="3">
        <f t="shared" si="3"/>
        <v>0.144614027082754</v>
      </c>
    </row>
    <row r="86" spans="1:8" x14ac:dyDescent="0.25">
      <c r="A86" s="13">
        <v>-85</v>
      </c>
      <c r="F86" s="3">
        <v>34</v>
      </c>
      <c r="G86" s="3">
        <f t="shared" si="2"/>
        <v>-80.64</v>
      </c>
      <c r="H86" s="3">
        <f t="shared" si="3"/>
        <v>0.13468347657006874</v>
      </c>
    </row>
    <row r="87" spans="1:8" x14ac:dyDescent="0.25">
      <c r="A87" s="13">
        <v>-84</v>
      </c>
      <c r="F87" s="3">
        <v>35</v>
      </c>
      <c r="G87" s="3">
        <f t="shared" si="2"/>
        <v>-80.599999999999994</v>
      </c>
      <c r="H87" s="3">
        <f t="shared" si="3"/>
        <v>0.12516875850864853</v>
      </c>
    </row>
    <row r="88" spans="1:8" x14ac:dyDescent="0.25">
      <c r="A88" s="13">
        <v>-83</v>
      </c>
      <c r="F88" s="3">
        <v>36</v>
      </c>
      <c r="G88" s="3">
        <f t="shared" si="2"/>
        <v>-80.56</v>
      </c>
      <c r="H88" s="3">
        <f t="shared" si="3"/>
        <v>0.11607943870127171</v>
      </c>
    </row>
    <row r="89" spans="1:8" x14ac:dyDescent="0.25">
      <c r="A89" s="13">
        <v>-82</v>
      </c>
      <c r="F89" s="3">
        <v>37</v>
      </c>
      <c r="G89" s="3">
        <f t="shared" si="2"/>
        <v>-80.52</v>
      </c>
      <c r="H89" s="3">
        <f t="shared" si="3"/>
        <v>0.10742178940056576</v>
      </c>
    </row>
    <row r="90" spans="1:8" x14ac:dyDescent="0.25">
      <c r="A90" s="13">
        <v>-82</v>
      </c>
      <c r="F90" s="3">
        <v>38</v>
      </c>
      <c r="G90" s="3">
        <f t="shared" si="2"/>
        <v>-80.48</v>
      </c>
      <c r="H90" s="3">
        <f t="shared" si="3"/>
        <v>9.9198977072052275E-2</v>
      </c>
    </row>
    <row r="91" spans="1:8" x14ac:dyDescent="0.25">
      <c r="A91" s="13">
        <v>-83</v>
      </c>
      <c r="F91" s="3">
        <v>39</v>
      </c>
      <c r="G91" s="3">
        <f t="shared" si="2"/>
        <v>-80.44</v>
      </c>
      <c r="H91" s="3">
        <f t="shared" si="3"/>
        <v>9.1411268037116092E-2</v>
      </c>
    </row>
    <row r="92" spans="1:8" x14ac:dyDescent="0.25">
      <c r="A92" s="13">
        <v>-85</v>
      </c>
      <c r="F92" s="3">
        <v>40</v>
      </c>
      <c r="G92" s="3">
        <f t="shared" si="2"/>
        <v>-80.400000000000006</v>
      </c>
      <c r="H92" s="3">
        <f t="shared" si="3"/>
        <v>8.4056248148229457E-2</v>
      </c>
    </row>
    <row r="93" spans="1:8" x14ac:dyDescent="0.25">
      <c r="A93" s="13">
        <v>-82</v>
      </c>
      <c r="F93" s="3">
        <v>41</v>
      </c>
      <c r="G93" s="3">
        <f t="shared" si="2"/>
        <v>-80.36</v>
      </c>
      <c r="H93" s="3">
        <f t="shared" si="3"/>
        <v>7.7129052738900764E-2</v>
      </c>
    </row>
    <row r="94" spans="1:8" x14ac:dyDescent="0.25">
      <c r="A94" s="13">
        <v>-81</v>
      </c>
      <c r="F94" s="3">
        <v>42</v>
      </c>
      <c r="G94" s="3">
        <f t="shared" si="2"/>
        <v>-80.319999999999993</v>
      </c>
      <c r="H94" s="3">
        <f t="shared" si="3"/>
        <v>7.062260323559795E-2</v>
      </c>
    </row>
    <row r="95" spans="1:8" x14ac:dyDescent="0.25">
      <c r="A95" s="13">
        <v>-81</v>
      </c>
      <c r="F95" s="3">
        <v>43</v>
      </c>
      <c r="G95" s="3">
        <f t="shared" si="2"/>
        <v>-80.28</v>
      </c>
      <c r="H95" s="3">
        <f t="shared" si="3"/>
        <v>6.452784701077012E-2</v>
      </c>
    </row>
    <row r="96" spans="1:8" x14ac:dyDescent="0.25">
      <c r="A96" s="13">
        <v>-82</v>
      </c>
      <c r="F96" s="3">
        <v>44</v>
      </c>
      <c r="G96" s="3">
        <f t="shared" si="2"/>
        <v>-80.239999999999995</v>
      </c>
      <c r="H96" s="3">
        <f t="shared" si="3"/>
        <v>5.8833997288365511E-2</v>
      </c>
    </row>
    <row r="97" spans="1:8" x14ac:dyDescent="0.25">
      <c r="A97" s="13">
        <v>-82</v>
      </c>
      <c r="F97" s="3">
        <v>45</v>
      </c>
      <c r="G97" s="3">
        <f t="shared" si="2"/>
        <v>-80.2</v>
      </c>
      <c r="H97" s="3">
        <f t="shared" si="3"/>
        <v>5.3528770178057274E-2</v>
      </c>
    </row>
    <row r="98" spans="1:8" x14ac:dyDescent="0.25">
      <c r="A98" s="13">
        <v>-81</v>
      </c>
      <c r="F98" s="3">
        <v>46</v>
      </c>
      <c r="G98" s="3">
        <f t="shared" si="2"/>
        <v>-80.16</v>
      </c>
      <c r="H98" s="3">
        <f t="shared" si="3"/>
        <v>4.8598616204239602E-2</v>
      </c>
    </row>
    <row r="99" spans="1:8" x14ac:dyDescent="0.25">
      <c r="A99" s="13">
        <v>-83</v>
      </c>
      <c r="F99" s="3">
        <v>47</v>
      </c>
      <c r="G99" s="3">
        <f t="shared" si="2"/>
        <v>-80.12</v>
      </c>
      <c r="H99" s="3">
        <f t="shared" si="3"/>
        <v>4.4028944003565669E-2</v>
      </c>
    </row>
    <row r="100" spans="1:8" x14ac:dyDescent="0.25">
      <c r="A100" s="13">
        <v>-82</v>
      </c>
      <c r="F100" s="3">
        <v>48</v>
      </c>
      <c r="G100" s="3">
        <f t="shared" si="2"/>
        <v>-80.08</v>
      </c>
      <c r="H100" s="3">
        <f t="shared" si="3"/>
        <v>3.9804334182807925E-2</v>
      </c>
    </row>
    <row r="101" spans="1:8" x14ac:dyDescent="0.25">
      <c r="F101" s="3">
        <v>49</v>
      </c>
      <c r="G101" s="3">
        <f t="shared" si="2"/>
        <v>-80.040000000000006</v>
      </c>
      <c r="H101" s="3">
        <f t="shared" si="3"/>
        <v>3.5908741650876499E-2</v>
      </c>
    </row>
    <row r="102" spans="1:8" x14ac:dyDescent="0.25">
      <c r="F102" s="3">
        <v>50</v>
      </c>
      <c r="G102" s="3">
        <f t="shared" si="2"/>
        <v>-80</v>
      </c>
      <c r="H102" s="3">
        <f t="shared" si="3"/>
        <v>3.2325685058279575E-2</v>
      </c>
    </row>
  </sheetData>
  <mergeCells count="4">
    <mergeCell ref="B1:C1"/>
    <mergeCell ref="D1:E1"/>
    <mergeCell ref="F1:I1"/>
    <mergeCell ref="C27:D27"/>
  </mergeCells>
  <conditionalFormatting sqref="D29">
    <cfRule type="cellIs" dxfId="11" priority="1" operator="notEqual">
      <formula>$D$28</formula>
    </cfRule>
    <cfRule type="cellIs" dxfId="10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AC47-04BF-4C64-9370-78B589DD9619}">
  <dimension ref="A1:L102"/>
  <sheetViews>
    <sheetView zoomScale="120" zoomScaleNormal="120" workbookViewId="0">
      <selection activeCell="B1" sqref="B1:C1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2" s="2" customFormat="1" x14ac:dyDescent="0.25">
      <c r="A1" s="13">
        <v>-82</v>
      </c>
      <c r="B1" s="28" t="s">
        <v>27</v>
      </c>
      <c r="C1" s="28"/>
      <c r="D1" s="25" t="s">
        <v>17</v>
      </c>
      <c r="E1" s="26"/>
      <c r="F1" s="27" t="s">
        <v>18</v>
      </c>
      <c r="G1" s="27"/>
      <c r="H1" s="27"/>
      <c r="I1" s="27"/>
      <c r="L1" s="14"/>
    </row>
    <row r="2" spans="1:12" x14ac:dyDescent="0.25">
      <c r="A2" s="13">
        <v>-81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2" x14ac:dyDescent="0.25">
      <c r="A3" s="13">
        <v>-84</v>
      </c>
      <c r="B3" s="21" t="s">
        <v>8</v>
      </c>
      <c r="C3" s="12">
        <f>MIN(A1:A100)</f>
        <v>-84</v>
      </c>
      <c r="D3" s="8">
        <v>-88</v>
      </c>
      <c r="E3" s="10">
        <f t="array" ref="E3:E11">FREQUENCY(A1:A100,D3:D11)</f>
        <v>0</v>
      </c>
      <c r="F3" s="3">
        <v>-49</v>
      </c>
      <c r="G3" s="3">
        <f>$D$28+($I$3*F3)</f>
        <v>-83.47</v>
      </c>
      <c r="H3" s="3">
        <f>_xlfn.NORM.DIST(G3,$D$28,$C$6,FALSE)</f>
        <v>3.3991896750782027E-2</v>
      </c>
      <c r="I3" s="7">
        <f>(ABS(C3)-ABS(C4))/C5</f>
        <v>0.03</v>
      </c>
      <c r="L3" s="14"/>
    </row>
    <row r="4" spans="1:12" x14ac:dyDescent="0.25">
      <c r="A4" s="13">
        <v>-83</v>
      </c>
      <c r="B4" s="22" t="s">
        <v>9</v>
      </c>
      <c r="C4" s="7">
        <f>MAX(A1:A100)</f>
        <v>-81</v>
      </c>
      <c r="D4" s="6">
        <v>-87</v>
      </c>
      <c r="E4" s="11">
        <v>0</v>
      </c>
      <c r="F4" s="3">
        <v>-48</v>
      </c>
      <c r="G4" s="3">
        <f t="shared" ref="G4:G67" si="0">$D$28+($I$3*F4)</f>
        <v>-83.44</v>
      </c>
      <c r="H4" s="3">
        <f t="shared" ref="H4:H67" si="1">_xlfn.NORM.DIST(G4,$D$28,$C$6,FALSE)</f>
        <v>3.8322087932764211E-2</v>
      </c>
      <c r="L4" s="14"/>
    </row>
    <row r="5" spans="1:12" x14ac:dyDescent="0.25">
      <c r="A5" s="13">
        <v>-82</v>
      </c>
      <c r="B5" s="21" t="s">
        <v>10</v>
      </c>
      <c r="C5" s="12">
        <f>COUNT(A1:A100)</f>
        <v>100</v>
      </c>
      <c r="D5" s="8">
        <v>-86</v>
      </c>
      <c r="E5" s="10">
        <v>0</v>
      </c>
      <c r="F5" s="3">
        <v>-47</v>
      </c>
      <c r="G5" s="3">
        <f t="shared" si="0"/>
        <v>-83.41</v>
      </c>
      <c r="H5" s="3">
        <f t="shared" si="1"/>
        <v>4.3097218469615756E-2</v>
      </c>
      <c r="L5" s="14"/>
    </row>
    <row r="6" spans="1:12" x14ac:dyDescent="0.25">
      <c r="A6" s="13">
        <v>-81</v>
      </c>
      <c r="B6" s="22" t="s">
        <v>2</v>
      </c>
      <c r="C6" s="7">
        <f>_xlfn.STDEV.S(A1:A100)</f>
        <v>0.60335760875321998</v>
      </c>
      <c r="D6" s="6">
        <v>-85</v>
      </c>
      <c r="E6" s="11">
        <v>0</v>
      </c>
      <c r="F6" s="3">
        <v>-46</v>
      </c>
      <c r="G6" s="3">
        <f t="shared" si="0"/>
        <v>-83.38</v>
      </c>
      <c r="H6" s="3">
        <f t="shared" si="1"/>
        <v>4.8347679419384851E-2</v>
      </c>
      <c r="L6" s="14"/>
    </row>
    <row r="7" spans="1:12" x14ac:dyDescent="0.25">
      <c r="A7" s="13">
        <v>-83</v>
      </c>
      <c r="B7" s="21" t="s">
        <v>6</v>
      </c>
      <c r="C7" s="12">
        <f>C9-(2*C6)</f>
        <v>-83.346715217506443</v>
      </c>
      <c r="D7" s="8">
        <v>-84</v>
      </c>
      <c r="E7" s="10">
        <v>2</v>
      </c>
      <c r="F7" s="3">
        <v>-45</v>
      </c>
      <c r="G7" s="3">
        <f t="shared" si="0"/>
        <v>-83.35</v>
      </c>
      <c r="H7" s="3">
        <f t="shared" si="1"/>
        <v>5.4103871172348307E-2</v>
      </c>
    </row>
    <row r="8" spans="1:12" x14ac:dyDescent="0.25">
      <c r="A8" s="13">
        <v>-82</v>
      </c>
      <c r="B8" s="22" t="s">
        <v>4</v>
      </c>
      <c r="C8" s="7">
        <f>C9-C6</f>
        <v>-82.743357608753215</v>
      </c>
      <c r="D8" s="6">
        <v>-83</v>
      </c>
      <c r="E8" s="11">
        <v>20</v>
      </c>
      <c r="F8" s="3">
        <v>-44</v>
      </c>
      <c r="G8" s="3">
        <f t="shared" si="0"/>
        <v>-83.32</v>
      </c>
      <c r="H8" s="3">
        <f t="shared" si="1"/>
        <v>6.0395886600424963E-2</v>
      </c>
    </row>
    <row r="9" spans="1:12" x14ac:dyDescent="0.25">
      <c r="A9" s="13">
        <v>-82</v>
      </c>
      <c r="B9" s="21" t="s">
        <v>3</v>
      </c>
      <c r="C9" s="12">
        <f>AVERAGE(A1:A100)</f>
        <v>-82.14</v>
      </c>
      <c r="D9" s="8">
        <v>-82</v>
      </c>
      <c r="E9" s="10">
        <v>68</v>
      </c>
      <c r="F9" s="3">
        <v>-43</v>
      </c>
      <c r="G9" s="3">
        <f t="shared" si="0"/>
        <v>-83.29</v>
      </c>
      <c r="H9" s="3">
        <f t="shared" si="1"/>
        <v>6.7253160102441048E-2</v>
      </c>
    </row>
    <row r="10" spans="1:12" x14ac:dyDescent="0.25">
      <c r="A10" s="13">
        <v>-82</v>
      </c>
      <c r="B10" s="22" t="s">
        <v>5</v>
      </c>
      <c r="C10" s="7">
        <f>C9+C6</f>
        <v>-81.536642391246787</v>
      </c>
      <c r="D10" s="6">
        <v>-81</v>
      </c>
      <c r="E10" s="11">
        <v>10</v>
      </c>
      <c r="F10" s="3">
        <v>-42</v>
      </c>
      <c r="G10" s="3">
        <f t="shared" si="0"/>
        <v>-83.26</v>
      </c>
      <c r="H10" s="3">
        <f t="shared" si="1"/>
        <v>7.4704083985063827E-2</v>
      </c>
    </row>
    <row r="11" spans="1:12" x14ac:dyDescent="0.25">
      <c r="A11" s="13">
        <v>-82</v>
      </c>
      <c r="B11" s="21" t="s">
        <v>7</v>
      </c>
      <c r="C11" s="12">
        <f>C9+(2*C6)</f>
        <v>-80.933284782493558</v>
      </c>
      <c r="D11" s="8">
        <v>-80</v>
      </c>
      <c r="E11" s="10">
        <v>0</v>
      </c>
      <c r="F11" s="3">
        <v>-41</v>
      </c>
      <c r="G11" s="3">
        <f t="shared" si="0"/>
        <v>-83.23</v>
      </c>
      <c r="H11" s="3">
        <f t="shared" si="1"/>
        <v>8.2775594384353376E-2</v>
      </c>
    </row>
    <row r="12" spans="1:12" x14ac:dyDescent="0.25">
      <c r="A12" s="13">
        <v>-83</v>
      </c>
      <c r="F12" s="3">
        <v>-40</v>
      </c>
      <c r="G12" s="3">
        <f t="shared" si="0"/>
        <v>-83.2</v>
      </c>
      <c r="H12" s="3">
        <f t="shared" si="1"/>
        <v>9.1492729741103729E-2</v>
      </c>
    </row>
    <row r="13" spans="1:12" x14ac:dyDescent="0.25">
      <c r="A13" s="13">
        <v>-82</v>
      </c>
      <c r="F13" s="3">
        <v>-39</v>
      </c>
      <c r="G13" s="3">
        <f t="shared" si="0"/>
        <v>-83.17</v>
      </c>
      <c r="H13" s="3">
        <f t="shared" si="1"/>
        <v>0.10087816568003638</v>
      </c>
    </row>
    <row r="14" spans="1:12" x14ac:dyDescent="0.25">
      <c r="A14" s="13">
        <v>-82</v>
      </c>
      <c r="F14" s="3">
        <v>-38</v>
      </c>
      <c r="G14" s="3">
        <f t="shared" si="0"/>
        <v>-83.14</v>
      </c>
      <c r="H14" s="3">
        <f t="shared" si="1"/>
        <v>0.11095173099254839</v>
      </c>
    </row>
    <row r="15" spans="1:12" x14ac:dyDescent="0.25">
      <c r="A15" s="13">
        <v>-82</v>
      </c>
      <c r="F15" s="3">
        <v>-37</v>
      </c>
      <c r="G15" s="3">
        <f t="shared" si="0"/>
        <v>-83.11</v>
      </c>
      <c r="H15" s="3">
        <f t="shared" si="1"/>
        <v>0.12172991026636781</v>
      </c>
    </row>
    <row r="16" spans="1:12" x14ac:dyDescent="0.25">
      <c r="A16" s="13">
        <v>-82</v>
      </c>
      <c r="F16" s="3">
        <v>-36</v>
      </c>
      <c r="G16" s="3">
        <f t="shared" si="0"/>
        <v>-83.08</v>
      </c>
      <c r="H16" s="3">
        <f t="shared" si="1"/>
        <v>0.13322533952293389</v>
      </c>
    </row>
    <row r="17" spans="1:8" x14ac:dyDescent="0.25">
      <c r="A17" s="13">
        <v>-82</v>
      </c>
      <c r="F17" s="3">
        <v>-35</v>
      </c>
      <c r="G17" s="3">
        <f t="shared" si="0"/>
        <v>-83.05</v>
      </c>
      <c r="H17" s="3">
        <f t="shared" si="1"/>
        <v>0.14544630199281539</v>
      </c>
    </row>
    <row r="18" spans="1:8" x14ac:dyDescent="0.25">
      <c r="A18" s="13">
        <v>-82</v>
      </c>
      <c r="F18" s="3">
        <v>-34</v>
      </c>
      <c r="G18" s="3">
        <f t="shared" si="0"/>
        <v>-83.02</v>
      </c>
      <c r="H18" s="3">
        <f t="shared" si="1"/>
        <v>0.1583962318582601</v>
      </c>
    </row>
    <row r="19" spans="1:8" x14ac:dyDescent="0.25">
      <c r="A19" s="13">
        <v>-82</v>
      </c>
      <c r="F19" s="3">
        <v>-33</v>
      </c>
      <c r="G19" s="3">
        <f t="shared" si="0"/>
        <v>-82.99</v>
      </c>
      <c r="H19" s="3">
        <f t="shared" si="1"/>
        <v>0.17207323439684036</v>
      </c>
    </row>
    <row r="20" spans="1:8" x14ac:dyDescent="0.25">
      <c r="A20" s="13">
        <v>-83</v>
      </c>
      <c r="F20" s="3">
        <v>-32</v>
      </c>
      <c r="G20" s="3">
        <f t="shared" si="0"/>
        <v>-82.96</v>
      </c>
      <c r="H20" s="3">
        <f t="shared" si="1"/>
        <v>0.18646963144811565</v>
      </c>
    </row>
    <row r="21" spans="1:8" x14ac:dyDescent="0.25">
      <c r="A21" s="13">
        <v>-83</v>
      </c>
      <c r="F21" s="3">
        <v>-31</v>
      </c>
      <c r="G21" s="3">
        <f t="shared" si="0"/>
        <v>-82.93</v>
      </c>
      <c r="H21" s="3">
        <f t="shared" si="1"/>
        <v>0.20157154147408538</v>
      </c>
    </row>
    <row r="22" spans="1:8" x14ac:dyDescent="0.25">
      <c r="A22" s="13">
        <v>-82</v>
      </c>
      <c r="F22" s="3">
        <v>-30</v>
      </c>
      <c r="G22" s="3">
        <f t="shared" si="0"/>
        <v>-82.9</v>
      </c>
      <c r="H22" s="3">
        <f t="shared" si="1"/>
        <v>0.21735850367340676</v>
      </c>
    </row>
    <row r="23" spans="1:8" x14ac:dyDescent="0.25">
      <c r="A23" s="13">
        <v>-83</v>
      </c>
      <c r="F23" s="3">
        <v>-29</v>
      </c>
      <c r="G23" s="3">
        <f t="shared" si="0"/>
        <v>-82.87</v>
      </c>
      <c r="H23" s="3">
        <f t="shared" si="1"/>
        <v>0.2338031556202789</v>
      </c>
    </row>
    <row r="24" spans="1:8" x14ac:dyDescent="0.25">
      <c r="A24" s="13">
        <v>-82</v>
      </c>
      <c r="F24" s="3">
        <v>-28</v>
      </c>
      <c r="G24" s="3">
        <f t="shared" si="0"/>
        <v>-82.84</v>
      </c>
      <c r="H24" s="3">
        <f t="shared" si="1"/>
        <v>0.25087097371680267</v>
      </c>
    </row>
    <row r="25" spans="1:8" x14ac:dyDescent="0.25">
      <c r="A25" s="13">
        <v>-83</v>
      </c>
      <c r="F25" s="3">
        <v>-27</v>
      </c>
      <c r="G25" s="3">
        <f t="shared" si="0"/>
        <v>-82.81</v>
      </c>
      <c r="H25" s="3">
        <f t="shared" si="1"/>
        <v>0.26852008535990646</v>
      </c>
    </row>
    <row r="26" spans="1:8" x14ac:dyDescent="0.25">
      <c r="A26" s="13">
        <v>-82</v>
      </c>
      <c r="F26" s="3">
        <v>-26</v>
      </c>
      <c r="G26" s="3">
        <f t="shared" si="0"/>
        <v>-82.78</v>
      </c>
      <c r="H26" s="3">
        <f t="shared" si="1"/>
        <v>0.28670116112411814</v>
      </c>
    </row>
    <row r="27" spans="1:8" x14ac:dyDescent="0.25">
      <c r="A27" s="13">
        <v>-82</v>
      </c>
      <c r="C27" s="29" t="s">
        <v>20</v>
      </c>
      <c r="D27" s="29"/>
      <c r="F27" s="3">
        <v>-25</v>
      </c>
      <c r="G27" s="3">
        <f t="shared" si="0"/>
        <v>-82.75</v>
      </c>
      <c r="H27" s="3">
        <f t="shared" si="1"/>
        <v>0.30535739444641857</v>
      </c>
    </row>
    <row r="28" spans="1:8" x14ac:dyDescent="0.25">
      <c r="A28" s="13">
        <v>-82</v>
      </c>
      <c r="C28" s="22" t="s">
        <v>22</v>
      </c>
      <c r="D28" s="6">
        <f>_xlfn.MODE.SNGL(A1:A100)</f>
        <v>-82</v>
      </c>
      <c r="F28" s="3">
        <v>-24</v>
      </c>
      <c r="G28" s="3">
        <f t="shared" si="0"/>
        <v>-82.72</v>
      </c>
      <c r="H28" s="3">
        <f t="shared" si="1"/>
        <v>0.32442457527218155</v>
      </c>
    </row>
    <row r="29" spans="1:8" x14ac:dyDescent="0.25">
      <c r="A29" s="13">
        <v>-81</v>
      </c>
      <c r="C29" s="22" t="s">
        <v>21</v>
      </c>
      <c r="D29" s="6">
        <f>_xlfn.MODE.SNGL(A1:A5)</f>
        <v>-82</v>
      </c>
      <c r="F29" s="3">
        <v>-23</v>
      </c>
      <c r="G29" s="3">
        <f t="shared" si="0"/>
        <v>-82.69</v>
      </c>
      <c r="H29" s="3">
        <f t="shared" si="1"/>
        <v>0.34383126289009158</v>
      </c>
    </row>
    <row r="30" spans="1:8" x14ac:dyDescent="0.25">
      <c r="A30" s="13">
        <v>-82</v>
      </c>
      <c r="C30" s="22" t="s">
        <v>29</v>
      </c>
      <c r="D30" s="20">
        <f>ABS(C6/C9)</f>
        <v>7.3454785579890429E-3</v>
      </c>
      <c r="F30" s="3">
        <v>-22</v>
      </c>
      <c r="G30" s="3">
        <f t="shared" si="0"/>
        <v>-82.66</v>
      </c>
      <c r="H30" s="3">
        <f t="shared" si="1"/>
        <v>0.3634990617631354</v>
      </c>
    </row>
    <row r="31" spans="1:8" x14ac:dyDescent="0.25">
      <c r="A31" s="13">
        <v>-82</v>
      </c>
      <c r="F31" s="3">
        <v>-21</v>
      </c>
      <c r="G31" s="3">
        <f t="shared" si="0"/>
        <v>-82.63</v>
      </c>
      <c r="H31" s="3">
        <f t="shared" si="1"/>
        <v>0.3833430025722091</v>
      </c>
    </row>
    <row r="32" spans="1:8" x14ac:dyDescent="0.25">
      <c r="A32" s="13">
        <v>-82</v>
      </c>
      <c r="F32" s="3">
        <v>-20</v>
      </c>
      <c r="G32" s="3">
        <f t="shared" si="0"/>
        <v>-82.6</v>
      </c>
      <c r="H32" s="3">
        <f t="shared" si="1"/>
        <v>0.40327202895416325</v>
      </c>
    </row>
    <row r="33" spans="1:8" x14ac:dyDescent="0.25">
      <c r="A33" s="13">
        <v>-83</v>
      </c>
      <c r="F33" s="3">
        <v>-19</v>
      </c>
      <c r="G33" s="3">
        <f t="shared" si="0"/>
        <v>-82.57</v>
      </c>
      <c r="H33" s="3">
        <f t="shared" si="1"/>
        <v>0.42318958856800359</v>
      </c>
    </row>
    <row r="34" spans="1:8" x14ac:dyDescent="0.25">
      <c r="A34" s="13">
        <v>-82</v>
      </c>
      <c r="F34" s="3">
        <v>-18</v>
      </c>
      <c r="G34" s="3">
        <f t="shared" si="0"/>
        <v>-82.54</v>
      </c>
      <c r="H34" s="3">
        <f t="shared" si="1"/>
        <v>0.44299432519701565</v>
      </c>
    </row>
    <row r="35" spans="1:8" x14ac:dyDescent="0.25">
      <c r="A35" s="13">
        <v>-82</v>
      </c>
      <c r="F35" s="3">
        <v>-17</v>
      </c>
      <c r="G35" s="3">
        <f t="shared" si="0"/>
        <v>-82.51</v>
      </c>
      <c r="H35" s="3">
        <f t="shared" si="1"/>
        <v>0.46258086663037695</v>
      </c>
    </row>
    <row r="36" spans="1:8" x14ac:dyDescent="0.25">
      <c r="A36" s="13">
        <v>-81</v>
      </c>
      <c r="F36" s="3">
        <v>-16</v>
      </c>
      <c r="G36" s="3">
        <f t="shared" si="0"/>
        <v>-82.48</v>
      </c>
      <c r="H36" s="3">
        <f t="shared" si="1"/>
        <v>0.4818407011076779</v>
      </c>
    </row>
    <row r="37" spans="1:8" x14ac:dyDescent="0.25">
      <c r="A37" s="13">
        <v>-82</v>
      </c>
      <c r="F37" s="3">
        <v>-15</v>
      </c>
      <c r="G37" s="3">
        <f t="shared" si="0"/>
        <v>-82.45</v>
      </c>
      <c r="H37" s="3">
        <f t="shared" si="1"/>
        <v>0.50066313319922118</v>
      </c>
    </row>
    <row r="38" spans="1:8" x14ac:dyDescent="0.25">
      <c r="A38" s="13">
        <v>-82</v>
      </c>
      <c r="F38" s="3">
        <v>-14</v>
      </c>
      <c r="G38" s="3">
        <f t="shared" si="0"/>
        <v>-82.42</v>
      </c>
      <c r="H38" s="3">
        <f t="shared" si="1"/>
        <v>0.5189363081785473</v>
      </c>
    </row>
    <row r="39" spans="1:8" x14ac:dyDescent="0.25">
      <c r="A39" s="13">
        <v>-82</v>
      </c>
      <c r="F39" s="3">
        <v>-13</v>
      </c>
      <c r="G39" s="3">
        <f t="shared" si="0"/>
        <v>-82.39</v>
      </c>
      <c r="H39" s="3">
        <f t="shared" si="1"/>
        <v>0.5365482922679834</v>
      </c>
    </row>
    <row r="40" spans="1:8" x14ac:dyDescent="0.25">
      <c r="A40" s="13">
        <v>-82</v>
      </c>
      <c r="F40" s="3">
        <v>-12</v>
      </c>
      <c r="G40" s="3">
        <f t="shared" si="0"/>
        <v>-82.36</v>
      </c>
      <c r="H40" s="3">
        <f t="shared" si="1"/>
        <v>0.55338819464628619</v>
      </c>
    </row>
    <row r="41" spans="1:8" x14ac:dyDescent="0.25">
      <c r="A41" s="13">
        <v>-82</v>
      </c>
      <c r="F41" s="3">
        <v>-11</v>
      </c>
      <c r="G41" s="3">
        <f t="shared" si="0"/>
        <v>-82.33</v>
      </c>
      <c r="H41" s="3">
        <f t="shared" si="1"/>
        <v>0.56934731584113207</v>
      </c>
    </row>
    <row r="42" spans="1:8" x14ac:dyDescent="0.25">
      <c r="A42" s="13">
        <v>-82</v>
      </c>
      <c r="F42" s="3">
        <v>-10</v>
      </c>
      <c r="G42" s="3">
        <f t="shared" si="0"/>
        <v>-82.3</v>
      </c>
      <c r="H42" s="3">
        <f t="shared" si="1"/>
        <v>0.58432030612528807</v>
      </c>
    </row>
    <row r="43" spans="1:8" x14ac:dyDescent="0.25">
      <c r="A43" s="13">
        <v>-81</v>
      </c>
      <c r="F43" s="3">
        <v>-9</v>
      </c>
      <c r="G43" s="3">
        <f t="shared" si="0"/>
        <v>-82.27</v>
      </c>
      <c r="H43" s="3">
        <f t="shared" si="1"/>
        <v>0.59820631682566894</v>
      </c>
    </row>
    <row r="44" spans="1:8" x14ac:dyDescent="0.25">
      <c r="A44" s="13">
        <v>-84</v>
      </c>
      <c r="F44" s="3">
        <v>-8</v>
      </c>
      <c r="G44" s="3">
        <f t="shared" si="0"/>
        <v>-82.24</v>
      </c>
      <c r="H44" s="3">
        <f t="shared" si="1"/>
        <v>0.61091012706470083</v>
      </c>
    </row>
    <row r="45" spans="1:8" x14ac:dyDescent="0.25">
      <c r="A45" s="13">
        <v>-81</v>
      </c>
      <c r="F45" s="3">
        <v>-7</v>
      </c>
      <c r="G45" s="3">
        <f t="shared" si="0"/>
        <v>-82.21</v>
      </c>
      <c r="H45" s="3">
        <f t="shared" si="1"/>
        <v>0.62234322840188083</v>
      </c>
    </row>
    <row r="46" spans="1:8" x14ac:dyDescent="0.25">
      <c r="A46" s="13">
        <v>-83</v>
      </c>
      <c r="F46" s="3">
        <v>-6</v>
      </c>
      <c r="G46" s="3">
        <f t="shared" si="0"/>
        <v>-82.18</v>
      </c>
      <c r="H46" s="3">
        <f t="shared" si="1"/>
        <v>0.63242485014057193</v>
      </c>
    </row>
    <row r="47" spans="1:8" x14ac:dyDescent="0.25">
      <c r="A47" s="13">
        <v>-82</v>
      </c>
      <c r="F47" s="3">
        <v>-5</v>
      </c>
      <c r="G47" s="3">
        <f t="shared" si="0"/>
        <v>-82.15</v>
      </c>
      <c r="H47" s="3">
        <f t="shared" si="1"/>
        <v>0.64108290871301876</v>
      </c>
    </row>
    <row r="48" spans="1:8" x14ac:dyDescent="0.25">
      <c r="A48" s="13">
        <v>-82</v>
      </c>
      <c r="F48" s="3">
        <v>-4</v>
      </c>
      <c r="G48" s="3">
        <f t="shared" si="0"/>
        <v>-82.12</v>
      </c>
      <c r="H48" s="3">
        <f t="shared" si="1"/>
        <v>0.64825486554848322</v>
      </c>
    </row>
    <row r="49" spans="1:8" x14ac:dyDescent="0.25">
      <c r="A49" s="13">
        <v>-83</v>
      </c>
      <c r="F49" s="3">
        <v>-3</v>
      </c>
      <c r="G49" s="3">
        <f t="shared" si="0"/>
        <v>-82.09</v>
      </c>
      <c r="H49" s="3">
        <f t="shared" si="1"/>
        <v>0.65388847915033443</v>
      </c>
    </row>
    <row r="50" spans="1:8" x14ac:dyDescent="0.25">
      <c r="A50" s="13">
        <v>-82</v>
      </c>
      <c r="F50" s="3">
        <v>-2</v>
      </c>
      <c r="G50" s="3">
        <f t="shared" si="0"/>
        <v>-82.06</v>
      </c>
      <c r="H50" s="3">
        <f t="shared" si="1"/>
        <v>0.65794243873349123</v>
      </c>
    </row>
    <row r="51" spans="1:8" x14ac:dyDescent="0.25">
      <c r="A51" s="13">
        <v>-82</v>
      </c>
      <c r="F51" s="3">
        <v>-1</v>
      </c>
      <c r="G51" s="3">
        <f t="shared" si="0"/>
        <v>-82.03</v>
      </c>
      <c r="H51" s="3">
        <f t="shared" si="1"/>
        <v>0.66038686867265362</v>
      </c>
    </row>
    <row r="52" spans="1:8" x14ac:dyDescent="0.25">
      <c r="A52" s="13">
        <v>-82</v>
      </c>
      <c r="F52" s="3">
        <v>0</v>
      </c>
      <c r="G52" s="3">
        <f t="shared" si="0"/>
        <v>-82</v>
      </c>
      <c r="H52" s="3">
        <f t="shared" si="1"/>
        <v>0.66120369514492117</v>
      </c>
    </row>
    <row r="53" spans="1:8" x14ac:dyDescent="0.25">
      <c r="A53" s="13">
        <v>-82</v>
      </c>
      <c r="F53" s="3">
        <v>1</v>
      </c>
      <c r="G53" s="3">
        <f t="shared" si="0"/>
        <v>-81.97</v>
      </c>
      <c r="H53" s="3">
        <f t="shared" si="1"/>
        <v>0.66038686867265362</v>
      </c>
    </row>
    <row r="54" spans="1:8" x14ac:dyDescent="0.25">
      <c r="A54" s="13">
        <v>-82</v>
      </c>
      <c r="F54" s="3">
        <v>2</v>
      </c>
      <c r="G54" s="3">
        <f t="shared" si="0"/>
        <v>-81.94</v>
      </c>
      <c r="H54" s="3">
        <f t="shared" si="1"/>
        <v>0.65794243873349123</v>
      </c>
    </row>
    <row r="55" spans="1:8" x14ac:dyDescent="0.25">
      <c r="A55" s="13">
        <v>-82</v>
      </c>
      <c r="F55" s="3">
        <v>3</v>
      </c>
      <c r="G55" s="3">
        <f t="shared" si="0"/>
        <v>-81.91</v>
      </c>
      <c r="H55" s="3">
        <f t="shared" si="1"/>
        <v>0.65388847915033443</v>
      </c>
    </row>
    <row r="56" spans="1:8" x14ac:dyDescent="0.25">
      <c r="A56" s="13">
        <v>-82</v>
      </c>
      <c r="F56" s="3">
        <v>4</v>
      </c>
      <c r="G56" s="3">
        <f t="shared" si="0"/>
        <v>-81.88</v>
      </c>
      <c r="H56" s="3">
        <f t="shared" si="1"/>
        <v>0.64825486554848322</v>
      </c>
    </row>
    <row r="57" spans="1:8" x14ac:dyDescent="0.25">
      <c r="A57" s="13">
        <v>-82</v>
      </c>
      <c r="F57" s="3">
        <v>5</v>
      </c>
      <c r="G57" s="3">
        <f t="shared" si="0"/>
        <v>-81.849999999999994</v>
      </c>
      <c r="H57" s="3">
        <f t="shared" si="1"/>
        <v>0.64108290871301876</v>
      </c>
    </row>
    <row r="58" spans="1:8" x14ac:dyDescent="0.25">
      <c r="A58" s="13">
        <v>-83</v>
      </c>
      <c r="F58" s="3">
        <v>6</v>
      </c>
      <c r="G58" s="3">
        <f t="shared" si="0"/>
        <v>-81.819999999999993</v>
      </c>
      <c r="H58" s="3">
        <f t="shared" si="1"/>
        <v>0.63242485014057193</v>
      </c>
    </row>
    <row r="59" spans="1:8" x14ac:dyDescent="0.25">
      <c r="A59" s="13">
        <v>-81</v>
      </c>
      <c r="F59" s="3">
        <v>7</v>
      </c>
      <c r="G59" s="3">
        <f t="shared" si="0"/>
        <v>-81.790000000000006</v>
      </c>
      <c r="H59" s="3">
        <f t="shared" si="1"/>
        <v>0.62234322840188083</v>
      </c>
    </row>
    <row r="60" spans="1:8" x14ac:dyDescent="0.25">
      <c r="A60" s="13">
        <v>-82</v>
      </c>
      <c r="F60" s="3">
        <v>8</v>
      </c>
      <c r="G60" s="3">
        <f t="shared" si="0"/>
        <v>-81.760000000000005</v>
      </c>
      <c r="H60" s="3">
        <f t="shared" si="1"/>
        <v>0.61091012706470083</v>
      </c>
    </row>
    <row r="61" spans="1:8" x14ac:dyDescent="0.25">
      <c r="A61" s="13">
        <v>-82</v>
      </c>
      <c r="F61" s="3">
        <v>9</v>
      </c>
      <c r="G61" s="3">
        <f t="shared" si="0"/>
        <v>-81.73</v>
      </c>
      <c r="H61" s="3">
        <f t="shared" si="1"/>
        <v>0.59820631682566894</v>
      </c>
    </row>
    <row r="62" spans="1:8" x14ac:dyDescent="0.25">
      <c r="A62" s="13">
        <v>-82</v>
      </c>
      <c r="F62" s="3">
        <v>10</v>
      </c>
      <c r="G62" s="3">
        <f t="shared" si="0"/>
        <v>-81.7</v>
      </c>
      <c r="H62" s="3">
        <f t="shared" si="1"/>
        <v>0.58432030612528807</v>
      </c>
    </row>
    <row r="63" spans="1:8" x14ac:dyDescent="0.25">
      <c r="A63" s="13">
        <v>-82</v>
      </c>
      <c r="F63" s="3">
        <v>11</v>
      </c>
      <c r="G63" s="3">
        <f t="shared" si="0"/>
        <v>-81.67</v>
      </c>
      <c r="H63" s="3">
        <f t="shared" si="1"/>
        <v>0.56934731584113207</v>
      </c>
    </row>
    <row r="64" spans="1:8" x14ac:dyDescent="0.25">
      <c r="A64" s="13">
        <v>-82</v>
      </c>
      <c r="F64" s="3">
        <v>12</v>
      </c>
      <c r="G64" s="3">
        <f t="shared" si="0"/>
        <v>-81.64</v>
      </c>
      <c r="H64" s="3">
        <f t="shared" si="1"/>
        <v>0.55338819464628619</v>
      </c>
    </row>
    <row r="65" spans="1:8" x14ac:dyDescent="0.25">
      <c r="A65" s="13">
        <v>-82</v>
      </c>
      <c r="F65" s="3">
        <v>13</v>
      </c>
      <c r="G65" s="3">
        <f t="shared" si="0"/>
        <v>-81.61</v>
      </c>
      <c r="H65" s="3">
        <f t="shared" si="1"/>
        <v>0.5365482922679834</v>
      </c>
    </row>
    <row r="66" spans="1:8" x14ac:dyDescent="0.25">
      <c r="A66" s="13">
        <v>-82</v>
      </c>
      <c r="F66" s="3">
        <v>14</v>
      </c>
      <c r="G66" s="3">
        <f t="shared" si="0"/>
        <v>-81.58</v>
      </c>
      <c r="H66" s="3">
        <f t="shared" si="1"/>
        <v>0.5189363081785473</v>
      </c>
    </row>
    <row r="67" spans="1:8" x14ac:dyDescent="0.25">
      <c r="A67" s="13">
        <v>-82</v>
      </c>
      <c r="F67" s="3">
        <v>15</v>
      </c>
      <c r="G67" s="3">
        <f t="shared" si="0"/>
        <v>-81.55</v>
      </c>
      <c r="H67" s="3">
        <f t="shared" si="1"/>
        <v>0.50066313319922118</v>
      </c>
    </row>
    <row r="68" spans="1:8" x14ac:dyDescent="0.25">
      <c r="A68" s="13">
        <v>-81</v>
      </c>
      <c r="F68" s="3">
        <v>16</v>
      </c>
      <c r="G68" s="3">
        <f t="shared" ref="G68:G102" si="2">$D$28+($I$3*F68)</f>
        <v>-81.52</v>
      </c>
      <c r="H68" s="3">
        <f t="shared" ref="H68:H102" si="3">_xlfn.NORM.DIST(G68,$D$28,$C$6,FALSE)</f>
        <v>0.4818407011076779</v>
      </c>
    </row>
    <row r="69" spans="1:8" x14ac:dyDescent="0.25">
      <c r="A69" s="13">
        <v>-82</v>
      </c>
      <c r="F69" s="3">
        <v>17</v>
      </c>
      <c r="G69" s="3">
        <f t="shared" si="2"/>
        <v>-81.489999999999995</v>
      </c>
      <c r="H69" s="3">
        <f t="shared" si="3"/>
        <v>0.46258086663037695</v>
      </c>
    </row>
    <row r="70" spans="1:8" x14ac:dyDescent="0.25">
      <c r="A70" s="13">
        <v>-82</v>
      </c>
      <c r="F70" s="3">
        <v>18</v>
      </c>
      <c r="G70" s="3">
        <f t="shared" si="2"/>
        <v>-81.459999999999994</v>
      </c>
      <c r="H70" s="3">
        <f t="shared" si="3"/>
        <v>0.44299432519701565</v>
      </c>
    </row>
    <row r="71" spans="1:8" x14ac:dyDescent="0.25">
      <c r="A71" s="13">
        <v>-81</v>
      </c>
      <c r="F71" s="3">
        <v>19</v>
      </c>
      <c r="G71" s="3">
        <f t="shared" si="2"/>
        <v>-81.430000000000007</v>
      </c>
      <c r="H71" s="3">
        <f t="shared" si="3"/>
        <v>0.42318958856800359</v>
      </c>
    </row>
    <row r="72" spans="1:8" x14ac:dyDescent="0.25">
      <c r="A72" s="13">
        <v>-83</v>
      </c>
      <c r="F72" s="3">
        <v>20</v>
      </c>
      <c r="G72" s="3">
        <f t="shared" si="2"/>
        <v>-81.400000000000006</v>
      </c>
      <c r="H72" s="3">
        <f t="shared" si="3"/>
        <v>0.40327202895416325</v>
      </c>
    </row>
    <row r="73" spans="1:8" x14ac:dyDescent="0.25">
      <c r="A73" s="13">
        <v>-82</v>
      </c>
      <c r="F73" s="3">
        <v>21</v>
      </c>
      <c r="G73" s="3">
        <f t="shared" si="2"/>
        <v>-81.37</v>
      </c>
      <c r="H73" s="3">
        <f t="shared" si="3"/>
        <v>0.3833430025722091</v>
      </c>
    </row>
    <row r="74" spans="1:8" x14ac:dyDescent="0.25">
      <c r="A74" s="13">
        <v>-82</v>
      </c>
      <c r="F74" s="3">
        <v>22</v>
      </c>
      <c r="G74" s="3">
        <f t="shared" si="2"/>
        <v>-81.34</v>
      </c>
      <c r="H74" s="3">
        <f t="shared" si="3"/>
        <v>0.3634990617631354</v>
      </c>
    </row>
    <row r="75" spans="1:8" x14ac:dyDescent="0.25">
      <c r="A75" s="13">
        <v>-82</v>
      </c>
      <c r="F75" s="3">
        <v>23</v>
      </c>
      <c r="G75" s="3">
        <f t="shared" si="2"/>
        <v>-81.31</v>
      </c>
      <c r="H75" s="3">
        <f t="shared" si="3"/>
        <v>0.34383126289009158</v>
      </c>
    </row>
    <row r="76" spans="1:8" x14ac:dyDescent="0.25">
      <c r="A76" s="13">
        <v>-82</v>
      </c>
      <c r="F76" s="3">
        <v>24</v>
      </c>
      <c r="G76" s="3">
        <f t="shared" si="2"/>
        <v>-81.28</v>
      </c>
      <c r="H76" s="3">
        <f t="shared" si="3"/>
        <v>0.32442457527218155</v>
      </c>
    </row>
    <row r="77" spans="1:8" x14ac:dyDescent="0.25">
      <c r="A77" s="13">
        <v>-83</v>
      </c>
      <c r="F77" s="3">
        <v>25</v>
      </c>
      <c r="G77" s="3">
        <f t="shared" si="2"/>
        <v>-81.25</v>
      </c>
      <c r="H77" s="3">
        <f t="shared" si="3"/>
        <v>0.30535739444641857</v>
      </c>
    </row>
    <row r="78" spans="1:8" x14ac:dyDescent="0.25">
      <c r="A78" s="13">
        <v>-81</v>
      </c>
      <c r="F78" s="3">
        <v>26</v>
      </c>
      <c r="G78" s="3">
        <f t="shared" si="2"/>
        <v>-81.22</v>
      </c>
      <c r="H78" s="3">
        <f t="shared" si="3"/>
        <v>0.28670116112411814</v>
      </c>
    </row>
    <row r="79" spans="1:8" x14ac:dyDescent="0.25">
      <c r="A79" s="13">
        <v>-82</v>
      </c>
      <c r="F79" s="3">
        <v>27</v>
      </c>
      <c r="G79" s="3">
        <f t="shared" si="2"/>
        <v>-81.19</v>
      </c>
      <c r="H79" s="3">
        <f t="shared" si="3"/>
        <v>0.26852008535990646</v>
      </c>
    </row>
    <row r="80" spans="1:8" x14ac:dyDescent="0.25">
      <c r="A80" s="13">
        <v>-82</v>
      </c>
      <c r="F80" s="3">
        <v>28</v>
      </c>
      <c r="G80" s="3">
        <f t="shared" si="2"/>
        <v>-81.16</v>
      </c>
      <c r="H80" s="3">
        <f t="shared" si="3"/>
        <v>0.25087097371680267</v>
      </c>
    </row>
    <row r="81" spans="1:8" x14ac:dyDescent="0.25">
      <c r="A81" s="13">
        <v>-83</v>
      </c>
      <c r="F81" s="3">
        <v>29</v>
      </c>
      <c r="G81" s="3">
        <f t="shared" si="2"/>
        <v>-81.13</v>
      </c>
      <c r="H81" s="3">
        <f t="shared" si="3"/>
        <v>0.2338031556202789</v>
      </c>
    </row>
    <row r="82" spans="1:8" x14ac:dyDescent="0.25">
      <c r="A82" s="13">
        <v>-82</v>
      </c>
      <c r="F82" s="3">
        <v>30</v>
      </c>
      <c r="G82" s="3">
        <f t="shared" si="2"/>
        <v>-81.099999999999994</v>
      </c>
      <c r="H82" s="3">
        <f t="shared" si="3"/>
        <v>0.21735850367340676</v>
      </c>
    </row>
    <row r="83" spans="1:8" x14ac:dyDescent="0.25">
      <c r="A83" s="13">
        <v>-83</v>
      </c>
      <c r="F83" s="3">
        <v>31</v>
      </c>
      <c r="G83" s="3">
        <f t="shared" si="2"/>
        <v>-81.069999999999993</v>
      </c>
      <c r="H83" s="3">
        <f t="shared" si="3"/>
        <v>0.20157154147408538</v>
      </c>
    </row>
    <row r="84" spans="1:8" x14ac:dyDescent="0.25">
      <c r="A84" s="13">
        <v>-82</v>
      </c>
      <c r="F84" s="3">
        <v>32</v>
      </c>
      <c r="G84" s="3">
        <f t="shared" si="2"/>
        <v>-81.040000000000006</v>
      </c>
      <c r="H84" s="3">
        <f t="shared" si="3"/>
        <v>0.18646963144811565</v>
      </c>
    </row>
    <row r="85" spans="1:8" x14ac:dyDescent="0.25">
      <c r="A85" s="13">
        <v>-82</v>
      </c>
      <c r="F85" s="3">
        <v>33</v>
      </c>
      <c r="G85" s="3">
        <f t="shared" si="2"/>
        <v>-81.010000000000005</v>
      </c>
      <c r="H85" s="3">
        <f t="shared" si="3"/>
        <v>0.17207323439684036</v>
      </c>
    </row>
    <row r="86" spans="1:8" x14ac:dyDescent="0.25">
      <c r="A86" s="13">
        <v>-83</v>
      </c>
      <c r="F86" s="3">
        <v>34</v>
      </c>
      <c r="G86" s="3">
        <f t="shared" si="2"/>
        <v>-80.98</v>
      </c>
      <c r="H86" s="3">
        <f t="shared" si="3"/>
        <v>0.1583962318582601</v>
      </c>
    </row>
    <row r="87" spans="1:8" x14ac:dyDescent="0.25">
      <c r="A87" s="13">
        <v>-83</v>
      </c>
      <c r="F87" s="3">
        <v>35</v>
      </c>
      <c r="G87" s="3">
        <f t="shared" si="2"/>
        <v>-80.95</v>
      </c>
      <c r="H87" s="3">
        <f t="shared" si="3"/>
        <v>0.14544630199281539</v>
      </c>
    </row>
    <row r="88" spans="1:8" x14ac:dyDescent="0.25">
      <c r="A88" s="13">
        <v>-82</v>
      </c>
      <c r="F88" s="3">
        <v>36</v>
      </c>
      <c r="G88" s="3">
        <f t="shared" si="2"/>
        <v>-80.92</v>
      </c>
      <c r="H88" s="3">
        <f t="shared" si="3"/>
        <v>0.13322533952293389</v>
      </c>
    </row>
    <row r="89" spans="1:8" x14ac:dyDescent="0.25">
      <c r="A89" s="13">
        <v>-82</v>
      </c>
      <c r="F89" s="3">
        <v>37</v>
      </c>
      <c r="G89" s="3">
        <f t="shared" si="2"/>
        <v>-80.89</v>
      </c>
      <c r="H89" s="3">
        <f t="shared" si="3"/>
        <v>0.12172991026636781</v>
      </c>
    </row>
    <row r="90" spans="1:8" x14ac:dyDescent="0.25">
      <c r="A90" s="13">
        <v>-82</v>
      </c>
      <c r="F90" s="3">
        <v>38</v>
      </c>
      <c r="G90" s="3">
        <f t="shared" si="2"/>
        <v>-80.86</v>
      </c>
      <c r="H90" s="3">
        <f t="shared" si="3"/>
        <v>0.11095173099254839</v>
      </c>
    </row>
    <row r="91" spans="1:8" x14ac:dyDescent="0.25">
      <c r="A91" s="13">
        <v>-82</v>
      </c>
      <c r="F91" s="3">
        <v>39</v>
      </c>
      <c r="G91" s="3">
        <f t="shared" si="2"/>
        <v>-80.83</v>
      </c>
      <c r="H91" s="3">
        <f t="shared" si="3"/>
        <v>0.10087816568003638</v>
      </c>
    </row>
    <row r="92" spans="1:8" x14ac:dyDescent="0.25">
      <c r="A92" s="13">
        <v>-83</v>
      </c>
      <c r="F92" s="3">
        <v>40</v>
      </c>
      <c r="G92" s="3">
        <f t="shared" si="2"/>
        <v>-80.8</v>
      </c>
      <c r="H92" s="3">
        <f t="shared" si="3"/>
        <v>9.1492729741103729E-2</v>
      </c>
    </row>
    <row r="93" spans="1:8" x14ac:dyDescent="0.25">
      <c r="A93" s="13">
        <v>-83</v>
      </c>
      <c r="F93" s="3">
        <v>41</v>
      </c>
      <c r="G93" s="3">
        <f t="shared" si="2"/>
        <v>-80.77</v>
      </c>
      <c r="H93" s="3">
        <f t="shared" si="3"/>
        <v>8.2775594384353376E-2</v>
      </c>
    </row>
    <row r="94" spans="1:8" x14ac:dyDescent="0.25">
      <c r="A94" s="13">
        <v>-82</v>
      </c>
      <c r="F94" s="3">
        <v>42</v>
      </c>
      <c r="G94" s="3">
        <f t="shared" si="2"/>
        <v>-80.739999999999995</v>
      </c>
      <c r="H94" s="3">
        <f t="shared" si="3"/>
        <v>7.4704083985063827E-2</v>
      </c>
    </row>
    <row r="95" spans="1:8" x14ac:dyDescent="0.25">
      <c r="A95" s="13">
        <v>-82</v>
      </c>
      <c r="F95" s="3">
        <v>43</v>
      </c>
      <c r="G95" s="3">
        <f t="shared" si="2"/>
        <v>-80.709999999999994</v>
      </c>
      <c r="H95" s="3">
        <f t="shared" si="3"/>
        <v>6.7253160102441048E-2</v>
      </c>
    </row>
    <row r="96" spans="1:8" x14ac:dyDescent="0.25">
      <c r="A96" s="13">
        <v>-82</v>
      </c>
      <c r="F96" s="3">
        <v>44</v>
      </c>
      <c r="G96" s="3">
        <f t="shared" si="2"/>
        <v>-80.680000000000007</v>
      </c>
      <c r="H96" s="3">
        <f t="shared" si="3"/>
        <v>6.0395886600424963E-2</v>
      </c>
    </row>
    <row r="97" spans="1:8" x14ac:dyDescent="0.25">
      <c r="A97" s="13">
        <v>-82</v>
      </c>
      <c r="F97" s="3">
        <v>45</v>
      </c>
      <c r="G97" s="3">
        <f t="shared" si="2"/>
        <v>-80.650000000000006</v>
      </c>
      <c r="H97" s="3">
        <f t="shared" si="3"/>
        <v>5.4103871172348307E-2</v>
      </c>
    </row>
    <row r="98" spans="1:8" x14ac:dyDescent="0.25">
      <c r="A98" s="13">
        <v>-83</v>
      </c>
      <c r="F98" s="3">
        <v>46</v>
      </c>
      <c r="G98" s="3">
        <f t="shared" si="2"/>
        <v>-80.62</v>
      </c>
      <c r="H98" s="3">
        <f t="shared" si="3"/>
        <v>4.8347679419384851E-2</v>
      </c>
    </row>
    <row r="99" spans="1:8" x14ac:dyDescent="0.25">
      <c r="A99" s="13">
        <v>-82</v>
      </c>
      <c r="F99" s="3">
        <v>47</v>
      </c>
      <c r="G99" s="3">
        <f t="shared" si="2"/>
        <v>-80.59</v>
      </c>
      <c r="H99" s="3">
        <f t="shared" si="3"/>
        <v>4.3097218469615756E-2</v>
      </c>
    </row>
    <row r="100" spans="1:8" x14ac:dyDescent="0.25">
      <c r="A100" s="13">
        <v>-82</v>
      </c>
      <c r="F100" s="3">
        <v>48</v>
      </c>
      <c r="G100" s="3">
        <f t="shared" si="2"/>
        <v>-80.56</v>
      </c>
      <c r="H100" s="3">
        <f t="shared" si="3"/>
        <v>3.8322087932764211E-2</v>
      </c>
    </row>
    <row r="101" spans="1:8" x14ac:dyDescent="0.25">
      <c r="F101" s="3">
        <v>49</v>
      </c>
      <c r="G101" s="3">
        <f t="shared" si="2"/>
        <v>-80.53</v>
      </c>
      <c r="H101" s="3">
        <f t="shared" si="3"/>
        <v>3.3991896750782027E-2</v>
      </c>
    </row>
    <row r="102" spans="1:8" x14ac:dyDescent="0.25">
      <c r="F102" s="3">
        <v>50</v>
      </c>
      <c r="G102" s="3">
        <f t="shared" si="2"/>
        <v>-80.5</v>
      </c>
      <c r="H102" s="3">
        <f t="shared" si="3"/>
        <v>3.0076545215258422E-2</v>
      </c>
    </row>
  </sheetData>
  <mergeCells count="4">
    <mergeCell ref="B1:C1"/>
    <mergeCell ref="D1:E1"/>
    <mergeCell ref="F1:I1"/>
    <mergeCell ref="C27:D27"/>
  </mergeCells>
  <conditionalFormatting sqref="D29">
    <cfRule type="cellIs" dxfId="9" priority="1" operator="notEqual">
      <formula>$D$28</formula>
    </cfRule>
    <cfRule type="cellIs" dxfId="8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E298-717B-498D-BE58-185C4350D3FA}">
  <dimension ref="A1:L102"/>
  <sheetViews>
    <sheetView zoomScale="120" zoomScaleNormal="120" workbookViewId="0">
      <selection sqref="A1:A100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2" s="2" customFormat="1" x14ac:dyDescent="0.25">
      <c r="A1" s="13">
        <v>-82</v>
      </c>
      <c r="B1" s="28" t="s">
        <v>28</v>
      </c>
      <c r="C1" s="28"/>
      <c r="D1" s="25" t="s">
        <v>17</v>
      </c>
      <c r="E1" s="26"/>
      <c r="F1" s="27" t="s">
        <v>18</v>
      </c>
      <c r="G1" s="27"/>
      <c r="H1" s="27"/>
      <c r="I1" s="27"/>
      <c r="L1" s="14"/>
    </row>
    <row r="2" spans="1:12" x14ac:dyDescent="0.25">
      <c r="A2" s="13">
        <v>-82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2" x14ac:dyDescent="0.25">
      <c r="A3" s="13">
        <v>-82</v>
      </c>
      <c r="B3" s="21" t="s">
        <v>8</v>
      </c>
      <c r="C3" s="12">
        <f>MIN(A1:A100)</f>
        <v>-84</v>
      </c>
      <c r="D3" s="8">
        <v>-89</v>
      </c>
      <c r="E3" s="10">
        <f t="array" ref="E3:E11">FREQUENCY(A1:A100,D3:D11)</f>
        <v>0</v>
      </c>
      <c r="F3" s="3">
        <v>-49</v>
      </c>
      <c r="G3" s="3">
        <f>$D$28+($I$3*F3)</f>
        <v>-83.47</v>
      </c>
      <c r="H3" s="3">
        <f>_xlfn.NORM.DIST(G3,$D$28,$C$6,FALSE)</f>
        <v>2.9288069009877515E-2</v>
      </c>
      <c r="I3" s="7">
        <f>(ABS(C3)-ABS(C4))/C5</f>
        <v>0.03</v>
      </c>
      <c r="L3" s="14"/>
    </row>
    <row r="4" spans="1:12" x14ac:dyDescent="0.25">
      <c r="A4" s="13">
        <v>-82</v>
      </c>
      <c r="B4" s="22" t="s">
        <v>9</v>
      </c>
      <c r="C4" s="7">
        <f>MAX(A1:A100)</f>
        <v>-81</v>
      </c>
      <c r="D4" s="6">
        <v>-88</v>
      </c>
      <c r="E4" s="11">
        <v>0</v>
      </c>
      <c r="F4" s="3">
        <v>-48</v>
      </c>
      <c r="G4" s="3">
        <f t="shared" ref="G4:G67" si="0">$D$28+($I$3*F4)</f>
        <v>-83.44</v>
      </c>
      <c r="H4" s="3">
        <f t="shared" ref="H4:H67" si="1">_xlfn.NORM.DIST(G4,$D$28,$C$6,FALSE)</f>
        <v>3.3257448647198568E-2</v>
      </c>
      <c r="L4" s="14"/>
    </row>
    <row r="5" spans="1:12" x14ac:dyDescent="0.25">
      <c r="A5" s="13">
        <v>-82</v>
      </c>
      <c r="B5" s="21" t="s">
        <v>10</v>
      </c>
      <c r="C5" s="12">
        <f>COUNT(A1:A100)</f>
        <v>100</v>
      </c>
      <c r="D5" s="8">
        <v>-87</v>
      </c>
      <c r="E5" s="10">
        <v>0</v>
      </c>
      <c r="F5" s="3">
        <v>-47</v>
      </c>
      <c r="G5" s="3">
        <f t="shared" si="0"/>
        <v>-83.41</v>
      </c>
      <c r="H5" s="3">
        <f t="shared" si="1"/>
        <v>3.7665957508323362E-2</v>
      </c>
      <c r="L5" s="14"/>
    </row>
    <row r="6" spans="1:12" x14ac:dyDescent="0.25">
      <c r="A6" s="13">
        <v>-81</v>
      </c>
      <c r="B6" s="22" t="s">
        <v>2</v>
      </c>
      <c r="C6" s="7">
        <f>_xlfn.STDEV.S(A1:A100)</f>
        <v>0.58603271532768875</v>
      </c>
      <c r="D6" s="6">
        <v>-86</v>
      </c>
      <c r="E6" s="11">
        <v>0</v>
      </c>
      <c r="F6" s="3">
        <v>-46</v>
      </c>
      <c r="G6" s="3">
        <f t="shared" si="0"/>
        <v>-83.38</v>
      </c>
      <c r="H6" s="3">
        <f t="shared" si="1"/>
        <v>4.2547200326624242E-2</v>
      </c>
      <c r="L6" s="14"/>
    </row>
    <row r="7" spans="1:12" x14ac:dyDescent="0.25">
      <c r="A7" s="13">
        <v>-82</v>
      </c>
      <c r="B7" s="21" t="s">
        <v>6</v>
      </c>
      <c r="C7" s="12">
        <f>C9-(2*C6)</f>
        <v>-83.372065430655383</v>
      </c>
      <c r="D7" s="8">
        <v>-85</v>
      </c>
      <c r="E7" s="10">
        <v>0</v>
      </c>
      <c r="F7" s="3">
        <v>-45</v>
      </c>
      <c r="G7" s="3">
        <f t="shared" si="0"/>
        <v>-83.35</v>
      </c>
      <c r="H7" s="3">
        <f t="shared" si="1"/>
        <v>4.7935234583556363E-2</v>
      </c>
    </row>
    <row r="8" spans="1:12" x14ac:dyDescent="0.25">
      <c r="A8" s="13">
        <v>-82</v>
      </c>
      <c r="B8" s="22" t="s">
        <v>4</v>
      </c>
      <c r="C8" s="7">
        <f>C9-C6</f>
        <v>-82.786032715327693</v>
      </c>
      <c r="D8" s="6">
        <v>-84</v>
      </c>
      <c r="E8" s="11">
        <v>1</v>
      </c>
      <c r="F8" s="3">
        <v>-44</v>
      </c>
      <c r="G8" s="3">
        <f t="shared" si="0"/>
        <v>-83.32</v>
      </c>
      <c r="H8" s="3">
        <f t="shared" si="1"/>
        <v>5.3864250227356462E-2</v>
      </c>
    </row>
    <row r="9" spans="1:12" x14ac:dyDescent="0.25">
      <c r="A9" s="13">
        <v>-82</v>
      </c>
      <c r="B9" s="21" t="s">
        <v>3</v>
      </c>
      <c r="C9" s="12">
        <f>AVERAGE(A1:A100)</f>
        <v>-82.2</v>
      </c>
      <c r="D9" s="8">
        <v>-83</v>
      </c>
      <c r="E9" s="10">
        <v>26</v>
      </c>
      <c r="F9" s="3">
        <v>-43</v>
      </c>
      <c r="G9" s="3">
        <f t="shared" si="0"/>
        <v>-83.29</v>
      </c>
      <c r="H9" s="3">
        <f t="shared" si="1"/>
        <v>6.0368206566687892E-2</v>
      </c>
    </row>
    <row r="10" spans="1:12" x14ac:dyDescent="0.25">
      <c r="A10" s="13">
        <v>-82</v>
      </c>
      <c r="B10" s="22" t="s">
        <v>5</v>
      </c>
      <c r="C10" s="7">
        <f>C9+C6</f>
        <v>-81.613967284672313</v>
      </c>
      <c r="D10" s="6">
        <v>-82</v>
      </c>
      <c r="E10" s="11">
        <v>65</v>
      </c>
      <c r="F10" s="3">
        <v>-42</v>
      </c>
      <c r="G10" s="3">
        <f t="shared" si="0"/>
        <v>-83.26</v>
      </c>
      <c r="H10" s="3">
        <f t="shared" si="1"/>
        <v>6.7480426969544288E-2</v>
      </c>
    </row>
    <row r="11" spans="1:12" x14ac:dyDescent="0.25">
      <c r="A11" s="13">
        <v>-82</v>
      </c>
      <c r="B11" s="21" t="s">
        <v>7</v>
      </c>
      <c r="C11" s="12">
        <f>C9+(2*C6)</f>
        <v>-81.027934569344623</v>
      </c>
      <c r="D11" s="8">
        <v>-81</v>
      </c>
      <c r="E11" s="10">
        <v>8</v>
      </c>
      <c r="F11" s="3">
        <v>-41</v>
      </c>
      <c r="G11" s="3">
        <f t="shared" si="0"/>
        <v>-83.23</v>
      </c>
      <c r="H11" s="3">
        <f t="shared" si="1"/>
        <v>7.5233152895170463E-2</v>
      </c>
    </row>
    <row r="12" spans="1:12" x14ac:dyDescent="0.25">
      <c r="A12" s="13">
        <v>-82</v>
      </c>
      <c r="F12" s="3">
        <v>-40</v>
      </c>
      <c r="G12" s="3">
        <f t="shared" si="0"/>
        <v>-83.2</v>
      </c>
      <c r="H12" s="3">
        <f t="shared" si="1"/>
        <v>8.3657059761346242E-2</v>
      </c>
    </row>
    <row r="13" spans="1:12" x14ac:dyDescent="0.25">
      <c r="A13" s="13">
        <v>-82</v>
      </c>
      <c r="F13" s="3">
        <v>-39</v>
      </c>
      <c r="G13" s="3">
        <f t="shared" si="0"/>
        <v>-83.17</v>
      </c>
      <c r="H13" s="3">
        <f t="shared" si="1"/>
        <v>9.2780738185843564E-2</v>
      </c>
    </row>
    <row r="14" spans="1:12" x14ac:dyDescent="0.25">
      <c r="A14" s="13">
        <v>-82</v>
      </c>
      <c r="F14" s="3">
        <v>-38</v>
      </c>
      <c r="G14" s="3">
        <f t="shared" si="0"/>
        <v>-83.14</v>
      </c>
      <c r="H14" s="3">
        <f t="shared" si="1"/>
        <v>0.10263014522121436</v>
      </c>
    </row>
    <row r="15" spans="1:12" x14ac:dyDescent="0.25">
      <c r="A15" s="13">
        <v>-83</v>
      </c>
      <c r="F15" s="3">
        <v>-37</v>
      </c>
      <c r="G15" s="3">
        <f t="shared" si="0"/>
        <v>-83.11</v>
      </c>
      <c r="H15" s="3">
        <f t="shared" si="1"/>
        <v>0.11322803130430559</v>
      </c>
    </row>
    <row r="16" spans="1:12" x14ac:dyDescent="0.25">
      <c r="A16" s="13">
        <v>-82</v>
      </c>
      <c r="F16" s="3">
        <v>-36</v>
      </c>
      <c r="G16" s="3">
        <f t="shared" si="0"/>
        <v>-83.08</v>
      </c>
      <c r="H16" s="3">
        <f t="shared" si="1"/>
        <v>0.12459334974128597</v>
      </c>
    </row>
    <row r="17" spans="1:8" x14ac:dyDescent="0.25">
      <c r="A17" s="13">
        <v>-82</v>
      </c>
      <c r="F17" s="3">
        <v>-35</v>
      </c>
      <c r="G17" s="3">
        <f t="shared" si="0"/>
        <v>-83.05</v>
      </c>
      <c r="H17" s="3">
        <f t="shared" si="1"/>
        <v>0.13674065661794882</v>
      </c>
    </row>
    <row r="18" spans="1:8" x14ac:dyDescent="0.25">
      <c r="A18" s="13">
        <v>-83</v>
      </c>
      <c r="F18" s="3">
        <v>-34</v>
      </c>
      <c r="G18" s="3">
        <f t="shared" si="0"/>
        <v>-83.02</v>
      </c>
      <c r="H18" s="3">
        <f t="shared" si="1"/>
        <v>0.1496795100339279</v>
      </c>
    </row>
    <row r="19" spans="1:8" x14ac:dyDescent="0.25">
      <c r="A19" s="13">
        <v>-83</v>
      </c>
      <c r="F19" s="3">
        <v>-33</v>
      </c>
      <c r="G19" s="3">
        <f t="shared" si="0"/>
        <v>-82.99</v>
      </c>
      <c r="H19" s="3">
        <f t="shared" si="1"/>
        <v>0.16341387847703492</v>
      </c>
    </row>
    <row r="20" spans="1:8" x14ac:dyDescent="0.25">
      <c r="A20" s="13">
        <v>-82</v>
      </c>
      <c r="F20" s="3">
        <v>-32</v>
      </c>
      <c r="G20" s="3">
        <f t="shared" si="0"/>
        <v>-82.96</v>
      </c>
      <c r="H20" s="3">
        <f t="shared" si="1"/>
        <v>0.17794156894829075</v>
      </c>
    </row>
    <row r="21" spans="1:8" x14ac:dyDescent="0.25">
      <c r="A21" s="13">
        <v>-83</v>
      </c>
      <c r="F21" s="3">
        <v>-31</v>
      </c>
      <c r="G21" s="3">
        <f t="shared" si="0"/>
        <v>-82.93</v>
      </c>
      <c r="H21" s="3">
        <f t="shared" si="1"/>
        <v>0.19325368608764584</v>
      </c>
    </row>
    <row r="22" spans="1:8" x14ac:dyDescent="0.25">
      <c r="A22" s="13">
        <v>-83</v>
      </c>
      <c r="F22" s="3">
        <v>-30</v>
      </c>
      <c r="G22" s="3">
        <f t="shared" si="0"/>
        <v>-82.9</v>
      </c>
      <c r="H22" s="3">
        <f t="shared" si="1"/>
        <v>0.20933413400434855</v>
      </c>
    </row>
    <row r="23" spans="1:8" x14ac:dyDescent="0.25">
      <c r="A23" s="13">
        <v>-82</v>
      </c>
      <c r="F23" s="3">
        <v>-29</v>
      </c>
      <c r="G23" s="3">
        <f t="shared" si="0"/>
        <v>-82.87</v>
      </c>
      <c r="H23" s="3">
        <f t="shared" si="1"/>
        <v>0.226159172755762</v>
      </c>
    </row>
    <row r="24" spans="1:8" x14ac:dyDescent="0.25">
      <c r="A24" s="13">
        <v>-81</v>
      </c>
      <c r="F24" s="3">
        <v>-28</v>
      </c>
      <c r="G24" s="3">
        <f t="shared" si="0"/>
        <v>-82.84</v>
      </c>
      <c r="H24" s="3">
        <f t="shared" si="1"/>
        <v>0.24369704141959081</v>
      </c>
    </row>
    <row r="25" spans="1:8" x14ac:dyDescent="0.25">
      <c r="A25" s="13">
        <v>-82</v>
      </c>
      <c r="F25" s="3">
        <v>-27</v>
      </c>
      <c r="G25" s="3">
        <f t="shared" si="0"/>
        <v>-82.81</v>
      </c>
      <c r="H25" s="3">
        <f t="shared" si="1"/>
        <v>0.26190765944514993</v>
      </c>
    </row>
    <row r="26" spans="1:8" x14ac:dyDescent="0.25">
      <c r="A26" s="13">
        <v>-82</v>
      </c>
      <c r="F26" s="3">
        <v>-26</v>
      </c>
      <c r="G26" s="3">
        <f t="shared" si="0"/>
        <v>-82.78</v>
      </c>
      <c r="H26" s="3">
        <f t="shared" si="1"/>
        <v>0.28074241743477873</v>
      </c>
    </row>
    <row r="27" spans="1:8" x14ac:dyDescent="0.25">
      <c r="A27" s="13">
        <v>-81</v>
      </c>
      <c r="C27" s="29" t="s">
        <v>20</v>
      </c>
      <c r="D27" s="29"/>
      <c r="F27" s="3">
        <v>-25</v>
      </c>
      <c r="G27" s="3">
        <f t="shared" si="0"/>
        <v>-82.75</v>
      </c>
      <c r="H27" s="3">
        <f t="shared" si="1"/>
        <v>0.30014406768674634</v>
      </c>
    </row>
    <row r="28" spans="1:8" x14ac:dyDescent="0.25">
      <c r="A28" s="13">
        <v>-81</v>
      </c>
      <c r="C28" s="22" t="s">
        <v>22</v>
      </c>
      <c r="D28" s="6">
        <f>_xlfn.MODE.SNGL(A1:A100)</f>
        <v>-82</v>
      </c>
      <c r="F28" s="3">
        <v>-24</v>
      </c>
      <c r="G28" s="3">
        <f t="shared" si="0"/>
        <v>-82.72</v>
      </c>
      <c r="H28" s="3">
        <f t="shared" si="1"/>
        <v>0.32004672372379678</v>
      </c>
    </row>
    <row r="29" spans="1:8" x14ac:dyDescent="0.25">
      <c r="A29" s="13">
        <v>-81</v>
      </c>
      <c r="C29" s="22" t="s">
        <v>21</v>
      </c>
      <c r="D29" s="6">
        <f>_xlfn.MODE.SNGL(A1:A5)</f>
        <v>-82</v>
      </c>
      <c r="F29" s="3">
        <v>-23</v>
      </c>
      <c r="G29" s="3">
        <f t="shared" si="0"/>
        <v>-82.69</v>
      </c>
      <c r="H29" s="3">
        <f t="shared" si="1"/>
        <v>0.34037597664192976</v>
      </c>
    </row>
    <row r="30" spans="1:8" x14ac:dyDescent="0.25">
      <c r="A30" s="13">
        <v>-82</v>
      </c>
      <c r="C30" s="22" t="s">
        <v>29</v>
      </c>
      <c r="D30" s="20">
        <f>ABS(C6/C9)</f>
        <v>7.1293517679767481E-3</v>
      </c>
      <c r="F30" s="3">
        <v>-22</v>
      </c>
      <c r="G30" s="3">
        <f t="shared" si="0"/>
        <v>-82.66</v>
      </c>
      <c r="H30" s="3">
        <f t="shared" si="1"/>
        <v>0.36104913445526532</v>
      </c>
    </row>
    <row r="31" spans="1:8" x14ac:dyDescent="0.25">
      <c r="A31" s="13">
        <v>-82</v>
      </c>
      <c r="F31" s="3">
        <v>-21</v>
      </c>
      <c r="G31" s="3">
        <f t="shared" si="0"/>
        <v>-82.63</v>
      </c>
      <c r="H31" s="3">
        <f t="shared" si="1"/>
        <v>0.38197558870626569</v>
      </c>
    </row>
    <row r="32" spans="1:8" x14ac:dyDescent="0.25">
      <c r="A32" s="13">
        <v>-82</v>
      </c>
      <c r="F32" s="3">
        <v>-20</v>
      </c>
      <c r="G32" s="3">
        <f t="shared" si="0"/>
        <v>-82.6</v>
      </c>
      <c r="H32" s="3">
        <f t="shared" si="1"/>
        <v>0.40305731048573196</v>
      </c>
    </row>
    <row r="33" spans="1:8" x14ac:dyDescent="0.25">
      <c r="A33" s="13">
        <v>-82</v>
      </c>
      <c r="F33" s="3">
        <v>-19</v>
      </c>
      <c r="G33" s="3">
        <f t="shared" si="0"/>
        <v>-82.57</v>
      </c>
      <c r="H33" s="3">
        <f t="shared" si="1"/>
        <v>0.42418947570120219</v>
      </c>
    </row>
    <row r="34" spans="1:8" x14ac:dyDescent="0.25">
      <c r="A34" s="13">
        <v>-82</v>
      </c>
      <c r="F34" s="3">
        <v>-18</v>
      </c>
      <c r="G34" s="3">
        <f t="shared" si="0"/>
        <v>-82.54</v>
      </c>
      <c r="H34" s="3">
        <f t="shared" si="1"/>
        <v>0.44526121699026883</v>
      </c>
    </row>
    <row r="35" spans="1:8" x14ac:dyDescent="0.25">
      <c r="A35" s="13">
        <v>-82</v>
      </c>
      <c r="F35" s="3">
        <v>-17</v>
      </c>
      <c r="G35" s="3">
        <f t="shared" si="0"/>
        <v>-82.51</v>
      </c>
      <c r="H35" s="3">
        <f t="shared" si="1"/>
        <v>0.46615649714793617</v>
      </c>
    </row>
    <row r="36" spans="1:8" x14ac:dyDescent="0.25">
      <c r="A36" s="13">
        <v>-82</v>
      </c>
      <c r="F36" s="3">
        <v>-16</v>
      </c>
      <c r="G36" s="3">
        <f t="shared" si="0"/>
        <v>-82.48</v>
      </c>
      <c r="H36" s="3">
        <f t="shared" si="1"/>
        <v>0.48675509638032938</v>
      </c>
    </row>
    <row r="37" spans="1:8" x14ac:dyDescent="0.25">
      <c r="A37" s="13">
        <v>-82</v>
      </c>
      <c r="F37" s="3">
        <v>-15</v>
      </c>
      <c r="G37" s="3">
        <f t="shared" si="0"/>
        <v>-82.45</v>
      </c>
      <c r="H37" s="3">
        <f t="shared" si="1"/>
        <v>0.50693370317173914</v>
      </c>
    </row>
    <row r="38" spans="1:8" x14ac:dyDescent="0.25">
      <c r="A38" s="13">
        <v>-82</v>
      </c>
      <c r="F38" s="3">
        <v>-14</v>
      </c>
      <c r="G38" s="3">
        <f t="shared" si="0"/>
        <v>-82.42</v>
      </c>
      <c r="H38" s="3">
        <f t="shared" si="1"/>
        <v>0.52656709611929775</v>
      </c>
    </row>
    <row r="39" spans="1:8" x14ac:dyDescent="0.25">
      <c r="A39" s="13">
        <v>-83</v>
      </c>
      <c r="F39" s="3">
        <v>-13</v>
      </c>
      <c r="G39" s="3">
        <f t="shared" si="0"/>
        <v>-82.39</v>
      </c>
      <c r="H39" s="3">
        <f t="shared" si="1"/>
        <v>0.5455294018137774</v>
      </c>
    </row>
    <row r="40" spans="1:8" x14ac:dyDescent="0.25">
      <c r="A40" s="13">
        <v>-82</v>
      </c>
      <c r="F40" s="3">
        <v>-12</v>
      </c>
      <c r="G40" s="3">
        <f t="shared" si="0"/>
        <v>-82.36</v>
      </c>
      <c r="H40" s="3">
        <f t="shared" si="1"/>
        <v>0.56369541178701732</v>
      </c>
    </row>
    <row r="41" spans="1:8" x14ac:dyDescent="0.25">
      <c r="A41" s="13">
        <v>-82</v>
      </c>
      <c r="F41" s="3">
        <v>-11</v>
      </c>
      <c r="G41" s="3">
        <f t="shared" si="0"/>
        <v>-82.33</v>
      </c>
      <c r="H41" s="3">
        <f t="shared" si="1"/>
        <v>0.58094193976536279</v>
      </c>
    </row>
    <row r="42" spans="1:8" x14ac:dyDescent="0.25">
      <c r="A42" s="13">
        <v>-82</v>
      </c>
      <c r="F42" s="3">
        <v>-10</v>
      </c>
      <c r="G42" s="3">
        <f t="shared" si="0"/>
        <v>-82.3</v>
      </c>
      <c r="H42" s="3">
        <f t="shared" si="1"/>
        <v>0.59714919901788654</v>
      </c>
    </row>
    <row r="43" spans="1:8" x14ac:dyDescent="0.25">
      <c r="A43" s="13">
        <v>-83</v>
      </c>
      <c r="F43" s="3">
        <v>-9</v>
      </c>
      <c r="G43" s="3">
        <f t="shared" si="0"/>
        <v>-82.27</v>
      </c>
      <c r="H43" s="3">
        <f t="shared" si="1"/>
        <v>0.61220217851510117</v>
      </c>
    </row>
    <row r="44" spans="1:8" x14ac:dyDescent="0.25">
      <c r="A44" s="13">
        <v>-81</v>
      </c>
      <c r="F44" s="3">
        <v>-8</v>
      </c>
      <c r="G44" s="3">
        <f t="shared" si="0"/>
        <v>-82.24</v>
      </c>
      <c r="H44" s="3">
        <f t="shared" si="1"/>
        <v>0.62599199595705957</v>
      </c>
    </row>
    <row r="45" spans="1:8" x14ac:dyDescent="0.25">
      <c r="A45" s="13">
        <v>-82</v>
      </c>
      <c r="F45" s="3">
        <v>-7</v>
      </c>
      <c r="G45" s="3">
        <f t="shared" si="0"/>
        <v>-82.21</v>
      </c>
      <c r="H45" s="3">
        <f t="shared" si="1"/>
        <v>0.63841720551811187</v>
      </c>
    </row>
    <row r="46" spans="1:8" x14ac:dyDescent="0.25">
      <c r="A46" s="13">
        <v>-82</v>
      </c>
      <c r="F46" s="3">
        <v>-6</v>
      </c>
      <c r="G46" s="3">
        <f t="shared" si="0"/>
        <v>-82.18</v>
      </c>
      <c r="H46" s="3">
        <f t="shared" si="1"/>
        <v>0.64938503840718653</v>
      </c>
    </row>
    <row r="47" spans="1:8" x14ac:dyDescent="0.25">
      <c r="A47" s="13">
        <v>-83</v>
      </c>
      <c r="F47" s="3">
        <v>-5</v>
      </c>
      <c r="G47" s="3">
        <f t="shared" si="0"/>
        <v>-82.15</v>
      </c>
      <c r="H47" s="3">
        <f t="shared" si="1"/>
        <v>0.65881255506361103</v>
      </c>
    </row>
    <row r="48" spans="1:8" x14ac:dyDescent="0.25">
      <c r="A48" s="13">
        <v>-83</v>
      </c>
      <c r="F48" s="3">
        <v>-4</v>
      </c>
      <c r="G48" s="3">
        <f t="shared" si="0"/>
        <v>-82.12</v>
      </c>
      <c r="H48" s="3">
        <f t="shared" si="1"/>
        <v>0.66662768899305591</v>
      </c>
    </row>
    <row r="49" spans="1:8" x14ac:dyDescent="0.25">
      <c r="A49" s="13">
        <v>-82</v>
      </c>
      <c r="F49" s="3">
        <v>-3</v>
      </c>
      <c r="G49" s="3">
        <f t="shared" si="0"/>
        <v>-82.09</v>
      </c>
      <c r="H49" s="3">
        <f t="shared" si="1"/>
        <v>0.67277016387827959</v>
      </c>
    </row>
    <row r="50" spans="1:8" x14ac:dyDescent="0.25">
      <c r="A50" s="13">
        <v>-82</v>
      </c>
      <c r="F50" s="3">
        <v>-2</v>
      </c>
      <c r="G50" s="3">
        <f t="shared" si="0"/>
        <v>-82.06</v>
      </c>
      <c r="H50" s="3">
        <f t="shared" si="1"/>
        <v>0.67719226764391915</v>
      </c>
    </row>
    <row r="51" spans="1:8" x14ac:dyDescent="0.25">
      <c r="A51" s="13">
        <v>-83</v>
      </c>
      <c r="F51" s="3">
        <v>-1</v>
      </c>
      <c r="G51" s="3">
        <f t="shared" si="0"/>
        <v>-82.03</v>
      </c>
      <c r="H51" s="3">
        <f t="shared" si="1"/>
        <v>0.67985946957241561</v>
      </c>
    </row>
    <row r="52" spans="1:8" x14ac:dyDescent="0.25">
      <c r="A52" s="13">
        <v>-83</v>
      </c>
      <c r="F52" s="3">
        <v>0</v>
      </c>
      <c r="G52" s="3">
        <f t="shared" si="0"/>
        <v>-82</v>
      </c>
      <c r="H52" s="3">
        <f t="shared" si="1"/>
        <v>0.68075086930660222</v>
      </c>
    </row>
    <row r="53" spans="1:8" x14ac:dyDescent="0.25">
      <c r="A53" s="13">
        <v>-82</v>
      </c>
      <c r="F53" s="3">
        <v>1</v>
      </c>
      <c r="G53" s="3">
        <f t="shared" si="0"/>
        <v>-81.97</v>
      </c>
      <c r="H53" s="3">
        <f t="shared" si="1"/>
        <v>0.67985946957241561</v>
      </c>
    </row>
    <row r="54" spans="1:8" x14ac:dyDescent="0.25">
      <c r="A54" s="13">
        <v>-83</v>
      </c>
      <c r="F54" s="3">
        <v>2</v>
      </c>
      <c r="G54" s="3">
        <f t="shared" si="0"/>
        <v>-81.94</v>
      </c>
      <c r="H54" s="3">
        <f t="shared" si="1"/>
        <v>0.67719226764391915</v>
      </c>
    </row>
    <row r="55" spans="1:8" x14ac:dyDescent="0.25">
      <c r="A55" s="13">
        <v>-82</v>
      </c>
      <c r="F55" s="3">
        <v>3</v>
      </c>
      <c r="G55" s="3">
        <f t="shared" si="0"/>
        <v>-81.91</v>
      </c>
      <c r="H55" s="3">
        <f t="shared" si="1"/>
        <v>0.67277016387827959</v>
      </c>
    </row>
    <row r="56" spans="1:8" x14ac:dyDescent="0.25">
      <c r="A56" s="13">
        <v>-82</v>
      </c>
      <c r="F56" s="3">
        <v>4</v>
      </c>
      <c r="G56" s="3">
        <f t="shared" si="0"/>
        <v>-81.88</v>
      </c>
      <c r="H56" s="3">
        <f t="shared" si="1"/>
        <v>0.66662768899305591</v>
      </c>
    </row>
    <row r="57" spans="1:8" x14ac:dyDescent="0.25">
      <c r="A57" s="13">
        <v>-82</v>
      </c>
      <c r="F57" s="3">
        <v>5</v>
      </c>
      <c r="G57" s="3">
        <f t="shared" si="0"/>
        <v>-81.849999999999994</v>
      </c>
      <c r="H57" s="3">
        <f t="shared" si="1"/>
        <v>0.65881255506361103</v>
      </c>
    </row>
    <row r="58" spans="1:8" x14ac:dyDescent="0.25">
      <c r="A58" s="13">
        <v>-83</v>
      </c>
      <c r="F58" s="3">
        <v>6</v>
      </c>
      <c r="G58" s="3">
        <f t="shared" si="0"/>
        <v>-81.819999999999993</v>
      </c>
      <c r="H58" s="3">
        <f t="shared" si="1"/>
        <v>0.64938503840718653</v>
      </c>
    </row>
    <row r="59" spans="1:8" x14ac:dyDescent="0.25">
      <c r="A59" s="13">
        <v>-82</v>
      </c>
      <c r="F59" s="3">
        <v>7</v>
      </c>
      <c r="G59" s="3">
        <f t="shared" si="0"/>
        <v>-81.790000000000006</v>
      </c>
      <c r="H59" s="3">
        <f t="shared" si="1"/>
        <v>0.63841720551811187</v>
      </c>
    </row>
    <row r="60" spans="1:8" x14ac:dyDescent="0.25">
      <c r="A60" s="13">
        <v>-83</v>
      </c>
      <c r="F60" s="3">
        <v>8</v>
      </c>
      <c r="G60" s="3">
        <f t="shared" si="0"/>
        <v>-81.760000000000005</v>
      </c>
      <c r="H60" s="3">
        <f t="shared" si="1"/>
        <v>0.62599199595705957</v>
      </c>
    </row>
    <row r="61" spans="1:8" x14ac:dyDescent="0.25">
      <c r="A61" s="13">
        <v>-81</v>
      </c>
      <c r="F61" s="3">
        <v>9</v>
      </c>
      <c r="G61" s="3">
        <f t="shared" si="0"/>
        <v>-81.73</v>
      </c>
      <c r="H61" s="3">
        <f t="shared" si="1"/>
        <v>0.61220217851510117</v>
      </c>
    </row>
    <row r="62" spans="1:8" x14ac:dyDescent="0.25">
      <c r="A62" s="13">
        <v>-82</v>
      </c>
      <c r="F62" s="3">
        <v>10</v>
      </c>
      <c r="G62" s="3">
        <f t="shared" si="0"/>
        <v>-81.7</v>
      </c>
      <c r="H62" s="3">
        <f t="shared" si="1"/>
        <v>0.59714919901788654</v>
      </c>
    </row>
    <row r="63" spans="1:8" x14ac:dyDescent="0.25">
      <c r="A63" s="13">
        <v>-82</v>
      </c>
      <c r="F63" s="3">
        <v>11</v>
      </c>
      <c r="G63" s="3">
        <f t="shared" si="0"/>
        <v>-81.67</v>
      </c>
      <c r="H63" s="3">
        <f t="shared" si="1"/>
        <v>0.58094193976536279</v>
      </c>
    </row>
    <row r="64" spans="1:8" x14ac:dyDescent="0.25">
      <c r="A64" s="13">
        <v>-83</v>
      </c>
      <c r="F64" s="3">
        <v>12</v>
      </c>
      <c r="G64" s="3">
        <f t="shared" si="0"/>
        <v>-81.64</v>
      </c>
      <c r="H64" s="3">
        <f t="shared" si="1"/>
        <v>0.56369541178701732</v>
      </c>
    </row>
    <row r="65" spans="1:8" x14ac:dyDescent="0.25">
      <c r="A65" s="13">
        <v>-82</v>
      </c>
      <c r="F65" s="3">
        <v>13</v>
      </c>
      <c r="G65" s="3">
        <f t="shared" si="0"/>
        <v>-81.61</v>
      </c>
      <c r="H65" s="3">
        <f t="shared" si="1"/>
        <v>0.5455294018137774</v>
      </c>
    </row>
    <row r="66" spans="1:8" x14ac:dyDescent="0.25">
      <c r="A66" s="13">
        <v>-82</v>
      </c>
      <c r="F66" s="3">
        <v>14</v>
      </c>
      <c r="G66" s="3">
        <f t="shared" si="0"/>
        <v>-81.58</v>
      </c>
      <c r="H66" s="3">
        <f t="shared" si="1"/>
        <v>0.52656709611929775</v>
      </c>
    </row>
    <row r="67" spans="1:8" x14ac:dyDescent="0.25">
      <c r="A67" s="13">
        <v>-82</v>
      </c>
      <c r="F67" s="3">
        <v>15</v>
      </c>
      <c r="G67" s="3">
        <f t="shared" si="0"/>
        <v>-81.55</v>
      </c>
      <c r="H67" s="3">
        <f t="shared" si="1"/>
        <v>0.50693370317173914</v>
      </c>
    </row>
    <row r="68" spans="1:8" x14ac:dyDescent="0.25">
      <c r="A68" s="13">
        <v>-82</v>
      </c>
      <c r="F68" s="3">
        <v>16</v>
      </c>
      <c r="G68" s="3">
        <f t="shared" ref="G68:G102" si="2">$D$28+($I$3*F68)</f>
        <v>-81.52</v>
      </c>
      <c r="H68" s="3">
        <f t="shared" ref="H68:H102" si="3">_xlfn.NORM.DIST(G68,$D$28,$C$6,FALSE)</f>
        <v>0.48675509638032938</v>
      </c>
    </row>
    <row r="69" spans="1:8" x14ac:dyDescent="0.25">
      <c r="A69" s="13">
        <v>-83</v>
      </c>
      <c r="F69" s="3">
        <v>17</v>
      </c>
      <c r="G69" s="3">
        <f t="shared" si="2"/>
        <v>-81.489999999999995</v>
      </c>
      <c r="H69" s="3">
        <f t="shared" si="3"/>
        <v>0.46615649714793617</v>
      </c>
    </row>
    <row r="70" spans="1:8" x14ac:dyDescent="0.25">
      <c r="A70" s="13">
        <v>-82</v>
      </c>
      <c r="F70" s="3">
        <v>18</v>
      </c>
      <c r="G70" s="3">
        <f t="shared" si="2"/>
        <v>-81.459999999999994</v>
      </c>
      <c r="H70" s="3">
        <f t="shared" si="3"/>
        <v>0.44526121699026883</v>
      </c>
    </row>
    <row r="71" spans="1:8" x14ac:dyDescent="0.25">
      <c r="A71" s="13">
        <v>-83</v>
      </c>
      <c r="F71" s="3">
        <v>19</v>
      </c>
      <c r="G71" s="3">
        <f t="shared" si="2"/>
        <v>-81.430000000000007</v>
      </c>
      <c r="H71" s="3">
        <f t="shared" si="3"/>
        <v>0.42418947570120219</v>
      </c>
    </row>
    <row r="72" spans="1:8" x14ac:dyDescent="0.25">
      <c r="A72" s="13">
        <v>-83</v>
      </c>
      <c r="F72" s="3">
        <v>20</v>
      </c>
      <c r="G72" s="3">
        <f t="shared" si="2"/>
        <v>-81.400000000000006</v>
      </c>
      <c r="H72" s="3">
        <f t="shared" si="3"/>
        <v>0.40305731048573196</v>
      </c>
    </row>
    <row r="73" spans="1:8" x14ac:dyDescent="0.25">
      <c r="A73" s="13">
        <v>-83</v>
      </c>
      <c r="F73" s="3">
        <v>21</v>
      </c>
      <c r="G73" s="3">
        <f t="shared" si="2"/>
        <v>-81.37</v>
      </c>
      <c r="H73" s="3">
        <f t="shared" si="3"/>
        <v>0.38197558870626569</v>
      </c>
    </row>
    <row r="74" spans="1:8" x14ac:dyDescent="0.25">
      <c r="A74" s="13">
        <v>-82</v>
      </c>
      <c r="F74" s="3">
        <v>22</v>
      </c>
      <c r="G74" s="3">
        <f t="shared" si="2"/>
        <v>-81.34</v>
      </c>
      <c r="H74" s="3">
        <f t="shared" si="3"/>
        <v>0.36104913445526532</v>
      </c>
    </row>
    <row r="75" spans="1:8" x14ac:dyDescent="0.25">
      <c r="A75" s="13">
        <v>-82</v>
      </c>
      <c r="F75" s="3">
        <v>23</v>
      </c>
      <c r="G75" s="3">
        <f t="shared" si="2"/>
        <v>-81.31</v>
      </c>
      <c r="H75" s="3">
        <f t="shared" si="3"/>
        <v>0.34037597664192976</v>
      </c>
    </row>
    <row r="76" spans="1:8" x14ac:dyDescent="0.25">
      <c r="A76" s="13">
        <v>-82</v>
      </c>
      <c r="F76" s="3">
        <v>24</v>
      </c>
      <c r="G76" s="3">
        <f t="shared" si="2"/>
        <v>-81.28</v>
      </c>
      <c r="H76" s="3">
        <f t="shared" si="3"/>
        <v>0.32004672372379678</v>
      </c>
    </row>
    <row r="77" spans="1:8" x14ac:dyDescent="0.25">
      <c r="A77" s="13">
        <v>-82</v>
      </c>
      <c r="F77" s="3">
        <v>25</v>
      </c>
      <c r="G77" s="3">
        <f t="shared" si="2"/>
        <v>-81.25</v>
      </c>
      <c r="H77" s="3">
        <f t="shared" si="3"/>
        <v>0.30014406768674634</v>
      </c>
    </row>
    <row r="78" spans="1:8" x14ac:dyDescent="0.25">
      <c r="A78" s="13">
        <v>-82</v>
      </c>
      <c r="F78" s="3">
        <v>26</v>
      </c>
      <c r="G78" s="3">
        <f t="shared" si="2"/>
        <v>-81.22</v>
      </c>
      <c r="H78" s="3">
        <f t="shared" si="3"/>
        <v>0.28074241743477873</v>
      </c>
    </row>
    <row r="79" spans="1:8" x14ac:dyDescent="0.25">
      <c r="A79" s="13">
        <v>-83</v>
      </c>
      <c r="F79" s="3">
        <v>27</v>
      </c>
      <c r="G79" s="3">
        <f t="shared" si="2"/>
        <v>-81.19</v>
      </c>
      <c r="H79" s="3">
        <f t="shared" si="3"/>
        <v>0.26190765944514993</v>
      </c>
    </row>
    <row r="80" spans="1:8" x14ac:dyDescent="0.25">
      <c r="A80" s="13">
        <v>-83</v>
      </c>
      <c r="F80" s="3">
        <v>28</v>
      </c>
      <c r="G80" s="3">
        <f t="shared" si="2"/>
        <v>-81.16</v>
      </c>
      <c r="H80" s="3">
        <f t="shared" si="3"/>
        <v>0.24369704141959081</v>
      </c>
    </row>
    <row r="81" spans="1:8" x14ac:dyDescent="0.25">
      <c r="A81" s="13">
        <v>-83</v>
      </c>
      <c r="F81" s="3">
        <v>29</v>
      </c>
      <c r="G81" s="3">
        <f t="shared" si="2"/>
        <v>-81.13</v>
      </c>
      <c r="H81" s="3">
        <f t="shared" si="3"/>
        <v>0.226159172755762</v>
      </c>
    </row>
    <row r="82" spans="1:8" x14ac:dyDescent="0.25">
      <c r="A82" s="13">
        <v>-83</v>
      </c>
      <c r="F82" s="3">
        <v>30</v>
      </c>
      <c r="G82" s="3">
        <f t="shared" si="2"/>
        <v>-81.099999999999994</v>
      </c>
      <c r="H82" s="3">
        <f t="shared" si="3"/>
        <v>0.20933413400434855</v>
      </c>
    </row>
    <row r="83" spans="1:8" x14ac:dyDescent="0.25">
      <c r="A83" s="13">
        <v>-82</v>
      </c>
      <c r="F83" s="3">
        <v>31</v>
      </c>
      <c r="G83" s="3">
        <f t="shared" si="2"/>
        <v>-81.069999999999993</v>
      </c>
      <c r="H83" s="3">
        <f t="shared" si="3"/>
        <v>0.19325368608764584</v>
      </c>
    </row>
    <row r="84" spans="1:8" x14ac:dyDescent="0.25">
      <c r="A84" s="13">
        <v>-83</v>
      </c>
      <c r="F84" s="3">
        <v>32</v>
      </c>
      <c r="G84" s="3">
        <f t="shared" si="2"/>
        <v>-81.040000000000006</v>
      </c>
      <c r="H84" s="3">
        <f t="shared" si="3"/>
        <v>0.17794156894829075</v>
      </c>
    </row>
    <row r="85" spans="1:8" x14ac:dyDescent="0.25">
      <c r="A85" s="13">
        <v>-82</v>
      </c>
      <c r="F85" s="3">
        <v>33</v>
      </c>
      <c r="G85" s="3">
        <f t="shared" si="2"/>
        <v>-81.010000000000005</v>
      </c>
      <c r="H85" s="3">
        <f t="shared" si="3"/>
        <v>0.16341387847703492</v>
      </c>
    </row>
    <row r="86" spans="1:8" x14ac:dyDescent="0.25">
      <c r="A86" s="13">
        <v>-82</v>
      </c>
      <c r="F86" s="3">
        <v>34</v>
      </c>
      <c r="G86" s="3">
        <f t="shared" si="2"/>
        <v>-80.98</v>
      </c>
      <c r="H86" s="3">
        <f t="shared" si="3"/>
        <v>0.1496795100339279</v>
      </c>
    </row>
    <row r="87" spans="1:8" x14ac:dyDescent="0.25">
      <c r="A87" s="13">
        <v>-82</v>
      </c>
      <c r="F87" s="3">
        <v>35</v>
      </c>
      <c r="G87" s="3">
        <f t="shared" si="2"/>
        <v>-80.95</v>
      </c>
      <c r="H87" s="3">
        <f t="shared" si="3"/>
        <v>0.13674065661794882</v>
      </c>
    </row>
    <row r="88" spans="1:8" x14ac:dyDescent="0.25">
      <c r="A88" s="13">
        <v>-82</v>
      </c>
      <c r="F88" s="3">
        <v>36</v>
      </c>
      <c r="G88" s="3">
        <f t="shared" si="2"/>
        <v>-80.92</v>
      </c>
      <c r="H88" s="3">
        <f t="shared" si="3"/>
        <v>0.12459334974128597</v>
      </c>
    </row>
    <row r="89" spans="1:8" x14ac:dyDescent="0.25">
      <c r="A89" s="13">
        <v>-84</v>
      </c>
      <c r="F89" s="3">
        <v>37</v>
      </c>
      <c r="G89" s="3">
        <f t="shared" si="2"/>
        <v>-80.89</v>
      </c>
      <c r="H89" s="3">
        <f t="shared" si="3"/>
        <v>0.11322803130430559</v>
      </c>
    </row>
    <row r="90" spans="1:8" x14ac:dyDescent="0.25">
      <c r="A90" s="13">
        <v>-82</v>
      </c>
      <c r="F90" s="3">
        <v>38</v>
      </c>
      <c r="G90" s="3">
        <f t="shared" si="2"/>
        <v>-80.86</v>
      </c>
      <c r="H90" s="3">
        <f t="shared" si="3"/>
        <v>0.10263014522121436</v>
      </c>
    </row>
    <row r="91" spans="1:8" x14ac:dyDescent="0.25">
      <c r="A91" s="13">
        <v>-82</v>
      </c>
      <c r="F91" s="3">
        <v>39</v>
      </c>
      <c r="G91" s="3">
        <f t="shared" si="2"/>
        <v>-80.83</v>
      </c>
      <c r="H91" s="3">
        <f t="shared" si="3"/>
        <v>9.2780738185843564E-2</v>
      </c>
    </row>
    <row r="92" spans="1:8" x14ac:dyDescent="0.25">
      <c r="A92" s="13">
        <v>-81</v>
      </c>
      <c r="F92" s="3">
        <v>40</v>
      </c>
      <c r="G92" s="3">
        <f t="shared" si="2"/>
        <v>-80.8</v>
      </c>
      <c r="H92" s="3">
        <f t="shared" si="3"/>
        <v>8.3657059761346242E-2</v>
      </c>
    </row>
    <row r="93" spans="1:8" x14ac:dyDescent="0.25">
      <c r="A93" s="13">
        <v>-82</v>
      </c>
      <c r="F93" s="3">
        <v>41</v>
      </c>
      <c r="G93" s="3">
        <f t="shared" si="2"/>
        <v>-80.77</v>
      </c>
      <c r="H93" s="3">
        <f t="shared" si="3"/>
        <v>7.5233152895170463E-2</v>
      </c>
    </row>
    <row r="94" spans="1:8" x14ac:dyDescent="0.25">
      <c r="A94" s="13">
        <v>-82</v>
      </c>
      <c r="F94" s="3">
        <v>42</v>
      </c>
      <c r="G94" s="3">
        <f t="shared" si="2"/>
        <v>-80.739999999999995</v>
      </c>
      <c r="H94" s="3">
        <f t="shared" si="3"/>
        <v>6.7480426969544288E-2</v>
      </c>
    </row>
    <row r="95" spans="1:8" x14ac:dyDescent="0.25">
      <c r="A95" s="13">
        <v>-82</v>
      </c>
      <c r="F95" s="3">
        <v>43</v>
      </c>
      <c r="G95" s="3">
        <f t="shared" si="2"/>
        <v>-80.709999999999994</v>
      </c>
      <c r="H95" s="3">
        <f t="shared" si="3"/>
        <v>6.0368206566687892E-2</v>
      </c>
    </row>
    <row r="96" spans="1:8" x14ac:dyDescent="0.25">
      <c r="A96" s="13">
        <v>-82</v>
      </c>
      <c r="F96" s="3">
        <v>44</v>
      </c>
      <c r="G96" s="3">
        <f t="shared" si="2"/>
        <v>-80.680000000000007</v>
      </c>
      <c r="H96" s="3">
        <f t="shared" si="3"/>
        <v>5.3864250227356462E-2</v>
      </c>
    </row>
    <row r="97" spans="1:8" x14ac:dyDescent="0.25">
      <c r="A97" s="13">
        <v>-83</v>
      </c>
      <c r="F97" s="3">
        <v>45</v>
      </c>
      <c r="G97" s="3">
        <f t="shared" si="2"/>
        <v>-80.650000000000006</v>
      </c>
      <c r="H97" s="3">
        <f t="shared" si="3"/>
        <v>4.7935234583556363E-2</v>
      </c>
    </row>
    <row r="98" spans="1:8" x14ac:dyDescent="0.25">
      <c r="A98" s="13">
        <v>-82</v>
      </c>
      <c r="F98" s="3">
        <v>46</v>
      </c>
      <c r="G98" s="3">
        <f t="shared" si="2"/>
        <v>-80.62</v>
      </c>
      <c r="H98" s="3">
        <f t="shared" si="3"/>
        <v>4.2547200326624242E-2</v>
      </c>
    </row>
    <row r="99" spans="1:8" x14ac:dyDescent="0.25">
      <c r="A99" s="13">
        <v>-82</v>
      </c>
      <c r="F99" s="3">
        <v>47</v>
      </c>
      <c r="G99" s="3">
        <f t="shared" si="2"/>
        <v>-80.59</v>
      </c>
      <c r="H99" s="3">
        <f t="shared" si="3"/>
        <v>3.7665957508323362E-2</v>
      </c>
    </row>
    <row r="100" spans="1:8" x14ac:dyDescent="0.25">
      <c r="A100" s="13">
        <v>-83</v>
      </c>
      <c r="F100" s="3">
        <v>48</v>
      </c>
      <c r="G100" s="3">
        <f t="shared" si="2"/>
        <v>-80.56</v>
      </c>
      <c r="H100" s="3">
        <f t="shared" si="3"/>
        <v>3.3257448647198568E-2</v>
      </c>
    </row>
    <row r="101" spans="1:8" x14ac:dyDescent="0.25">
      <c r="F101" s="3">
        <v>49</v>
      </c>
      <c r="G101" s="3">
        <f t="shared" si="2"/>
        <v>-80.53</v>
      </c>
      <c r="H101" s="3">
        <f t="shared" si="3"/>
        <v>2.9288069009877515E-2</v>
      </c>
    </row>
    <row r="102" spans="1:8" x14ac:dyDescent="0.25">
      <c r="F102" s="3">
        <v>50</v>
      </c>
      <c r="G102" s="3">
        <f t="shared" si="2"/>
        <v>-80.5</v>
      </c>
      <c r="H102" s="3">
        <f t="shared" si="3"/>
        <v>2.5724944246240198E-2</v>
      </c>
    </row>
  </sheetData>
  <mergeCells count="4">
    <mergeCell ref="B1:C1"/>
    <mergeCell ref="D1:E1"/>
    <mergeCell ref="F1:I1"/>
    <mergeCell ref="C27:D27"/>
  </mergeCells>
  <conditionalFormatting sqref="D29">
    <cfRule type="cellIs" dxfId="7" priority="1" operator="notEqual">
      <formula>$D$28</formula>
    </cfRule>
    <cfRule type="cellIs" dxfId="6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68CA-742A-4B1B-B46C-AEEF59ECA229}">
  <dimension ref="A1:L102"/>
  <sheetViews>
    <sheetView zoomScale="120" zoomScaleNormal="120" workbookViewId="0">
      <selection activeCell="B1" sqref="B1:C1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2" s="2" customFormat="1" x14ac:dyDescent="0.25">
      <c r="A1" s="13">
        <v>-83</v>
      </c>
      <c r="B1" s="28" t="s">
        <v>34</v>
      </c>
      <c r="C1" s="28"/>
      <c r="D1" s="25" t="s">
        <v>17</v>
      </c>
      <c r="E1" s="26"/>
      <c r="F1" s="27" t="s">
        <v>18</v>
      </c>
      <c r="G1" s="27"/>
      <c r="H1" s="27"/>
      <c r="I1" s="27"/>
      <c r="L1" s="14"/>
    </row>
    <row r="2" spans="1:12" x14ac:dyDescent="0.25">
      <c r="A2" s="13">
        <v>-82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2" x14ac:dyDescent="0.25">
      <c r="A3" s="13">
        <v>-82</v>
      </c>
      <c r="B3" s="21" t="s">
        <v>8</v>
      </c>
      <c r="C3" s="12">
        <f>MIN(A1:A100)</f>
        <v>-84</v>
      </c>
      <c r="D3" s="8">
        <v>-88</v>
      </c>
      <c r="E3" s="10">
        <f t="array" ref="E3:E11">FREQUENCY(A1:A100,D3:D11)</f>
        <v>0</v>
      </c>
      <c r="F3" s="3">
        <v>-49</v>
      </c>
      <c r="G3" s="3">
        <f>$D$28+($I$3*F3)</f>
        <v>-83.47</v>
      </c>
      <c r="H3" s="3">
        <f>_xlfn.NORM.DIST(G3,$D$28,$C$6,FALSE)</f>
        <v>2.0497296102655497E-2</v>
      </c>
      <c r="I3" s="7">
        <f>(ABS(C3)-ABS(C4))/C5</f>
        <v>0.03</v>
      </c>
      <c r="L3" s="14"/>
    </row>
    <row r="4" spans="1:12" x14ac:dyDescent="0.25">
      <c r="A4" s="13">
        <v>-83</v>
      </c>
      <c r="B4" s="22" t="s">
        <v>9</v>
      </c>
      <c r="C4" s="7">
        <f>MAX(A1:A100)</f>
        <v>-81</v>
      </c>
      <c r="D4" s="6">
        <v>-87</v>
      </c>
      <c r="E4" s="11">
        <v>0</v>
      </c>
      <c r="F4" s="3">
        <v>-48</v>
      </c>
      <c r="G4" s="3">
        <f t="shared" ref="G4:G67" si="0">$D$28+($I$3*F4)</f>
        <v>-83.44</v>
      </c>
      <c r="H4" s="3">
        <f t="shared" ref="H4:H67" si="1">_xlfn.NORM.DIST(G4,$D$28,$C$6,FALSE)</f>
        <v>2.3673066800724011E-2</v>
      </c>
      <c r="L4" s="14"/>
    </row>
    <row r="5" spans="1:12" x14ac:dyDescent="0.25">
      <c r="A5" s="13">
        <v>-82</v>
      </c>
      <c r="B5" s="21" t="s">
        <v>10</v>
      </c>
      <c r="C5" s="12">
        <f>COUNT(A1:A100)</f>
        <v>100</v>
      </c>
      <c r="D5" s="8">
        <v>-86</v>
      </c>
      <c r="E5" s="10">
        <v>0</v>
      </c>
      <c r="F5" s="3">
        <v>-47</v>
      </c>
      <c r="G5" s="3">
        <f t="shared" si="0"/>
        <v>-83.41</v>
      </c>
      <c r="H5" s="3">
        <f t="shared" si="1"/>
        <v>2.7259797015853036E-2</v>
      </c>
      <c r="L5" s="14"/>
    </row>
    <row r="6" spans="1:12" x14ac:dyDescent="0.25">
      <c r="A6" s="13">
        <v>-82</v>
      </c>
      <c r="B6" s="22" t="s">
        <v>2</v>
      </c>
      <c r="C6" s="7">
        <f>_xlfn.STDEV.S(A1:A100)</f>
        <v>0.55048188256318076</v>
      </c>
      <c r="D6" s="6">
        <v>-85</v>
      </c>
      <c r="E6" s="11">
        <v>0</v>
      </c>
      <c r="F6" s="3">
        <v>-46</v>
      </c>
      <c r="G6" s="3">
        <f t="shared" si="0"/>
        <v>-83.38</v>
      </c>
      <c r="H6" s="3">
        <f t="shared" si="1"/>
        <v>3.1296866478098699E-2</v>
      </c>
      <c r="L6" s="14"/>
    </row>
    <row r="7" spans="1:12" x14ac:dyDescent="0.25">
      <c r="A7" s="13">
        <v>-82</v>
      </c>
      <c r="B7" s="21" t="s">
        <v>6</v>
      </c>
      <c r="C7" s="12">
        <f>C9-(2*C6)</f>
        <v>-83.300963765126369</v>
      </c>
      <c r="D7" s="8">
        <v>-84</v>
      </c>
      <c r="E7" s="10">
        <v>1</v>
      </c>
      <c r="F7" s="3">
        <v>-45</v>
      </c>
      <c r="G7" s="3">
        <f t="shared" si="0"/>
        <v>-83.35</v>
      </c>
      <c r="H7" s="3">
        <f t="shared" si="1"/>
        <v>3.5825251001557999E-2</v>
      </c>
    </row>
    <row r="8" spans="1:12" x14ac:dyDescent="0.25">
      <c r="A8" s="13">
        <v>-82</v>
      </c>
      <c r="B8" s="22" t="s">
        <v>4</v>
      </c>
      <c r="C8" s="7">
        <f>C9-C6</f>
        <v>-82.750481882563179</v>
      </c>
      <c r="D8" s="6">
        <v>-83</v>
      </c>
      <c r="E8" s="11">
        <v>24</v>
      </c>
      <c r="F8" s="3">
        <v>-44</v>
      </c>
      <c r="G8" s="3">
        <f t="shared" si="0"/>
        <v>-83.32</v>
      </c>
      <c r="H8" s="3">
        <f t="shared" si="1"/>
        <v>4.0887237795404166E-2</v>
      </c>
    </row>
    <row r="9" spans="1:12" x14ac:dyDescent="0.25">
      <c r="A9" s="13">
        <v>-84</v>
      </c>
      <c r="B9" s="21" t="s">
        <v>3</v>
      </c>
      <c r="C9" s="12">
        <f>AVERAGE(A1:A100)</f>
        <v>-82.2</v>
      </c>
      <c r="D9" s="8">
        <v>-82</v>
      </c>
      <c r="E9" s="10">
        <v>69</v>
      </c>
      <c r="F9" s="3">
        <v>-43</v>
      </c>
      <c r="G9" s="3">
        <f t="shared" si="0"/>
        <v>-83.29</v>
      </c>
      <c r="H9" s="3">
        <f t="shared" si="1"/>
        <v>4.6526078345002254E-2</v>
      </c>
    </row>
    <row r="10" spans="1:12" x14ac:dyDescent="0.25">
      <c r="A10" s="13">
        <v>-82</v>
      </c>
      <c r="B10" s="22" t="s">
        <v>5</v>
      </c>
      <c r="C10" s="7">
        <f>C9+C6</f>
        <v>-81.649518117436827</v>
      </c>
      <c r="D10" s="6">
        <v>-81</v>
      </c>
      <c r="E10" s="11">
        <v>6</v>
      </c>
      <c r="F10" s="3">
        <v>-42</v>
      </c>
      <c r="G10" s="3">
        <f t="shared" si="0"/>
        <v>-83.26</v>
      </c>
      <c r="H10" s="3">
        <f t="shared" si="1"/>
        <v>5.2785576445540862E-2</v>
      </c>
    </row>
    <row r="11" spans="1:12" x14ac:dyDescent="0.25">
      <c r="A11" s="13">
        <v>-82</v>
      </c>
      <c r="B11" s="21" t="s">
        <v>7</v>
      </c>
      <c r="C11" s="12">
        <f>C9+(2*C6)</f>
        <v>-81.099036234873637</v>
      </c>
      <c r="D11" s="8">
        <v>-80</v>
      </c>
      <c r="E11" s="10">
        <v>0</v>
      </c>
      <c r="F11" s="3">
        <v>-41</v>
      </c>
      <c r="G11" s="3">
        <f t="shared" si="0"/>
        <v>-83.23</v>
      </c>
      <c r="H11" s="3">
        <f t="shared" si="1"/>
        <v>5.9709610062417429E-2</v>
      </c>
    </row>
    <row r="12" spans="1:12" x14ac:dyDescent="0.25">
      <c r="A12" s="13">
        <v>-83</v>
      </c>
      <c r="F12" s="3">
        <v>-40</v>
      </c>
      <c r="G12" s="3">
        <f t="shared" si="0"/>
        <v>-83.2</v>
      </c>
      <c r="H12" s="3">
        <f t="shared" si="1"/>
        <v>6.7341586972044773E-2</v>
      </c>
    </row>
    <row r="13" spans="1:12" x14ac:dyDescent="0.25">
      <c r="A13" s="13">
        <v>-83</v>
      </c>
      <c r="F13" s="3">
        <v>-39</v>
      </c>
      <c r="G13" s="3">
        <f t="shared" si="0"/>
        <v>-83.17</v>
      </c>
      <c r="H13" s="3">
        <f t="shared" si="1"/>
        <v>7.5723835593228581E-2</v>
      </c>
    </row>
    <row r="14" spans="1:12" x14ac:dyDescent="0.25">
      <c r="A14" s="13">
        <v>-83</v>
      </c>
      <c r="F14" s="3">
        <v>-38</v>
      </c>
      <c r="G14" s="3">
        <f t="shared" si="0"/>
        <v>-83.14</v>
      </c>
      <c r="H14" s="3">
        <f t="shared" si="1"/>
        <v>8.4896934035884108E-2</v>
      </c>
    </row>
    <row r="15" spans="1:12" x14ac:dyDescent="0.25">
      <c r="A15" s="13">
        <v>-82</v>
      </c>
      <c r="F15" s="3">
        <v>-37</v>
      </c>
      <c r="G15" s="3">
        <f t="shared" si="0"/>
        <v>-83.11</v>
      </c>
      <c r="H15" s="3">
        <f t="shared" si="1"/>
        <v>9.4898982145810204E-2</v>
      </c>
    </row>
    <row r="16" spans="1:12" x14ac:dyDescent="0.25">
      <c r="A16" s="13">
        <v>-82</v>
      </c>
      <c r="F16" s="3">
        <v>-36</v>
      </c>
      <c r="G16" s="3">
        <f t="shared" si="0"/>
        <v>-83.08</v>
      </c>
      <c r="H16" s="3">
        <f t="shared" si="1"/>
        <v>0.10576482317953192</v>
      </c>
    </row>
    <row r="17" spans="1:8" x14ac:dyDescent="0.25">
      <c r="A17" s="13">
        <v>-82</v>
      </c>
      <c r="F17" s="3">
        <v>-35</v>
      </c>
      <c r="G17" s="3">
        <f t="shared" si="0"/>
        <v>-83.05</v>
      </c>
      <c r="H17" s="3">
        <f t="shared" si="1"/>
        <v>0.11752522366245163</v>
      </c>
    </row>
    <row r="18" spans="1:8" x14ac:dyDescent="0.25">
      <c r="A18" s="13">
        <v>-82</v>
      </c>
      <c r="F18" s="3">
        <v>-34</v>
      </c>
      <c r="G18" s="3">
        <f t="shared" si="0"/>
        <v>-83.02</v>
      </c>
      <c r="H18" s="3">
        <f t="shared" si="1"/>
        <v>0.13020602192040409</v>
      </c>
    </row>
    <row r="19" spans="1:8" x14ac:dyDescent="0.25">
      <c r="A19" s="13">
        <v>-83</v>
      </c>
      <c r="F19" s="3">
        <v>-33</v>
      </c>
      <c r="G19" s="3">
        <f t="shared" si="0"/>
        <v>-82.99</v>
      </c>
      <c r="H19" s="3">
        <f t="shared" si="1"/>
        <v>0.14382725767676377</v>
      </c>
    </row>
    <row r="20" spans="1:8" x14ac:dyDescent="0.25">
      <c r="A20" s="13">
        <v>-83</v>
      </c>
      <c r="F20" s="3">
        <v>-32</v>
      </c>
      <c r="G20" s="3">
        <f t="shared" si="0"/>
        <v>-82.96</v>
      </c>
      <c r="H20" s="3">
        <f t="shared" si="1"/>
        <v>0.15840229691698032</v>
      </c>
    </row>
    <row r="21" spans="1:8" x14ac:dyDescent="0.25">
      <c r="A21" s="13">
        <v>-82</v>
      </c>
      <c r="F21" s="3">
        <v>-31</v>
      </c>
      <c r="G21" s="3">
        <f t="shared" si="0"/>
        <v>-82.93</v>
      </c>
      <c r="H21" s="3">
        <f t="shared" si="1"/>
        <v>0.17393696787861265</v>
      </c>
    </row>
    <row r="22" spans="1:8" x14ac:dyDescent="0.25">
      <c r="A22" s="13">
        <v>-82</v>
      </c>
      <c r="F22" s="3">
        <v>-30</v>
      </c>
      <c r="G22" s="3">
        <f t="shared" si="0"/>
        <v>-82.9</v>
      </c>
      <c r="H22" s="3">
        <f t="shared" si="1"/>
        <v>0.19042872546445247</v>
      </c>
    </row>
    <row r="23" spans="1:8" x14ac:dyDescent="0.25">
      <c r="A23" s="13">
        <v>-82</v>
      </c>
      <c r="F23" s="3">
        <v>-29</v>
      </c>
      <c r="G23" s="3">
        <f t="shared" si="0"/>
        <v>-82.87</v>
      </c>
      <c r="H23" s="3">
        <f t="shared" si="1"/>
        <v>0.20786586253563916</v>
      </c>
    </row>
    <row r="24" spans="1:8" x14ac:dyDescent="0.25">
      <c r="A24" s="13">
        <v>-82</v>
      </c>
      <c r="F24" s="3">
        <v>-28</v>
      </c>
      <c r="G24" s="3">
        <f t="shared" si="0"/>
        <v>-82.84</v>
      </c>
      <c r="H24" s="3">
        <f t="shared" si="1"/>
        <v>0.22622678736021906</v>
      </c>
    </row>
    <row r="25" spans="1:8" x14ac:dyDescent="0.25">
      <c r="A25" s="13">
        <v>-82</v>
      </c>
      <c r="F25" s="3">
        <v>-27</v>
      </c>
      <c r="G25" s="3">
        <f t="shared" si="0"/>
        <v>-82.81</v>
      </c>
      <c r="H25" s="3">
        <f t="shared" si="1"/>
        <v>0.2454793869126933</v>
      </c>
    </row>
    <row r="26" spans="1:8" x14ac:dyDescent="0.25">
      <c r="A26" s="13">
        <v>-82</v>
      </c>
      <c r="F26" s="3">
        <v>-26</v>
      </c>
      <c r="G26" s="3">
        <f t="shared" si="0"/>
        <v>-82.78</v>
      </c>
      <c r="H26" s="3">
        <f t="shared" si="1"/>
        <v>0.26558049569265152</v>
      </c>
    </row>
    <row r="27" spans="1:8" x14ac:dyDescent="0.25">
      <c r="A27" s="13">
        <v>-83</v>
      </c>
      <c r="C27" s="29" t="s">
        <v>20</v>
      </c>
      <c r="D27" s="29"/>
      <c r="F27" s="3">
        <v>-25</v>
      </c>
      <c r="G27" s="3">
        <f t="shared" si="0"/>
        <v>-82.75</v>
      </c>
      <c r="H27" s="3">
        <f t="shared" si="1"/>
        <v>0.28647548921411053</v>
      </c>
    </row>
    <row r="28" spans="1:8" x14ac:dyDescent="0.25">
      <c r="A28" s="13">
        <v>-82</v>
      </c>
      <c r="C28" s="22" t="s">
        <v>22</v>
      </c>
      <c r="D28" s="6">
        <f>_xlfn.MODE.SNGL(A1:A100)</f>
        <v>-82</v>
      </c>
      <c r="F28" s="3">
        <v>-24</v>
      </c>
      <c r="G28" s="3">
        <f t="shared" si="0"/>
        <v>-82.72</v>
      </c>
      <c r="H28" s="3">
        <f t="shared" si="1"/>
        <v>0.3080980202824089</v>
      </c>
    </row>
    <row r="29" spans="1:8" x14ac:dyDescent="0.25">
      <c r="A29" s="13">
        <v>-82</v>
      </c>
      <c r="C29" s="22" t="s">
        <v>21</v>
      </c>
      <c r="D29" s="6">
        <f>_xlfn.MODE.SNGL(A1:A5)</f>
        <v>-82</v>
      </c>
      <c r="F29" s="3">
        <v>-23</v>
      </c>
      <c r="G29" s="3">
        <f t="shared" si="0"/>
        <v>-82.69</v>
      </c>
      <c r="H29" s="3">
        <f t="shared" si="1"/>
        <v>0.33036991460624526</v>
      </c>
    </row>
    <row r="30" spans="1:8" x14ac:dyDescent="0.25">
      <c r="A30" s="13">
        <v>-83</v>
      </c>
      <c r="C30" s="22" t="s">
        <v>29</v>
      </c>
      <c r="D30" s="20">
        <f>ABS(C6/C9)</f>
        <v>6.6968598851968458E-3</v>
      </c>
      <c r="F30" s="3">
        <v>-22</v>
      </c>
      <c r="G30" s="3">
        <f t="shared" si="0"/>
        <v>-82.66</v>
      </c>
      <c r="H30" s="3">
        <f t="shared" si="1"/>
        <v>0.35320124018764526</v>
      </c>
    </row>
    <row r="31" spans="1:8" x14ac:dyDescent="0.25">
      <c r="A31" s="13">
        <v>-82</v>
      </c>
      <c r="F31" s="3">
        <v>-21</v>
      </c>
      <c r="G31" s="3">
        <f t="shared" si="0"/>
        <v>-82.63</v>
      </c>
      <c r="H31" s="3">
        <f t="shared" si="1"/>
        <v>0.37649056230760308</v>
      </c>
    </row>
    <row r="32" spans="1:8" x14ac:dyDescent="0.25">
      <c r="A32" s="13">
        <v>-82</v>
      </c>
      <c r="F32" s="3">
        <v>-20</v>
      </c>
      <c r="G32" s="3">
        <f t="shared" si="0"/>
        <v>-82.6</v>
      </c>
      <c r="H32" s="3">
        <f t="shared" si="1"/>
        <v>0.40012539281237475</v>
      </c>
    </row>
    <row r="33" spans="1:8" x14ac:dyDescent="0.25">
      <c r="A33" s="13">
        <v>-82</v>
      </c>
      <c r="F33" s="3">
        <v>-19</v>
      </c>
      <c r="G33" s="3">
        <f t="shared" si="0"/>
        <v>-82.57</v>
      </c>
      <c r="H33" s="3">
        <f t="shared" si="1"/>
        <v>0.42398283885475924</v>
      </c>
    </row>
    <row r="34" spans="1:8" x14ac:dyDescent="0.25">
      <c r="A34" s="13">
        <v>-82</v>
      </c>
      <c r="F34" s="3">
        <v>-18</v>
      </c>
      <c r="G34" s="3">
        <f t="shared" si="0"/>
        <v>-82.54</v>
      </c>
      <c r="H34" s="3">
        <f t="shared" si="1"/>
        <v>0.4479304523230726</v>
      </c>
    </row>
    <row r="35" spans="1:8" x14ac:dyDescent="0.25">
      <c r="A35" s="13">
        <v>-82</v>
      </c>
      <c r="F35" s="3">
        <v>-17</v>
      </c>
      <c r="G35" s="3">
        <f t="shared" si="0"/>
        <v>-82.51</v>
      </c>
      <c r="H35" s="3">
        <f t="shared" si="1"/>
        <v>0.47182727698079346</v>
      </c>
    </row>
    <row r="36" spans="1:8" x14ac:dyDescent="0.25">
      <c r="A36" s="13">
        <v>-83</v>
      </c>
      <c r="F36" s="3">
        <v>-16</v>
      </c>
      <c r="G36" s="3">
        <f t="shared" si="0"/>
        <v>-82.48</v>
      </c>
      <c r="H36" s="3">
        <f t="shared" si="1"/>
        <v>0.49552508593871791</v>
      </c>
    </row>
    <row r="37" spans="1:8" x14ac:dyDescent="0.25">
      <c r="A37" s="13">
        <v>-83</v>
      </c>
      <c r="F37" s="3">
        <v>-15</v>
      </c>
      <c r="G37" s="3">
        <f t="shared" si="0"/>
        <v>-82.45</v>
      </c>
      <c r="H37" s="3">
        <f t="shared" si="1"/>
        <v>0.51886979759878171</v>
      </c>
    </row>
    <row r="38" spans="1:8" x14ac:dyDescent="0.25">
      <c r="A38" s="13">
        <v>-82</v>
      </c>
      <c r="F38" s="3">
        <v>-14</v>
      </c>
      <c r="G38" s="3">
        <f t="shared" si="0"/>
        <v>-82.42</v>
      </c>
      <c r="H38" s="3">
        <f t="shared" si="1"/>
        <v>0.54170305376100814</v>
      </c>
    </row>
    <row r="39" spans="1:8" x14ac:dyDescent="0.25">
      <c r="A39" s="13">
        <v>-82</v>
      </c>
      <c r="F39" s="3">
        <v>-13</v>
      </c>
      <c r="G39" s="3">
        <f t="shared" si="0"/>
        <v>-82.39</v>
      </c>
      <c r="H39" s="3">
        <f t="shared" si="1"/>
        <v>0.56386393929725442</v>
      </c>
    </row>
    <row r="40" spans="1:8" x14ac:dyDescent="0.25">
      <c r="A40" s="13">
        <v>-82</v>
      </c>
      <c r="F40" s="3">
        <v>-12</v>
      </c>
      <c r="G40" s="3">
        <f t="shared" si="0"/>
        <v>-82.36</v>
      </c>
      <c r="H40" s="3">
        <f t="shared" si="1"/>
        <v>0.58519081879180812</v>
      </c>
    </row>
    <row r="41" spans="1:8" x14ac:dyDescent="0.25">
      <c r="A41" s="13">
        <v>-82</v>
      </c>
      <c r="F41" s="3">
        <v>-11</v>
      </c>
      <c r="G41" s="3">
        <f t="shared" si="0"/>
        <v>-82.33</v>
      </c>
      <c r="H41" s="3">
        <f t="shared" si="1"/>
        <v>0.60552326195275918</v>
      </c>
    </row>
    <row r="42" spans="1:8" x14ac:dyDescent="0.25">
      <c r="A42" s="13">
        <v>-82</v>
      </c>
      <c r="F42" s="3">
        <v>-10</v>
      </c>
      <c r="G42" s="3">
        <f t="shared" si="0"/>
        <v>-82.3</v>
      </c>
      <c r="H42" s="3">
        <f t="shared" si="1"/>
        <v>0.62470402652567203</v>
      </c>
    </row>
    <row r="43" spans="1:8" x14ac:dyDescent="0.25">
      <c r="A43" s="13">
        <v>-82</v>
      </c>
      <c r="F43" s="3">
        <v>-9</v>
      </c>
      <c r="G43" s="3">
        <f t="shared" si="0"/>
        <v>-82.27</v>
      </c>
      <c r="H43" s="3">
        <f t="shared" si="1"/>
        <v>0.6425810649980731</v>
      </c>
    </row>
    <row r="44" spans="1:8" x14ac:dyDescent="0.25">
      <c r="A44" s="13">
        <v>-82</v>
      </c>
      <c r="F44" s="3">
        <v>-8</v>
      </c>
      <c r="G44" s="3">
        <f t="shared" si="0"/>
        <v>-82.24</v>
      </c>
      <c r="H44" s="3">
        <f t="shared" si="1"/>
        <v>0.65900951966062415</v>
      </c>
    </row>
    <row r="45" spans="1:8" x14ac:dyDescent="0.25">
      <c r="A45" s="13">
        <v>-82</v>
      </c>
      <c r="F45" s="3">
        <v>-7</v>
      </c>
      <c r="G45" s="3">
        <f t="shared" si="0"/>
        <v>-82.21</v>
      </c>
      <c r="H45" s="3">
        <f t="shared" si="1"/>
        <v>0.67385366966132287</v>
      </c>
    </row>
    <row r="46" spans="1:8" x14ac:dyDescent="0.25">
      <c r="A46" s="13">
        <v>-82</v>
      </c>
      <c r="F46" s="3">
        <v>-6</v>
      </c>
      <c r="G46" s="3">
        <f t="shared" si="0"/>
        <v>-82.18</v>
      </c>
      <c r="H46" s="3">
        <f t="shared" si="1"/>
        <v>0.68698879360404275</v>
      </c>
    </row>
    <row r="47" spans="1:8" x14ac:dyDescent="0.25">
      <c r="A47" s="13">
        <v>-83</v>
      </c>
      <c r="F47" s="3">
        <v>-5</v>
      </c>
      <c r="G47" s="3">
        <f t="shared" si="0"/>
        <v>-82.15</v>
      </c>
      <c r="H47" s="3">
        <f t="shared" si="1"/>
        <v>0.69830291202997896</v>
      </c>
    </row>
    <row r="48" spans="1:8" x14ac:dyDescent="0.25">
      <c r="A48" s="13">
        <v>-82</v>
      </c>
      <c r="F48" s="3">
        <v>-4</v>
      </c>
      <c r="G48" s="3">
        <f t="shared" si="0"/>
        <v>-82.12</v>
      </c>
      <c r="H48" s="3">
        <f t="shared" si="1"/>
        <v>0.70769837578219785</v>
      </c>
    </row>
    <row r="49" spans="1:8" x14ac:dyDescent="0.25">
      <c r="A49" s="13">
        <v>-81</v>
      </c>
      <c r="F49" s="3">
        <v>-3</v>
      </c>
      <c r="G49" s="3">
        <f t="shared" si="0"/>
        <v>-82.09</v>
      </c>
      <c r="H49" s="3">
        <f t="shared" si="1"/>
        <v>0.71509326876629731</v>
      </c>
    </row>
    <row r="50" spans="1:8" x14ac:dyDescent="0.25">
      <c r="A50" s="13">
        <v>-82</v>
      </c>
      <c r="F50" s="3">
        <v>-2</v>
      </c>
      <c r="G50" s="3">
        <f t="shared" si="0"/>
        <v>-82.06</v>
      </c>
      <c r="H50" s="3">
        <f t="shared" si="1"/>
        <v>0.72042259693363186</v>
      </c>
    </row>
    <row r="51" spans="1:8" x14ac:dyDescent="0.25">
      <c r="A51" s="13">
        <v>-82</v>
      </c>
      <c r="F51" s="3">
        <v>-1</v>
      </c>
      <c r="G51" s="3">
        <f t="shared" si="0"/>
        <v>-82.03</v>
      </c>
      <c r="H51" s="3">
        <f t="shared" si="1"/>
        <v>0.72363923935389896</v>
      </c>
    </row>
    <row r="52" spans="1:8" x14ac:dyDescent="0.25">
      <c r="A52" s="13">
        <v>-82</v>
      </c>
      <c r="F52" s="3">
        <v>0</v>
      </c>
      <c r="G52" s="3">
        <f t="shared" si="0"/>
        <v>-82</v>
      </c>
      <c r="H52" s="3">
        <f t="shared" si="1"/>
        <v>0.72471464191311452</v>
      </c>
    </row>
    <row r="53" spans="1:8" x14ac:dyDescent="0.25">
      <c r="A53" s="13">
        <v>-82</v>
      </c>
      <c r="F53" s="3">
        <v>1</v>
      </c>
      <c r="G53" s="3">
        <f t="shared" si="0"/>
        <v>-81.97</v>
      </c>
      <c r="H53" s="3">
        <f t="shared" si="1"/>
        <v>0.72363923935389896</v>
      </c>
    </row>
    <row r="54" spans="1:8" x14ac:dyDescent="0.25">
      <c r="A54" s="13">
        <v>-83</v>
      </c>
      <c r="F54" s="3">
        <v>2</v>
      </c>
      <c r="G54" s="3">
        <f t="shared" si="0"/>
        <v>-81.94</v>
      </c>
      <c r="H54" s="3">
        <f t="shared" si="1"/>
        <v>0.72042259693363186</v>
      </c>
    </row>
    <row r="55" spans="1:8" x14ac:dyDescent="0.25">
      <c r="A55" s="13">
        <v>-82</v>
      </c>
      <c r="F55" s="3">
        <v>3</v>
      </c>
      <c r="G55" s="3">
        <f t="shared" si="0"/>
        <v>-81.91</v>
      </c>
      <c r="H55" s="3">
        <f t="shared" si="1"/>
        <v>0.71509326876629731</v>
      </c>
    </row>
    <row r="56" spans="1:8" x14ac:dyDescent="0.25">
      <c r="A56" s="13">
        <v>-82</v>
      </c>
      <c r="F56" s="3">
        <v>4</v>
      </c>
      <c r="G56" s="3">
        <f t="shared" si="0"/>
        <v>-81.88</v>
      </c>
      <c r="H56" s="3">
        <f t="shared" si="1"/>
        <v>0.70769837578219785</v>
      </c>
    </row>
    <row r="57" spans="1:8" x14ac:dyDescent="0.25">
      <c r="A57" s="13">
        <v>-82</v>
      </c>
      <c r="F57" s="3">
        <v>5</v>
      </c>
      <c r="G57" s="3">
        <f t="shared" si="0"/>
        <v>-81.849999999999994</v>
      </c>
      <c r="H57" s="3">
        <f t="shared" si="1"/>
        <v>0.69830291202997896</v>
      </c>
    </row>
    <row r="58" spans="1:8" x14ac:dyDescent="0.25">
      <c r="A58" s="13">
        <v>-82</v>
      </c>
      <c r="F58" s="3">
        <v>6</v>
      </c>
      <c r="G58" s="3">
        <f t="shared" si="0"/>
        <v>-81.819999999999993</v>
      </c>
      <c r="H58" s="3">
        <f t="shared" si="1"/>
        <v>0.68698879360404275</v>
      </c>
    </row>
    <row r="59" spans="1:8" x14ac:dyDescent="0.25">
      <c r="A59" s="13">
        <v>-83</v>
      </c>
      <c r="F59" s="3">
        <v>7</v>
      </c>
      <c r="G59" s="3">
        <f t="shared" si="0"/>
        <v>-81.790000000000006</v>
      </c>
      <c r="H59" s="3">
        <f t="shared" si="1"/>
        <v>0.67385366966132287</v>
      </c>
    </row>
    <row r="60" spans="1:8" x14ac:dyDescent="0.25">
      <c r="A60" s="13">
        <v>-82</v>
      </c>
      <c r="F60" s="3">
        <v>8</v>
      </c>
      <c r="G60" s="3">
        <f t="shared" si="0"/>
        <v>-81.760000000000005</v>
      </c>
      <c r="H60" s="3">
        <f t="shared" si="1"/>
        <v>0.65900951966062415</v>
      </c>
    </row>
    <row r="61" spans="1:8" x14ac:dyDescent="0.25">
      <c r="A61" s="13">
        <v>-82</v>
      </c>
      <c r="F61" s="3">
        <v>9</v>
      </c>
      <c r="G61" s="3">
        <f t="shared" si="0"/>
        <v>-81.73</v>
      </c>
      <c r="H61" s="3">
        <f t="shared" si="1"/>
        <v>0.6425810649980731</v>
      </c>
    </row>
    <row r="62" spans="1:8" x14ac:dyDescent="0.25">
      <c r="A62" s="13">
        <v>-82</v>
      </c>
      <c r="F62" s="3">
        <v>10</v>
      </c>
      <c r="G62" s="3">
        <f t="shared" si="0"/>
        <v>-81.7</v>
      </c>
      <c r="H62" s="3">
        <f t="shared" si="1"/>
        <v>0.62470402652567203</v>
      </c>
    </row>
    <row r="63" spans="1:8" x14ac:dyDescent="0.25">
      <c r="A63" s="13">
        <v>-83</v>
      </c>
      <c r="F63" s="3">
        <v>11</v>
      </c>
      <c r="G63" s="3">
        <f t="shared" si="0"/>
        <v>-81.67</v>
      </c>
      <c r="H63" s="3">
        <f t="shared" si="1"/>
        <v>0.60552326195275918</v>
      </c>
    </row>
    <row r="64" spans="1:8" x14ac:dyDescent="0.25">
      <c r="A64" s="13">
        <v>-82</v>
      </c>
      <c r="F64" s="3">
        <v>12</v>
      </c>
      <c r="G64" s="3">
        <f t="shared" si="0"/>
        <v>-81.64</v>
      </c>
      <c r="H64" s="3">
        <f t="shared" si="1"/>
        <v>0.58519081879180812</v>
      </c>
    </row>
    <row r="65" spans="1:8" x14ac:dyDescent="0.25">
      <c r="A65" s="13">
        <v>-82</v>
      </c>
      <c r="F65" s="3">
        <v>13</v>
      </c>
      <c r="G65" s="3">
        <f t="shared" si="0"/>
        <v>-81.61</v>
      </c>
      <c r="H65" s="3">
        <f t="shared" si="1"/>
        <v>0.56386393929725442</v>
      </c>
    </row>
    <row r="66" spans="1:8" x14ac:dyDescent="0.25">
      <c r="A66" s="13">
        <v>-82</v>
      </c>
      <c r="F66" s="3">
        <v>14</v>
      </c>
      <c r="G66" s="3">
        <f t="shared" si="0"/>
        <v>-81.58</v>
      </c>
      <c r="H66" s="3">
        <f t="shared" si="1"/>
        <v>0.54170305376100814</v>
      </c>
    </row>
    <row r="67" spans="1:8" x14ac:dyDescent="0.25">
      <c r="A67" s="13">
        <v>-82</v>
      </c>
      <c r="F67" s="3">
        <v>15</v>
      </c>
      <c r="G67" s="3">
        <f t="shared" si="0"/>
        <v>-81.55</v>
      </c>
      <c r="H67" s="3">
        <f t="shared" si="1"/>
        <v>0.51886979759878171</v>
      </c>
    </row>
    <row r="68" spans="1:8" x14ac:dyDescent="0.25">
      <c r="A68" s="13">
        <v>-82</v>
      </c>
      <c r="F68" s="3">
        <v>16</v>
      </c>
      <c r="G68" s="3">
        <f t="shared" ref="G68:G102" si="2">$D$28+($I$3*F68)</f>
        <v>-81.52</v>
      </c>
      <c r="H68" s="3">
        <f t="shared" ref="H68:H102" si="3">_xlfn.NORM.DIST(G68,$D$28,$C$6,FALSE)</f>
        <v>0.49552508593871791</v>
      </c>
    </row>
    <row r="69" spans="1:8" x14ac:dyDescent="0.25">
      <c r="A69" s="13">
        <v>-81</v>
      </c>
      <c r="F69" s="3">
        <v>17</v>
      </c>
      <c r="G69" s="3">
        <f t="shared" si="2"/>
        <v>-81.489999999999995</v>
      </c>
      <c r="H69" s="3">
        <f t="shared" si="3"/>
        <v>0.47182727698079346</v>
      </c>
    </row>
    <row r="70" spans="1:8" x14ac:dyDescent="0.25">
      <c r="A70" s="13">
        <v>-82</v>
      </c>
      <c r="F70" s="3">
        <v>18</v>
      </c>
      <c r="G70" s="3">
        <f t="shared" si="2"/>
        <v>-81.459999999999994</v>
      </c>
      <c r="H70" s="3">
        <f t="shared" si="3"/>
        <v>0.4479304523230726</v>
      </c>
    </row>
    <row r="71" spans="1:8" x14ac:dyDescent="0.25">
      <c r="A71" s="13">
        <v>-83</v>
      </c>
      <c r="F71" s="3">
        <v>19</v>
      </c>
      <c r="G71" s="3">
        <f t="shared" si="2"/>
        <v>-81.430000000000007</v>
      </c>
      <c r="H71" s="3">
        <f t="shared" si="3"/>
        <v>0.42398283885475924</v>
      </c>
    </row>
    <row r="72" spans="1:8" x14ac:dyDescent="0.25">
      <c r="A72" s="13">
        <v>-83</v>
      </c>
      <c r="F72" s="3">
        <v>20</v>
      </c>
      <c r="G72" s="3">
        <f t="shared" si="2"/>
        <v>-81.400000000000006</v>
      </c>
      <c r="H72" s="3">
        <f t="shared" si="3"/>
        <v>0.40012539281237475</v>
      </c>
    </row>
    <row r="73" spans="1:8" x14ac:dyDescent="0.25">
      <c r="A73" s="13">
        <v>-81</v>
      </c>
      <c r="F73" s="3">
        <v>21</v>
      </c>
      <c r="G73" s="3">
        <f t="shared" si="2"/>
        <v>-81.37</v>
      </c>
      <c r="H73" s="3">
        <f t="shared" si="3"/>
        <v>0.37649056230760308</v>
      </c>
    </row>
    <row r="74" spans="1:8" x14ac:dyDescent="0.25">
      <c r="A74" s="13">
        <v>-82</v>
      </c>
      <c r="F74" s="3">
        <v>22</v>
      </c>
      <c r="G74" s="3">
        <f t="shared" si="2"/>
        <v>-81.34</v>
      </c>
      <c r="H74" s="3">
        <f t="shared" si="3"/>
        <v>0.35320124018764526</v>
      </c>
    </row>
    <row r="75" spans="1:8" x14ac:dyDescent="0.25">
      <c r="A75" s="13">
        <v>-83</v>
      </c>
      <c r="F75" s="3">
        <v>23</v>
      </c>
      <c r="G75" s="3">
        <f t="shared" si="2"/>
        <v>-81.31</v>
      </c>
      <c r="H75" s="3">
        <f t="shared" si="3"/>
        <v>0.33036991460624526</v>
      </c>
    </row>
    <row r="76" spans="1:8" x14ac:dyDescent="0.25">
      <c r="A76" s="13">
        <v>-82</v>
      </c>
      <c r="F76" s="3">
        <v>24</v>
      </c>
      <c r="G76" s="3">
        <f t="shared" si="2"/>
        <v>-81.28</v>
      </c>
      <c r="H76" s="3">
        <f t="shared" si="3"/>
        <v>0.3080980202824089</v>
      </c>
    </row>
    <row r="77" spans="1:8" x14ac:dyDescent="0.25">
      <c r="A77" s="13">
        <v>-82</v>
      </c>
      <c r="F77" s="3">
        <v>25</v>
      </c>
      <c r="G77" s="3">
        <f t="shared" si="2"/>
        <v>-81.25</v>
      </c>
      <c r="H77" s="3">
        <f t="shared" si="3"/>
        <v>0.28647548921411053</v>
      </c>
    </row>
    <row r="78" spans="1:8" x14ac:dyDescent="0.25">
      <c r="A78" s="13">
        <v>-83</v>
      </c>
      <c r="F78" s="3">
        <v>26</v>
      </c>
      <c r="G78" s="3">
        <f t="shared" si="2"/>
        <v>-81.22</v>
      </c>
      <c r="H78" s="3">
        <f t="shared" si="3"/>
        <v>0.26558049569265152</v>
      </c>
    </row>
    <row r="79" spans="1:8" x14ac:dyDescent="0.25">
      <c r="A79" s="13">
        <v>-82</v>
      </c>
      <c r="F79" s="3">
        <v>27</v>
      </c>
      <c r="G79" s="3">
        <f t="shared" si="2"/>
        <v>-81.19</v>
      </c>
      <c r="H79" s="3">
        <f t="shared" si="3"/>
        <v>0.2454793869126933</v>
      </c>
    </row>
    <row r="80" spans="1:8" x14ac:dyDescent="0.25">
      <c r="A80" s="13">
        <v>-82</v>
      </c>
      <c r="F80" s="3">
        <v>28</v>
      </c>
      <c r="G80" s="3">
        <f t="shared" si="2"/>
        <v>-81.16</v>
      </c>
      <c r="H80" s="3">
        <f t="shared" si="3"/>
        <v>0.22622678736021906</v>
      </c>
    </row>
    <row r="81" spans="1:8" x14ac:dyDescent="0.25">
      <c r="A81" s="13">
        <v>-81</v>
      </c>
      <c r="F81" s="3">
        <v>29</v>
      </c>
      <c r="G81" s="3">
        <f t="shared" si="2"/>
        <v>-81.13</v>
      </c>
      <c r="H81" s="3">
        <f t="shared" si="3"/>
        <v>0.20786586253563916</v>
      </c>
    </row>
    <row r="82" spans="1:8" x14ac:dyDescent="0.25">
      <c r="A82" s="13">
        <v>-82</v>
      </c>
      <c r="F82" s="3">
        <v>30</v>
      </c>
      <c r="G82" s="3">
        <f t="shared" si="2"/>
        <v>-81.099999999999994</v>
      </c>
      <c r="H82" s="3">
        <f t="shared" si="3"/>
        <v>0.19042872546445247</v>
      </c>
    </row>
    <row r="83" spans="1:8" x14ac:dyDescent="0.25">
      <c r="A83" s="13">
        <v>-82</v>
      </c>
      <c r="F83" s="3">
        <v>31</v>
      </c>
      <c r="G83" s="3">
        <f t="shared" si="2"/>
        <v>-81.069999999999993</v>
      </c>
      <c r="H83" s="3">
        <f t="shared" si="3"/>
        <v>0.17393696787861265</v>
      </c>
    </row>
    <row r="84" spans="1:8" x14ac:dyDescent="0.25">
      <c r="A84" s="13">
        <v>-82</v>
      </c>
      <c r="F84" s="3">
        <v>32</v>
      </c>
      <c r="G84" s="3">
        <f t="shared" si="2"/>
        <v>-81.040000000000006</v>
      </c>
      <c r="H84" s="3">
        <f t="shared" si="3"/>
        <v>0.15840229691698032</v>
      </c>
    </row>
    <row r="85" spans="1:8" x14ac:dyDescent="0.25">
      <c r="A85" s="13">
        <v>-83</v>
      </c>
      <c r="F85" s="3">
        <v>33</v>
      </c>
      <c r="G85" s="3">
        <f t="shared" si="2"/>
        <v>-81.010000000000005</v>
      </c>
      <c r="H85" s="3">
        <f t="shared" si="3"/>
        <v>0.14382725767676377</v>
      </c>
    </row>
    <row r="86" spans="1:8" x14ac:dyDescent="0.25">
      <c r="A86" s="13">
        <v>-82</v>
      </c>
      <c r="F86" s="3">
        <v>34</v>
      </c>
      <c r="G86" s="3">
        <f t="shared" si="2"/>
        <v>-80.98</v>
      </c>
      <c r="H86" s="3">
        <f t="shared" si="3"/>
        <v>0.13020602192040409</v>
      </c>
    </row>
    <row r="87" spans="1:8" x14ac:dyDescent="0.25">
      <c r="A87" s="13">
        <v>-82</v>
      </c>
      <c r="F87" s="3">
        <v>35</v>
      </c>
      <c r="G87" s="3">
        <f t="shared" si="2"/>
        <v>-80.95</v>
      </c>
      <c r="H87" s="3">
        <f t="shared" si="3"/>
        <v>0.11752522366245163</v>
      </c>
    </row>
    <row r="88" spans="1:8" x14ac:dyDescent="0.25">
      <c r="A88" s="13">
        <v>-83</v>
      </c>
      <c r="F88" s="3">
        <v>36</v>
      </c>
      <c r="G88" s="3">
        <f t="shared" si="2"/>
        <v>-80.92</v>
      </c>
      <c r="H88" s="3">
        <f t="shared" si="3"/>
        <v>0.10576482317953192</v>
      </c>
    </row>
    <row r="89" spans="1:8" x14ac:dyDescent="0.25">
      <c r="A89" s="13">
        <v>-82</v>
      </c>
      <c r="F89" s="3">
        <v>37</v>
      </c>
      <c r="G89" s="3">
        <f t="shared" si="2"/>
        <v>-80.89</v>
      </c>
      <c r="H89" s="3">
        <f t="shared" si="3"/>
        <v>9.4898982145810204E-2</v>
      </c>
    </row>
    <row r="90" spans="1:8" x14ac:dyDescent="0.25">
      <c r="A90" s="13">
        <v>-82</v>
      </c>
      <c r="F90" s="3">
        <v>38</v>
      </c>
      <c r="G90" s="3">
        <f t="shared" si="2"/>
        <v>-80.86</v>
      </c>
      <c r="H90" s="3">
        <f t="shared" si="3"/>
        <v>8.4896934035884108E-2</v>
      </c>
    </row>
    <row r="91" spans="1:8" x14ac:dyDescent="0.25">
      <c r="A91" s="13">
        <v>-81</v>
      </c>
      <c r="F91" s="3">
        <v>39</v>
      </c>
      <c r="G91" s="3">
        <f t="shared" si="2"/>
        <v>-80.83</v>
      </c>
      <c r="H91" s="3">
        <f t="shared" si="3"/>
        <v>7.5723835593228581E-2</v>
      </c>
    </row>
    <row r="92" spans="1:8" x14ac:dyDescent="0.25">
      <c r="A92" s="13">
        <v>-83</v>
      </c>
      <c r="F92" s="3">
        <v>40</v>
      </c>
      <c r="G92" s="3">
        <f t="shared" si="2"/>
        <v>-80.8</v>
      </c>
      <c r="H92" s="3">
        <f t="shared" si="3"/>
        <v>6.7341586972044773E-2</v>
      </c>
    </row>
    <row r="93" spans="1:8" x14ac:dyDescent="0.25">
      <c r="A93" s="13">
        <v>-82</v>
      </c>
      <c r="F93" s="3">
        <v>41</v>
      </c>
      <c r="G93" s="3">
        <f t="shared" si="2"/>
        <v>-80.77</v>
      </c>
      <c r="H93" s="3">
        <f t="shared" si="3"/>
        <v>5.9709610062417429E-2</v>
      </c>
    </row>
    <row r="94" spans="1:8" x14ac:dyDescent="0.25">
      <c r="A94" s="13">
        <v>-83</v>
      </c>
      <c r="F94" s="3">
        <v>42</v>
      </c>
      <c r="G94" s="3">
        <f t="shared" si="2"/>
        <v>-80.739999999999995</v>
      </c>
      <c r="H94" s="3">
        <f t="shared" si="3"/>
        <v>5.2785576445540862E-2</v>
      </c>
    </row>
    <row r="95" spans="1:8" x14ac:dyDescent="0.25">
      <c r="A95" s="13">
        <v>-82</v>
      </c>
      <c r="F95" s="3">
        <v>43</v>
      </c>
      <c r="G95" s="3">
        <f t="shared" si="2"/>
        <v>-80.709999999999994</v>
      </c>
      <c r="H95" s="3">
        <f t="shared" si="3"/>
        <v>4.6526078345002254E-2</v>
      </c>
    </row>
    <row r="96" spans="1:8" x14ac:dyDescent="0.25">
      <c r="A96" s="13">
        <v>-82</v>
      </c>
      <c r="F96" s="3">
        <v>44</v>
      </c>
      <c r="G96" s="3">
        <f t="shared" si="2"/>
        <v>-80.680000000000007</v>
      </c>
      <c r="H96" s="3">
        <f t="shared" si="3"/>
        <v>4.0887237795404166E-2</v>
      </c>
    </row>
    <row r="97" spans="1:8" x14ac:dyDescent="0.25">
      <c r="A97" s="13">
        <v>-83</v>
      </c>
      <c r="F97" s="3">
        <v>45</v>
      </c>
      <c r="G97" s="3">
        <f t="shared" si="2"/>
        <v>-80.650000000000006</v>
      </c>
      <c r="H97" s="3">
        <f t="shared" si="3"/>
        <v>3.5825251001557999E-2</v>
      </c>
    </row>
    <row r="98" spans="1:8" x14ac:dyDescent="0.25">
      <c r="A98" s="13">
        <v>-82</v>
      </c>
      <c r="F98" s="3">
        <v>46</v>
      </c>
      <c r="G98" s="3">
        <f t="shared" si="2"/>
        <v>-80.62</v>
      </c>
      <c r="H98" s="3">
        <f t="shared" si="3"/>
        <v>3.1296866478098699E-2</v>
      </c>
    </row>
    <row r="99" spans="1:8" x14ac:dyDescent="0.25">
      <c r="A99" s="13">
        <v>-82</v>
      </c>
      <c r="F99" s="3">
        <v>47</v>
      </c>
      <c r="G99" s="3">
        <f t="shared" si="2"/>
        <v>-80.59</v>
      </c>
      <c r="H99" s="3">
        <f t="shared" si="3"/>
        <v>2.7259797015853036E-2</v>
      </c>
    </row>
    <row r="100" spans="1:8" x14ac:dyDescent="0.25">
      <c r="A100" s="13">
        <v>-81</v>
      </c>
      <c r="F100" s="3">
        <v>48</v>
      </c>
      <c r="G100" s="3">
        <f t="shared" si="2"/>
        <v>-80.56</v>
      </c>
      <c r="H100" s="3">
        <f t="shared" si="3"/>
        <v>2.3673066800724011E-2</v>
      </c>
    </row>
    <row r="101" spans="1:8" x14ac:dyDescent="0.25">
      <c r="F101" s="3">
        <v>49</v>
      </c>
      <c r="G101" s="3">
        <f t="shared" si="2"/>
        <v>-80.53</v>
      </c>
      <c r="H101" s="3">
        <f t="shared" si="3"/>
        <v>2.0497296102655497E-2</v>
      </c>
    </row>
    <row r="102" spans="1:8" x14ac:dyDescent="0.25">
      <c r="F102" s="3">
        <v>50</v>
      </c>
      <c r="G102" s="3">
        <f t="shared" si="2"/>
        <v>-80.5</v>
      </c>
      <c r="H102" s="3">
        <f t="shared" si="3"/>
        <v>1.7694926852847914E-2</v>
      </c>
    </row>
  </sheetData>
  <mergeCells count="4">
    <mergeCell ref="B1:C1"/>
    <mergeCell ref="D1:E1"/>
    <mergeCell ref="F1:I1"/>
    <mergeCell ref="C27:D27"/>
  </mergeCells>
  <conditionalFormatting sqref="D29">
    <cfRule type="cellIs" dxfId="5" priority="1" operator="notEqual">
      <formula>$D$28</formula>
    </cfRule>
    <cfRule type="cellIs" dxfId="4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1402-3D99-491E-B206-2CF2217E7C30}">
  <dimension ref="A1:L102"/>
  <sheetViews>
    <sheetView zoomScale="120" zoomScaleNormal="120" workbookViewId="0">
      <selection activeCell="D7" sqref="D7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2" s="2" customFormat="1" x14ac:dyDescent="0.25">
      <c r="A1" s="13">
        <v>-82</v>
      </c>
      <c r="B1" s="28" t="s">
        <v>35</v>
      </c>
      <c r="C1" s="28"/>
      <c r="D1" s="25" t="s">
        <v>17</v>
      </c>
      <c r="E1" s="26"/>
      <c r="F1" s="27" t="s">
        <v>18</v>
      </c>
      <c r="G1" s="27"/>
      <c r="H1" s="27"/>
      <c r="I1" s="27"/>
      <c r="L1" s="14"/>
    </row>
    <row r="2" spans="1:12" x14ac:dyDescent="0.25">
      <c r="A2" s="13">
        <v>-83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2" x14ac:dyDescent="0.25">
      <c r="A3" s="13">
        <v>-83</v>
      </c>
      <c r="B3" s="21" t="s">
        <v>8</v>
      </c>
      <c r="C3" s="12">
        <f>MIN(A1:A100)</f>
        <v>-84</v>
      </c>
      <c r="D3" s="8">
        <v>-89</v>
      </c>
      <c r="E3" s="10">
        <f t="array" ref="E3:E11">FREQUENCY(A1:A100,D3:D11)</f>
        <v>0</v>
      </c>
      <c r="F3" s="3">
        <v>-49</v>
      </c>
      <c r="G3" s="3">
        <f>$D$28+($I$3*F3)</f>
        <v>-83.47</v>
      </c>
      <c r="H3" s="3">
        <f>_xlfn.NORM.DIST(G3,$D$28,$C$6,FALSE)</f>
        <v>2.3140069859484445E-2</v>
      </c>
      <c r="I3" s="7">
        <f>(ABS(C3)-ABS(C4))/C5</f>
        <v>0.03</v>
      </c>
      <c r="L3" s="14"/>
    </row>
    <row r="4" spans="1:12" x14ac:dyDescent="0.25">
      <c r="A4" s="13">
        <v>-82</v>
      </c>
      <c r="B4" s="22" t="s">
        <v>9</v>
      </c>
      <c r="C4" s="7">
        <f>MAX(A1:A100)</f>
        <v>-81</v>
      </c>
      <c r="D4" s="6">
        <v>-88</v>
      </c>
      <c r="E4" s="11">
        <v>0</v>
      </c>
      <c r="F4" s="3">
        <v>-48</v>
      </c>
      <c r="G4" s="3">
        <f t="shared" ref="G4:G67" si="0">$D$28+($I$3*F4)</f>
        <v>-83.44</v>
      </c>
      <c r="H4" s="3">
        <f t="shared" ref="H4:H67" si="1">_xlfn.NORM.DIST(G4,$D$28,$C$6,FALSE)</f>
        <v>2.6572934706179531E-2</v>
      </c>
      <c r="L4" s="14"/>
    </row>
    <row r="5" spans="1:12" x14ac:dyDescent="0.25">
      <c r="A5" s="13">
        <v>-83</v>
      </c>
      <c r="B5" s="21" t="s">
        <v>10</v>
      </c>
      <c r="C5" s="12">
        <f>COUNT(A1:A100)</f>
        <v>100</v>
      </c>
      <c r="D5" s="8">
        <v>-87</v>
      </c>
      <c r="E5" s="10">
        <v>0</v>
      </c>
      <c r="F5" s="3">
        <v>-47</v>
      </c>
      <c r="G5" s="3">
        <f t="shared" si="0"/>
        <v>-83.41</v>
      </c>
      <c r="H5" s="3">
        <f t="shared" si="1"/>
        <v>3.0428161893205644E-2</v>
      </c>
      <c r="L5" s="14"/>
    </row>
    <row r="6" spans="1:12" x14ac:dyDescent="0.25">
      <c r="A6" s="13">
        <v>-82</v>
      </c>
      <c r="B6" s="22" t="s">
        <v>2</v>
      </c>
      <c r="C6" s="7">
        <f>_xlfn.STDEV.S(A1:A100)</f>
        <v>0.56174331821175705</v>
      </c>
      <c r="D6" s="6">
        <v>-86</v>
      </c>
      <c r="E6" s="11">
        <v>0</v>
      </c>
      <c r="F6" s="3">
        <v>-46</v>
      </c>
      <c r="G6" s="3">
        <f t="shared" si="0"/>
        <v>-83.38</v>
      </c>
      <c r="H6" s="3">
        <f t="shared" si="1"/>
        <v>3.474347543414591E-2</v>
      </c>
      <c r="L6" s="14"/>
    </row>
    <row r="7" spans="1:12" x14ac:dyDescent="0.25">
      <c r="A7" s="13">
        <v>-82</v>
      </c>
      <c r="B7" s="21" t="s">
        <v>6</v>
      </c>
      <c r="C7" s="12">
        <f>C9-(2*C6)</f>
        <v>-83.383486636423513</v>
      </c>
      <c r="D7" s="8">
        <v>-85</v>
      </c>
      <c r="E7" s="10">
        <v>0</v>
      </c>
      <c r="F7" s="3">
        <v>-45</v>
      </c>
      <c r="G7" s="3">
        <f t="shared" si="0"/>
        <v>-83.35</v>
      </c>
      <c r="H7" s="3">
        <f t="shared" si="1"/>
        <v>3.9557801201484909E-2</v>
      </c>
    </row>
    <row r="8" spans="1:12" x14ac:dyDescent="0.25">
      <c r="A8" s="13">
        <v>-83</v>
      </c>
      <c r="B8" s="22" t="s">
        <v>4</v>
      </c>
      <c r="C8" s="7">
        <f>C9-C6</f>
        <v>-82.821743318211759</v>
      </c>
      <c r="D8" s="6">
        <v>-84</v>
      </c>
      <c r="E8" s="11">
        <v>2</v>
      </c>
      <c r="F8" s="3">
        <v>-44</v>
      </c>
      <c r="G8" s="3">
        <f t="shared" si="0"/>
        <v>-83.32</v>
      </c>
      <c r="H8" s="3">
        <f t="shared" si="1"/>
        <v>4.491096336741595E-2</v>
      </c>
    </row>
    <row r="9" spans="1:12" x14ac:dyDescent="0.25">
      <c r="A9" s="13">
        <v>-82</v>
      </c>
      <c r="B9" s="21" t="s">
        <v>3</v>
      </c>
      <c r="C9" s="12">
        <f>AVERAGE(A1:A100)</f>
        <v>-82.26</v>
      </c>
      <c r="D9" s="8">
        <v>-83</v>
      </c>
      <c r="E9" s="10">
        <v>26</v>
      </c>
      <c r="F9" s="3">
        <v>-43</v>
      </c>
      <c r="G9" s="3">
        <f t="shared" si="0"/>
        <v>-83.29</v>
      </c>
      <c r="H9" s="3">
        <f t="shared" si="1"/>
        <v>5.0843324690027031E-2</v>
      </c>
    </row>
    <row r="10" spans="1:12" x14ac:dyDescent="0.25">
      <c r="A10" s="13">
        <v>-82</v>
      </c>
      <c r="B10" s="22" t="s">
        <v>5</v>
      </c>
      <c r="C10" s="7">
        <f>C9+C6</f>
        <v>-81.698256681788251</v>
      </c>
      <c r="D10" s="6">
        <v>-82</v>
      </c>
      <c r="E10" s="11">
        <v>68</v>
      </c>
      <c r="F10" s="3">
        <v>-42</v>
      </c>
      <c r="G10" s="3">
        <f t="shared" si="0"/>
        <v>-83.26</v>
      </c>
      <c r="H10" s="3">
        <f t="shared" si="1"/>
        <v>5.7395369427541192E-2</v>
      </c>
    </row>
    <row r="11" spans="1:12" x14ac:dyDescent="0.25">
      <c r="A11" s="13">
        <v>-82</v>
      </c>
      <c r="B11" s="21" t="s">
        <v>7</v>
      </c>
      <c r="C11" s="12">
        <f>C9+(2*C6)</f>
        <v>-81.136513363576498</v>
      </c>
      <c r="D11" s="8">
        <v>-81</v>
      </c>
      <c r="E11" s="10">
        <v>4</v>
      </c>
      <c r="F11" s="3">
        <v>-41</v>
      </c>
      <c r="G11" s="3">
        <f t="shared" si="0"/>
        <v>-83.23</v>
      </c>
      <c r="H11" s="3">
        <f t="shared" si="1"/>
        <v>6.4607228714507872E-2</v>
      </c>
    </row>
    <row r="12" spans="1:12" x14ac:dyDescent="0.25">
      <c r="A12" s="13">
        <v>-82</v>
      </c>
      <c r="F12" s="3">
        <v>-40</v>
      </c>
      <c r="G12" s="3">
        <f t="shared" si="0"/>
        <v>-83.2</v>
      </c>
      <c r="H12" s="3">
        <f t="shared" si="1"/>
        <v>7.2518149431222437E-2</v>
      </c>
    </row>
    <row r="13" spans="1:12" x14ac:dyDescent="0.25">
      <c r="A13" s="13">
        <v>-82</v>
      </c>
      <c r="F13" s="3">
        <v>-39</v>
      </c>
      <c r="G13" s="3">
        <f t="shared" si="0"/>
        <v>-83.17</v>
      </c>
      <c r="H13" s="3">
        <f t="shared" si="1"/>
        <v>8.1165908927718286E-2</v>
      </c>
    </row>
    <row r="14" spans="1:12" x14ac:dyDescent="0.25">
      <c r="A14" s="13">
        <v>-81</v>
      </c>
      <c r="F14" s="3">
        <v>-38</v>
      </c>
      <c r="G14" s="3">
        <f t="shared" si="0"/>
        <v>-83.14</v>
      </c>
      <c r="H14" s="3">
        <f t="shared" si="1"/>
        <v>9.0586179407924294E-2</v>
      </c>
    </row>
    <row r="15" spans="1:12" x14ac:dyDescent="0.25">
      <c r="A15" s="13">
        <v>-82</v>
      </c>
      <c r="F15" s="3">
        <v>-37</v>
      </c>
      <c r="G15" s="3">
        <f t="shared" si="0"/>
        <v>-83.11</v>
      </c>
      <c r="H15" s="3">
        <f t="shared" si="1"/>
        <v>0.10081184731305731</v>
      </c>
    </row>
    <row r="16" spans="1:12" x14ac:dyDescent="0.25">
      <c r="A16" s="13">
        <v>-82</v>
      </c>
      <c r="F16" s="3">
        <v>-36</v>
      </c>
      <c r="G16" s="3">
        <f t="shared" si="0"/>
        <v>-83.08</v>
      </c>
      <c r="H16" s="3">
        <f t="shared" si="1"/>
        <v>0.11187229463560465</v>
      </c>
    </row>
    <row r="17" spans="1:8" x14ac:dyDescent="0.25">
      <c r="A17" s="13">
        <v>-82</v>
      </c>
      <c r="F17" s="3">
        <v>-35</v>
      </c>
      <c r="G17" s="3">
        <f t="shared" si="0"/>
        <v>-83.05</v>
      </c>
      <c r="H17" s="3">
        <f t="shared" si="1"/>
        <v>0.12379265071032504</v>
      </c>
    </row>
    <row r="18" spans="1:8" x14ac:dyDescent="0.25">
      <c r="A18" s="13">
        <v>-83</v>
      </c>
      <c r="F18" s="3">
        <v>-34</v>
      </c>
      <c r="G18" s="3">
        <f t="shared" si="0"/>
        <v>-83.02</v>
      </c>
      <c r="H18" s="3">
        <f t="shared" si="1"/>
        <v>0.13659302462558068</v>
      </c>
    </row>
    <row r="19" spans="1:8" x14ac:dyDescent="0.25">
      <c r="A19" s="13">
        <v>-82</v>
      </c>
      <c r="F19" s="3">
        <v>-33</v>
      </c>
      <c r="G19" s="3">
        <f t="shared" si="0"/>
        <v>-82.99</v>
      </c>
      <c r="H19" s="3">
        <f t="shared" si="1"/>
        <v>0.15028772993183445</v>
      </c>
    </row>
    <row r="20" spans="1:8" x14ac:dyDescent="0.25">
      <c r="A20" s="13">
        <v>-82</v>
      </c>
      <c r="F20" s="3">
        <v>-32</v>
      </c>
      <c r="G20" s="3">
        <f t="shared" si="0"/>
        <v>-82.96</v>
      </c>
      <c r="H20" s="3">
        <f t="shared" si="1"/>
        <v>0.16488451474595173</v>
      </c>
    </row>
    <row r="21" spans="1:8" x14ac:dyDescent="0.25">
      <c r="A21" s="13">
        <v>-83</v>
      </c>
      <c r="F21" s="3">
        <v>-31</v>
      </c>
      <c r="G21" s="3">
        <f t="shared" si="0"/>
        <v>-82.93</v>
      </c>
      <c r="H21" s="3">
        <f t="shared" si="1"/>
        <v>0.18038381160971148</v>
      </c>
    </row>
    <row r="22" spans="1:8" x14ac:dyDescent="0.25">
      <c r="A22" s="13">
        <v>-82</v>
      </c>
      <c r="F22" s="3">
        <v>-30</v>
      </c>
      <c r="G22" s="3">
        <f t="shared" si="0"/>
        <v>-82.9</v>
      </c>
      <c r="H22" s="3">
        <f t="shared" si="1"/>
        <v>0.19677802250790072</v>
      </c>
    </row>
    <row r="23" spans="1:8" x14ac:dyDescent="0.25">
      <c r="A23" s="13">
        <v>-82</v>
      </c>
      <c r="F23" s="3">
        <v>-29</v>
      </c>
      <c r="G23" s="3">
        <f t="shared" si="0"/>
        <v>-82.87</v>
      </c>
      <c r="H23" s="3">
        <f t="shared" si="1"/>
        <v>0.21405085523556355</v>
      </c>
    </row>
    <row r="24" spans="1:8" x14ac:dyDescent="0.25">
      <c r="A24" s="13">
        <v>-82</v>
      </c>
      <c r="F24" s="3">
        <v>-28</v>
      </c>
      <c r="G24" s="3">
        <f t="shared" si="0"/>
        <v>-82.84</v>
      </c>
      <c r="H24" s="3">
        <f t="shared" si="1"/>
        <v>0.23217672777914466</v>
      </c>
    </row>
    <row r="25" spans="1:8" x14ac:dyDescent="0.25">
      <c r="A25" s="13">
        <v>-83</v>
      </c>
      <c r="F25" s="3">
        <v>-27</v>
      </c>
      <c r="G25" s="3">
        <f t="shared" si="0"/>
        <v>-82.81</v>
      </c>
      <c r="H25" s="3">
        <f t="shared" si="1"/>
        <v>0.25112025749927741</v>
      </c>
    </row>
    <row r="26" spans="1:8" x14ac:dyDescent="0.25">
      <c r="A26" s="13">
        <v>-82</v>
      </c>
      <c r="F26" s="3">
        <v>-26</v>
      </c>
      <c r="G26" s="3">
        <f t="shared" si="0"/>
        <v>-82.78</v>
      </c>
      <c r="H26" s="3">
        <f t="shared" si="1"/>
        <v>0.27083585163900903</v>
      </c>
    </row>
    <row r="27" spans="1:8" x14ac:dyDescent="0.25">
      <c r="A27" s="13">
        <v>-82</v>
      </c>
      <c r="C27" s="29" t="s">
        <v>20</v>
      </c>
      <c r="D27" s="29"/>
      <c r="F27" s="3">
        <v>-25</v>
      </c>
      <c r="G27" s="3">
        <f t="shared" si="0"/>
        <v>-82.75</v>
      </c>
      <c r="H27" s="3">
        <f t="shared" si="1"/>
        <v>0.29126741500223519</v>
      </c>
    </row>
    <row r="28" spans="1:8" x14ac:dyDescent="0.25">
      <c r="A28" s="13">
        <v>-82</v>
      </c>
      <c r="C28" s="22" t="s">
        <v>22</v>
      </c>
      <c r="D28" s="6">
        <f>_xlfn.MODE.SNGL(A1:A100)</f>
        <v>-82</v>
      </c>
      <c r="F28" s="3">
        <v>-24</v>
      </c>
      <c r="G28" s="3">
        <f t="shared" si="0"/>
        <v>-82.72</v>
      </c>
      <c r="H28" s="3">
        <f t="shared" si="1"/>
        <v>0.31234818953569432</v>
      </c>
    </row>
    <row r="29" spans="1:8" x14ac:dyDescent="0.25">
      <c r="A29" s="13">
        <v>-82</v>
      </c>
      <c r="C29" s="22" t="s">
        <v>21</v>
      </c>
      <c r="D29" s="6">
        <f>_xlfn.MODE.SNGL(A1:A5)</f>
        <v>-83</v>
      </c>
      <c r="F29" s="3">
        <v>-23</v>
      </c>
      <c r="G29" s="3">
        <f t="shared" si="0"/>
        <v>-82.69</v>
      </c>
      <c r="H29" s="3">
        <f t="shared" si="1"/>
        <v>0.33400073899766769</v>
      </c>
    </row>
    <row r="30" spans="1:8" x14ac:dyDescent="0.25">
      <c r="A30" s="13">
        <v>-82</v>
      </c>
      <c r="C30" s="22" t="s">
        <v>29</v>
      </c>
      <c r="D30" s="20">
        <f>ABS(C6/C9)</f>
        <v>6.8288757380471311E-3</v>
      </c>
      <c r="F30" s="3">
        <v>-22</v>
      </c>
      <c r="G30" s="3">
        <f t="shared" si="0"/>
        <v>-82.66</v>
      </c>
      <c r="H30" s="3">
        <f t="shared" si="1"/>
        <v>0.3561370899136776</v>
      </c>
    </row>
    <row r="31" spans="1:8" x14ac:dyDescent="0.25">
      <c r="A31" s="13">
        <v>-84</v>
      </c>
      <c r="F31" s="3">
        <v>-21</v>
      </c>
      <c r="G31" s="3">
        <f t="shared" si="0"/>
        <v>-82.63</v>
      </c>
      <c r="H31" s="3">
        <f t="shared" si="1"/>
        <v>0.37865903762335262</v>
      </c>
    </row>
    <row r="32" spans="1:8" x14ac:dyDescent="0.25">
      <c r="A32" s="13">
        <v>-82</v>
      </c>
      <c r="F32" s="3">
        <v>-20</v>
      </c>
      <c r="G32" s="3">
        <f t="shared" si="0"/>
        <v>-82.6</v>
      </c>
      <c r="H32" s="3">
        <f t="shared" si="1"/>
        <v>0.40145862344619415</v>
      </c>
    </row>
    <row r="33" spans="1:8" x14ac:dyDescent="0.25">
      <c r="A33" s="13">
        <v>-82</v>
      </c>
      <c r="F33" s="3">
        <v>-19</v>
      </c>
      <c r="G33" s="3">
        <f t="shared" si="0"/>
        <v>-82.57</v>
      </c>
      <c r="H33" s="3">
        <f t="shared" si="1"/>
        <v>0.42441878588379628</v>
      </c>
    </row>
    <row r="34" spans="1:8" x14ac:dyDescent="0.25">
      <c r="A34" s="13">
        <v>-82</v>
      </c>
      <c r="F34" s="3">
        <v>-18</v>
      </c>
      <c r="G34" s="3">
        <f t="shared" si="0"/>
        <v>-82.54</v>
      </c>
      <c r="H34" s="3">
        <f t="shared" si="1"/>
        <v>0.44741418539167799</v>
      </c>
    </row>
    <row r="35" spans="1:8" x14ac:dyDescent="0.25">
      <c r="A35" s="13">
        <v>-82</v>
      </c>
      <c r="F35" s="3">
        <v>-17</v>
      </c>
      <c r="G35" s="3">
        <f t="shared" si="0"/>
        <v>-82.51</v>
      </c>
      <c r="H35" s="3">
        <f t="shared" si="1"/>
        <v>0.47031219866691415</v>
      </c>
    </row>
    <row r="36" spans="1:8" x14ac:dyDescent="0.25">
      <c r="A36" s="13">
        <v>-83</v>
      </c>
      <c r="F36" s="3">
        <v>-16</v>
      </c>
      <c r="G36" s="3">
        <f t="shared" si="0"/>
        <v>-82.48</v>
      </c>
      <c r="H36" s="3">
        <f t="shared" si="1"/>
        <v>0.49297407468977589</v>
      </c>
    </row>
    <row r="37" spans="1:8" x14ac:dyDescent="0.25">
      <c r="A37" s="13">
        <v>-82</v>
      </c>
      <c r="F37" s="3">
        <v>-15</v>
      </c>
      <c r="G37" s="3">
        <f t="shared" si="0"/>
        <v>-82.45</v>
      </c>
      <c r="H37" s="3">
        <f t="shared" si="1"/>
        <v>0.51525624101996503</v>
      </c>
    </row>
    <row r="38" spans="1:8" x14ac:dyDescent="0.25">
      <c r="A38" s="13">
        <v>-82</v>
      </c>
      <c r="F38" s="3">
        <v>-14</v>
      </c>
      <c r="G38" s="3">
        <f t="shared" si="0"/>
        <v>-82.42</v>
      </c>
      <c r="H38" s="3">
        <f t="shared" si="1"/>
        <v>0.53701174517583206</v>
      </c>
    </row>
    <row r="39" spans="1:8" x14ac:dyDescent="0.25">
      <c r="A39" s="13">
        <v>-83</v>
      </c>
      <c r="F39" s="3">
        <v>-13</v>
      </c>
      <c r="G39" s="3">
        <f t="shared" si="0"/>
        <v>-82.39</v>
      </c>
      <c r="H39" s="3">
        <f t="shared" si="1"/>
        <v>0.55809181241933226</v>
      </c>
    </row>
    <row r="40" spans="1:8" x14ac:dyDescent="0.25">
      <c r="A40" s="13">
        <v>-83</v>
      </c>
      <c r="F40" s="3">
        <v>-12</v>
      </c>
      <c r="G40" s="3">
        <f t="shared" si="0"/>
        <v>-82.36</v>
      </c>
      <c r="H40" s="3">
        <f t="shared" si="1"/>
        <v>0.57834749802950769</v>
      </c>
    </row>
    <row r="41" spans="1:8" x14ac:dyDescent="0.25">
      <c r="A41" s="13">
        <v>-82</v>
      </c>
      <c r="F41" s="3">
        <v>-11</v>
      </c>
      <c r="G41" s="3">
        <f t="shared" si="0"/>
        <v>-82.33</v>
      </c>
      <c r="H41" s="3">
        <f t="shared" si="1"/>
        <v>0.59763140927045932</v>
      </c>
    </row>
    <row r="42" spans="1:8" x14ac:dyDescent="0.25">
      <c r="A42" s="13">
        <v>-82</v>
      </c>
      <c r="F42" s="3">
        <v>-10</v>
      </c>
      <c r="G42" s="3">
        <f t="shared" si="0"/>
        <v>-82.3</v>
      </c>
      <c r="H42" s="3">
        <f t="shared" si="1"/>
        <v>0.61579946983694955</v>
      </c>
    </row>
    <row r="43" spans="1:8" x14ac:dyDescent="0.25">
      <c r="A43" s="13">
        <v>-83</v>
      </c>
      <c r="F43" s="3">
        <v>-9</v>
      </c>
      <c r="G43" s="3">
        <f t="shared" si="0"/>
        <v>-82.27</v>
      </c>
      <c r="H43" s="3">
        <f t="shared" si="1"/>
        <v>0.6327126976735602</v>
      </c>
    </row>
    <row r="44" spans="1:8" x14ac:dyDescent="0.25">
      <c r="A44" s="13">
        <v>-83</v>
      </c>
      <c r="F44" s="3">
        <v>-8</v>
      </c>
      <c r="G44" s="3">
        <f t="shared" si="0"/>
        <v>-82.24</v>
      </c>
      <c r="H44" s="3">
        <f t="shared" si="1"/>
        <v>0.64823896578106333</v>
      </c>
    </row>
    <row r="45" spans="1:8" x14ac:dyDescent="0.25">
      <c r="A45" s="13">
        <v>-82</v>
      </c>
      <c r="F45" s="3">
        <v>-7</v>
      </c>
      <c r="G45" s="3">
        <f t="shared" si="0"/>
        <v>-82.21</v>
      </c>
      <c r="H45" s="3">
        <f t="shared" si="1"/>
        <v>0.66225471500066713</v>
      </c>
    </row>
    <row r="46" spans="1:8" x14ac:dyDescent="0.25">
      <c r="A46" s="13">
        <v>-83</v>
      </c>
      <c r="F46" s="3">
        <v>-6</v>
      </c>
      <c r="G46" s="3">
        <f t="shared" si="0"/>
        <v>-82.18</v>
      </c>
      <c r="H46" s="3">
        <f t="shared" si="1"/>
        <v>0.67464658784023102</v>
      </c>
    </row>
    <row r="47" spans="1:8" x14ac:dyDescent="0.25">
      <c r="A47" s="13">
        <v>-83</v>
      </c>
      <c r="F47" s="3">
        <v>-5</v>
      </c>
      <c r="G47" s="3">
        <f t="shared" si="0"/>
        <v>-82.15</v>
      </c>
      <c r="H47" s="3">
        <f t="shared" si="1"/>
        <v>0.68531295319463525</v>
      </c>
    </row>
    <row r="48" spans="1:8" x14ac:dyDescent="0.25">
      <c r="A48" s="13">
        <v>-82</v>
      </c>
      <c r="F48" s="3">
        <v>-4</v>
      </c>
      <c r="G48" s="3">
        <f t="shared" si="0"/>
        <v>-82.12</v>
      </c>
      <c r="H48" s="3">
        <f t="shared" si="1"/>
        <v>0.69416529331319565</v>
      </c>
    </row>
    <row r="49" spans="1:8" x14ac:dyDescent="0.25">
      <c r="A49" s="13">
        <v>-82</v>
      </c>
      <c r="F49" s="3">
        <v>-3</v>
      </c>
      <c r="G49" s="3">
        <f t="shared" si="0"/>
        <v>-82.09</v>
      </c>
      <c r="H49" s="3">
        <f t="shared" si="1"/>
        <v>0.70112942655843091</v>
      </c>
    </row>
    <row r="50" spans="1:8" x14ac:dyDescent="0.25">
      <c r="A50" s="13">
        <v>-83</v>
      </c>
      <c r="F50" s="3">
        <v>-2</v>
      </c>
      <c r="G50" s="3">
        <f t="shared" si="0"/>
        <v>-82.06</v>
      </c>
      <c r="H50" s="3">
        <f t="shared" si="1"/>
        <v>0.70614654233922181</v>
      </c>
    </row>
    <row r="51" spans="1:8" x14ac:dyDescent="0.25">
      <c r="A51" s="13">
        <v>-82</v>
      </c>
      <c r="F51" s="3">
        <v>-1</v>
      </c>
      <c r="G51" s="3">
        <f t="shared" si="0"/>
        <v>-82.03</v>
      </c>
      <c r="H51" s="3">
        <f t="shared" si="1"/>
        <v>0.7091740280261859</v>
      </c>
    </row>
    <row r="52" spans="1:8" x14ac:dyDescent="0.25">
      <c r="A52" s="13">
        <v>-82</v>
      </c>
      <c r="F52" s="3">
        <v>0</v>
      </c>
      <c r="G52" s="3">
        <f t="shared" si="0"/>
        <v>-82</v>
      </c>
      <c r="H52" s="3">
        <f t="shared" si="1"/>
        <v>0.71018607158767455</v>
      </c>
    </row>
    <row r="53" spans="1:8" x14ac:dyDescent="0.25">
      <c r="A53" s="13">
        <v>-82</v>
      </c>
      <c r="F53" s="3">
        <v>1</v>
      </c>
      <c r="G53" s="3">
        <f t="shared" si="0"/>
        <v>-81.97</v>
      </c>
      <c r="H53" s="3">
        <f t="shared" si="1"/>
        <v>0.7091740280261859</v>
      </c>
    </row>
    <row r="54" spans="1:8" x14ac:dyDescent="0.25">
      <c r="A54" s="13">
        <v>-82</v>
      </c>
      <c r="F54" s="3">
        <v>2</v>
      </c>
      <c r="G54" s="3">
        <f t="shared" si="0"/>
        <v>-81.94</v>
      </c>
      <c r="H54" s="3">
        <f t="shared" si="1"/>
        <v>0.70614654233922181</v>
      </c>
    </row>
    <row r="55" spans="1:8" x14ac:dyDescent="0.25">
      <c r="A55" s="13">
        <v>-82</v>
      </c>
      <c r="F55" s="3">
        <v>3</v>
      </c>
      <c r="G55" s="3">
        <f t="shared" si="0"/>
        <v>-81.91</v>
      </c>
      <c r="H55" s="3">
        <f t="shared" si="1"/>
        <v>0.70112942655843091</v>
      </c>
    </row>
    <row r="56" spans="1:8" x14ac:dyDescent="0.25">
      <c r="A56" s="13">
        <v>-82</v>
      </c>
      <c r="F56" s="3">
        <v>4</v>
      </c>
      <c r="G56" s="3">
        <f t="shared" si="0"/>
        <v>-81.88</v>
      </c>
      <c r="H56" s="3">
        <f t="shared" si="1"/>
        <v>0.69416529331319565</v>
      </c>
    </row>
    <row r="57" spans="1:8" x14ac:dyDescent="0.25">
      <c r="A57" s="13">
        <v>-82</v>
      </c>
      <c r="F57" s="3">
        <v>5</v>
      </c>
      <c r="G57" s="3">
        <f t="shared" si="0"/>
        <v>-81.849999999999994</v>
      </c>
      <c r="H57" s="3">
        <f t="shared" si="1"/>
        <v>0.68531295319463525</v>
      </c>
    </row>
    <row r="58" spans="1:8" x14ac:dyDescent="0.25">
      <c r="A58" s="13">
        <v>-81</v>
      </c>
      <c r="F58" s="3">
        <v>6</v>
      </c>
      <c r="G58" s="3">
        <f t="shared" si="0"/>
        <v>-81.819999999999993</v>
      </c>
      <c r="H58" s="3">
        <f t="shared" si="1"/>
        <v>0.67464658784023102</v>
      </c>
    </row>
    <row r="59" spans="1:8" x14ac:dyDescent="0.25">
      <c r="A59" s="13">
        <v>-83</v>
      </c>
      <c r="F59" s="3">
        <v>7</v>
      </c>
      <c r="G59" s="3">
        <f t="shared" si="0"/>
        <v>-81.790000000000006</v>
      </c>
      <c r="H59" s="3">
        <f t="shared" si="1"/>
        <v>0.66225471500066713</v>
      </c>
    </row>
    <row r="60" spans="1:8" x14ac:dyDescent="0.25">
      <c r="A60" s="13">
        <v>-81</v>
      </c>
      <c r="F60" s="3">
        <v>8</v>
      </c>
      <c r="G60" s="3">
        <f t="shared" si="0"/>
        <v>-81.760000000000005</v>
      </c>
      <c r="H60" s="3">
        <f t="shared" si="1"/>
        <v>0.64823896578106333</v>
      </c>
    </row>
    <row r="61" spans="1:8" x14ac:dyDescent="0.25">
      <c r="A61" s="13">
        <v>-82</v>
      </c>
      <c r="F61" s="3">
        <v>9</v>
      </c>
      <c r="G61" s="3">
        <f t="shared" si="0"/>
        <v>-81.73</v>
      </c>
      <c r="H61" s="3">
        <f t="shared" si="1"/>
        <v>0.6327126976735602</v>
      </c>
    </row>
    <row r="62" spans="1:8" x14ac:dyDescent="0.25">
      <c r="A62" s="13">
        <v>-82</v>
      </c>
      <c r="F62" s="3">
        <v>10</v>
      </c>
      <c r="G62" s="3">
        <f t="shared" si="0"/>
        <v>-81.7</v>
      </c>
      <c r="H62" s="3">
        <f t="shared" si="1"/>
        <v>0.61579946983694955</v>
      </c>
    </row>
    <row r="63" spans="1:8" x14ac:dyDescent="0.25">
      <c r="A63" s="13">
        <v>-83</v>
      </c>
      <c r="F63" s="3">
        <v>11</v>
      </c>
      <c r="G63" s="3">
        <f t="shared" si="0"/>
        <v>-81.67</v>
      </c>
      <c r="H63" s="3">
        <f t="shared" si="1"/>
        <v>0.59763140927045932</v>
      </c>
    </row>
    <row r="64" spans="1:8" x14ac:dyDescent="0.25">
      <c r="A64" s="13">
        <v>-82</v>
      </c>
      <c r="F64" s="3">
        <v>12</v>
      </c>
      <c r="G64" s="3">
        <f t="shared" si="0"/>
        <v>-81.64</v>
      </c>
      <c r="H64" s="3">
        <f t="shared" si="1"/>
        <v>0.57834749802950769</v>
      </c>
    </row>
    <row r="65" spans="1:8" x14ac:dyDescent="0.25">
      <c r="A65" s="13">
        <v>-84</v>
      </c>
      <c r="F65" s="3">
        <v>13</v>
      </c>
      <c r="G65" s="3">
        <f t="shared" si="0"/>
        <v>-81.61</v>
      </c>
      <c r="H65" s="3">
        <f t="shared" si="1"/>
        <v>0.55809181241933226</v>
      </c>
    </row>
    <row r="66" spans="1:8" x14ac:dyDescent="0.25">
      <c r="A66" s="13">
        <v>-83</v>
      </c>
      <c r="F66" s="3">
        <v>14</v>
      </c>
      <c r="G66" s="3">
        <f t="shared" si="0"/>
        <v>-81.58</v>
      </c>
      <c r="H66" s="3">
        <f t="shared" si="1"/>
        <v>0.53701174517583206</v>
      </c>
    </row>
    <row r="67" spans="1:8" x14ac:dyDescent="0.25">
      <c r="A67" s="13">
        <v>-83</v>
      </c>
      <c r="F67" s="3">
        <v>15</v>
      </c>
      <c r="G67" s="3">
        <f t="shared" si="0"/>
        <v>-81.55</v>
      </c>
      <c r="H67" s="3">
        <f t="shared" si="1"/>
        <v>0.51525624101996503</v>
      </c>
    </row>
    <row r="68" spans="1:8" x14ac:dyDescent="0.25">
      <c r="A68" s="13">
        <v>-82</v>
      </c>
      <c r="F68" s="3">
        <v>16</v>
      </c>
      <c r="G68" s="3">
        <f t="shared" ref="G68:G102" si="2">$D$28+($I$3*F68)</f>
        <v>-81.52</v>
      </c>
      <c r="H68" s="3">
        <f t="shared" ref="H68:H102" si="3">_xlfn.NORM.DIST(G68,$D$28,$C$6,FALSE)</f>
        <v>0.49297407468977589</v>
      </c>
    </row>
    <row r="69" spans="1:8" x14ac:dyDescent="0.25">
      <c r="A69" s="13">
        <v>-82</v>
      </c>
      <c r="F69" s="3">
        <v>17</v>
      </c>
      <c r="G69" s="3">
        <f t="shared" si="2"/>
        <v>-81.489999999999995</v>
      </c>
      <c r="H69" s="3">
        <f t="shared" si="3"/>
        <v>0.47031219866691415</v>
      </c>
    </row>
    <row r="70" spans="1:8" x14ac:dyDescent="0.25">
      <c r="A70" s="13">
        <v>-82</v>
      </c>
      <c r="F70" s="3">
        <v>18</v>
      </c>
      <c r="G70" s="3">
        <f t="shared" si="2"/>
        <v>-81.459999999999994</v>
      </c>
      <c r="H70" s="3">
        <f t="shared" si="3"/>
        <v>0.44741418539167799</v>
      </c>
    </row>
    <row r="71" spans="1:8" x14ac:dyDescent="0.25">
      <c r="A71" s="13">
        <v>-82</v>
      </c>
      <c r="F71" s="3">
        <v>19</v>
      </c>
      <c r="G71" s="3">
        <f t="shared" si="2"/>
        <v>-81.430000000000007</v>
      </c>
      <c r="H71" s="3">
        <f t="shared" si="3"/>
        <v>0.42441878588379628</v>
      </c>
    </row>
    <row r="72" spans="1:8" x14ac:dyDescent="0.25">
      <c r="A72" s="13">
        <v>-83</v>
      </c>
      <c r="F72" s="3">
        <v>20</v>
      </c>
      <c r="G72" s="3">
        <f t="shared" si="2"/>
        <v>-81.400000000000006</v>
      </c>
      <c r="H72" s="3">
        <f t="shared" si="3"/>
        <v>0.40145862344619415</v>
      </c>
    </row>
    <row r="73" spans="1:8" x14ac:dyDescent="0.25">
      <c r="A73" s="13">
        <v>-82</v>
      </c>
      <c r="F73" s="3">
        <v>21</v>
      </c>
      <c r="G73" s="3">
        <f t="shared" si="2"/>
        <v>-81.37</v>
      </c>
      <c r="H73" s="3">
        <f t="shared" si="3"/>
        <v>0.37865903762335262</v>
      </c>
    </row>
    <row r="74" spans="1:8" x14ac:dyDescent="0.25">
      <c r="A74" s="13">
        <v>-82</v>
      </c>
      <c r="F74" s="3">
        <v>22</v>
      </c>
      <c r="G74" s="3">
        <f t="shared" si="2"/>
        <v>-81.34</v>
      </c>
      <c r="H74" s="3">
        <f t="shared" si="3"/>
        <v>0.3561370899136776</v>
      </c>
    </row>
    <row r="75" spans="1:8" x14ac:dyDescent="0.25">
      <c r="A75" s="13">
        <v>-82</v>
      </c>
      <c r="F75" s="3">
        <v>23</v>
      </c>
      <c r="G75" s="3">
        <f t="shared" si="2"/>
        <v>-81.31</v>
      </c>
      <c r="H75" s="3">
        <f t="shared" si="3"/>
        <v>0.33400073899766769</v>
      </c>
    </row>
    <row r="76" spans="1:8" x14ac:dyDescent="0.25">
      <c r="A76" s="13">
        <v>-83</v>
      </c>
      <c r="F76" s="3">
        <v>24</v>
      </c>
      <c r="G76" s="3">
        <f t="shared" si="2"/>
        <v>-81.28</v>
      </c>
      <c r="H76" s="3">
        <f t="shared" si="3"/>
        <v>0.31234818953569432</v>
      </c>
    </row>
    <row r="77" spans="1:8" x14ac:dyDescent="0.25">
      <c r="A77" s="13">
        <v>-82</v>
      </c>
      <c r="F77" s="3">
        <v>25</v>
      </c>
      <c r="G77" s="3">
        <f t="shared" si="2"/>
        <v>-81.25</v>
      </c>
      <c r="H77" s="3">
        <f t="shared" si="3"/>
        <v>0.29126741500223519</v>
      </c>
    </row>
    <row r="78" spans="1:8" x14ac:dyDescent="0.25">
      <c r="A78" s="13">
        <v>-83</v>
      </c>
      <c r="F78" s="3">
        <v>26</v>
      </c>
      <c r="G78" s="3">
        <f t="shared" si="2"/>
        <v>-81.22</v>
      </c>
      <c r="H78" s="3">
        <f t="shared" si="3"/>
        <v>0.27083585163900903</v>
      </c>
    </row>
    <row r="79" spans="1:8" x14ac:dyDescent="0.25">
      <c r="A79" s="13">
        <v>-82</v>
      </c>
      <c r="F79" s="3">
        <v>27</v>
      </c>
      <c r="G79" s="3">
        <f t="shared" si="2"/>
        <v>-81.19</v>
      </c>
      <c r="H79" s="3">
        <f t="shared" si="3"/>
        <v>0.25112025749927741</v>
      </c>
    </row>
    <row r="80" spans="1:8" x14ac:dyDescent="0.25">
      <c r="A80" s="13">
        <v>-82</v>
      </c>
      <c r="F80" s="3">
        <v>28</v>
      </c>
      <c r="G80" s="3">
        <f t="shared" si="2"/>
        <v>-81.16</v>
      </c>
      <c r="H80" s="3">
        <f t="shared" si="3"/>
        <v>0.23217672777914466</v>
      </c>
    </row>
    <row r="81" spans="1:8" x14ac:dyDescent="0.25">
      <c r="A81" s="13">
        <v>-83</v>
      </c>
      <c r="F81" s="3">
        <v>29</v>
      </c>
      <c r="G81" s="3">
        <f t="shared" si="2"/>
        <v>-81.13</v>
      </c>
      <c r="H81" s="3">
        <f t="shared" si="3"/>
        <v>0.21405085523556355</v>
      </c>
    </row>
    <row r="82" spans="1:8" x14ac:dyDescent="0.25">
      <c r="A82" s="13">
        <v>-82</v>
      </c>
      <c r="F82" s="3">
        <v>30</v>
      </c>
      <c r="G82" s="3">
        <f t="shared" si="2"/>
        <v>-81.099999999999994</v>
      </c>
      <c r="H82" s="3">
        <f t="shared" si="3"/>
        <v>0.19677802250790072</v>
      </c>
    </row>
    <row r="83" spans="1:8" x14ac:dyDescent="0.25">
      <c r="A83" s="13">
        <v>-83</v>
      </c>
      <c r="F83" s="3">
        <v>31</v>
      </c>
      <c r="G83" s="3">
        <f t="shared" si="2"/>
        <v>-81.069999999999993</v>
      </c>
      <c r="H83" s="3">
        <f t="shared" si="3"/>
        <v>0.18038381160971148</v>
      </c>
    </row>
    <row r="84" spans="1:8" x14ac:dyDescent="0.25">
      <c r="A84" s="13">
        <v>-82</v>
      </c>
      <c r="F84" s="3">
        <v>32</v>
      </c>
      <c r="G84" s="3">
        <f t="shared" si="2"/>
        <v>-81.040000000000006</v>
      </c>
      <c r="H84" s="3">
        <f t="shared" si="3"/>
        <v>0.16488451474595173</v>
      </c>
    </row>
    <row r="85" spans="1:8" x14ac:dyDescent="0.25">
      <c r="A85" s="13">
        <v>-82</v>
      </c>
      <c r="F85" s="3">
        <v>33</v>
      </c>
      <c r="G85" s="3">
        <f t="shared" si="2"/>
        <v>-81.010000000000005</v>
      </c>
      <c r="H85" s="3">
        <f t="shared" si="3"/>
        <v>0.15028772993183445</v>
      </c>
    </row>
    <row r="86" spans="1:8" x14ac:dyDescent="0.25">
      <c r="A86" s="13">
        <v>-82</v>
      </c>
      <c r="F86" s="3">
        <v>34</v>
      </c>
      <c r="G86" s="3">
        <f t="shared" si="2"/>
        <v>-80.98</v>
      </c>
      <c r="H86" s="3">
        <f t="shared" si="3"/>
        <v>0.13659302462558068</v>
      </c>
    </row>
    <row r="87" spans="1:8" x14ac:dyDescent="0.25">
      <c r="A87" s="13">
        <v>-81</v>
      </c>
      <c r="F87" s="3">
        <v>35</v>
      </c>
      <c r="G87" s="3">
        <f t="shared" si="2"/>
        <v>-80.95</v>
      </c>
      <c r="H87" s="3">
        <f t="shared" si="3"/>
        <v>0.12379265071032504</v>
      </c>
    </row>
    <row r="88" spans="1:8" x14ac:dyDescent="0.25">
      <c r="A88" s="13">
        <v>-82</v>
      </c>
      <c r="F88" s="3">
        <v>36</v>
      </c>
      <c r="G88" s="3">
        <f t="shared" si="2"/>
        <v>-80.92</v>
      </c>
      <c r="H88" s="3">
        <f t="shared" si="3"/>
        <v>0.11187229463560465</v>
      </c>
    </row>
    <row r="89" spans="1:8" x14ac:dyDescent="0.25">
      <c r="A89" s="13">
        <v>-82</v>
      </c>
      <c r="F89" s="3">
        <v>37</v>
      </c>
      <c r="G89" s="3">
        <f t="shared" si="2"/>
        <v>-80.89</v>
      </c>
      <c r="H89" s="3">
        <f t="shared" si="3"/>
        <v>0.10081184731305731</v>
      </c>
    </row>
    <row r="90" spans="1:8" x14ac:dyDescent="0.25">
      <c r="A90" s="13">
        <v>-83</v>
      </c>
      <c r="F90" s="3">
        <v>38</v>
      </c>
      <c r="G90" s="3">
        <f t="shared" si="2"/>
        <v>-80.86</v>
      </c>
      <c r="H90" s="3">
        <f t="shared" si="3"/>
        <v>9.0586179407924294E-2</v>
      </c>
    </row>
    <row r="91" spans="1:8" x14ac:dyDescent="0.25">
      <c r="A91" s="13">
        <v>-82</v>
      </c>
      <c r="F91" s="3">
        <v>39</v>
      </c>
      <c r="G91" s="3">
        <f t="shared" si="2"/>
        <v>-80.83</v>
      </c>
      <c r="H91" s="3">
        <f t="shared" si="3"/>
        <v>8.1165908927718286E-2</v>
      </c>
    </row>
    <row r="92" spans="1:8" x14ac:dyDescent="0.25">
      <c r="A92" s="13">
        <v>-82</v>
      </c>
      <c r="F92" s="3">
        <v>40</v>
      </c>
      <c r="G92" s="3">
        <f t="shared" si="2"/>
        <v>-80.8</v>
      </c>
      <c r="H92" s="3">
        <f t="shared" si="3"/>
        <v>7.2518149431222437E-2</v>
      </c>
    </row>
    <row r="93" spans="1:8" x14ac:dyDescent="0.25">
      <c r="A93" s="13">
        <v>-82</v>
      </c>
      <c r="F93" s="3">
        <v>41</v>
      </c>
      <c r="G93" s="3">
        <f t="shared" si="2"/>
        <v>-80.77</v>
      </c>
      <c r="H93" s="3">
        <f t="shared" si="3"/>
        <v>6.4607228714507872E-2</v>
      </c>
    </row>
    <row r="94" spans="1:8" x14ac:dyDescent="0.25">
      <c r="A94" s="13">
        <v>-83</v>
      </c>
      <c r="F94" s="3">
        <v>42</v>
      </c>
      <c r="G94" s="3">
        <f t="shared" si="2"/>
        <v>-80.739999999999995</v>
      </c>
      <c r="H94" s="3">
        <f t="shared" si="3"/>
        <v>5.7395369427541192E-2</v>
      </c>
    </row>
    <row r="95" spans="1:8" x14ac:dyDescent="0.25">
      <c r="A95" s="13">
        <v>-82</v>
      </c>
      <c r="F95" s="3">
        <v>43</v>
      </c>
      <c r="G95" s="3">
        <f t="shared" si="2"/>
        <v>-80.709999999999994</v>
      </c>
      <c r="H95" s="3">
        <f t="shared" si="3"/>
        <v>5.0843324690027031E-2</v>
      </c>
    </row>
    <row r="96" spans="1:8" x14ac:dyDescent="0.25">
      <c r="A96" s="13">
        <v>-82</v>
      </c>
      <c r="F96" s="3">
        <v>44</v>
      </c>
      <c r="G96" s="3">
        <f t="shared" si="2"/>
        <v>-80.680000000000007</v>
      </c>
      <c r="H96" s="3">
        <f t="shared" si="3"/>
        <v>4.491096336741595E-2</v>
      </c>
    </row>
    <row r="97" spans="1:8" x14ac:dyDescent="0.25">
      <c r="A97" s="13">
        <v>-82</v>
      </c>
      <c r="F97" s="3">
        <v>45</v>
      </c>
      <c r="G97" s="3">
        <f t="shared" si="2"/>
        <v>-80.650000000000006</v>
      </c>
      <c r="H97" s="3">
        <f t="shared" si="3"/>
        <v>3.9557801201484909E-2</v>
      </c>
    </row>
    <row r="98" spans="1:8" x14ac:dyDescent="0.25">
      <c r="A98" s="13">
        <v>-82</v>
      </c>
      <c r="F98" s="3">
        <v>46</v>
      </c>
      <c r="G98" s="3">
        <f t="shared" si="2"/>
        <v>-80.62</v>
      </c>
      <c r="H98" s="3">
        <f t="shared" si="3"/>
        <v>3.474347543414591E-2</v>
      </c>
    </row>
    <row r="99" spans="1:8" x14ac:dyDescent="0.25">
      <c r="A99" s="13">
        <v>-82</v>
      </c>
      <c r="F99" s="3">
        <v>47</v>
      </c>
      <c r="G99" s="3">
        <f t="shared" si="2"/>
        <v>-80.59</v>
      </c>
      <c r="H99" s="3">
        <f t="shared" si="3"/>
        <v>3.0428161893205644E-2</v>
      </c>
    </row>
    <row r="100" spans="1:8" x14ac:dyDescent="0.25">
      <c r="A100" s="13">
        <v>-82</v>
      </c>
      <c r="F100" s="3">
        <v>48</v>
      </c>
      <c r="G100" s="3">
        <f t="shared" si="2"/>
        <v>-80.56</v>
      </c>
      <c r="H100" s="3">
        <f t="shared" si="3"/>
        <v>2.6572934706179531E-2</v>
      </c>
    </row>
    <row r="101" spans="1:8" x14ac:dyDescent="0.25">
      <c r="F101" s="3">
        <v>49</v>
      </c>
      <c r="G101" s="3">
        <f t="shared" si="2"/>
        <v>-80.53</v>
      </c>
      <c r="H101" s="3">
        <f t="shared" si="3"/>
        <v>2.3140069859484445E-2</v>
      </c>
    </row>
    <row r="102" spans="1:8" x14ac:dyDescent="0.25">
      <c r="F102" s="3">
        <v>50</v>
      </c>
      <c r="G102" s="3">
        <f t="shared" si="2"/>
        <v>-80.5</v>
      </c>
      <c r="H102" s="3">
        <f t="shared" si="3"/>
        <v>2.0093294717970445E-2</v>
      </c>
    </row>
  </sheetData>
  <mergeCells count="4">
    <mergeCell ref="B1:C1"/>
    <mergeCell ref="D1:E1"/>
    <mergeCell ref="F1:I1"/>
    <mergeCell ref="C27:D27"/>
  </mergeCells>
  <conditionalFormatting sqref="D29">
    <cfRule type="cellIs" dxfId="3" priority="1" operator="notEqual">
      <formula>$D$28</formula>
    </cfRule>
    <cfRule type="cellIs" dxfId="2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4978-DFE4-46DB-8C37-DC885E511A41}">
  <dimension ref="A1:Q102"/>
  <sheetViews>
    <sheetView tabSelected="1" zoomScale="120" zoomScaleNormal="120" workbookViewId="0">
      <selection activeCell="N22" sqref="N22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7" s="2" customFormat="1" x14ac:dyDescent="0.25">
      <c r="A1" s="13">
        <v>-82</v>
      </c>
      <c r="B1" s="28" t="s">
        <v>36</v>
      </c>
      <c r="C1" s="28"/>
      <c r="D1" s="25" t="s">
        <v>17</v>
      </c>
      <c r="E1" s="26"/>
      <c r="F1" s="27" t="s">
        <v>18</v>
      </c>
      <c r="G1" s="27"/>
      <c r="H1" s="27"/>
      <c r="I1" s="27"/>
      <c r="L1" s="14"/>
    </row>
    <row r="2" spans="1:17" x14ac:dyDescent="0.25">
      <c r="A2" s="13">
        <v>-81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7" x14ac:dyDescent="0.25">
      <c r="A3" s="13">
        <v>-82</v>
      </c>
      <c r="B3" s="21" t="s">
        <v>8</v>
      </c>
      <c r="C3" s="12">
        <f>MIN(A1:A100)</f>
        <v>-84</v>
      </c>
      <c r="D3" s="8">
        <v>-87</v>
      </c>
      <c r="E3" s="10">
        <f t="array" ref="E3:E11">FREQUENCY(A1:A100,D3:D11)</f>
        <v>0</v>
      </c>
      <c r="F3" s="3">
        <v>-49</v>
      </c>
      <c r="G3" s="3">
        <f>$D$28+($I$3*F3)</f>
        <v>-83.47</v>
      </c>
      <c r="H3" s="3">
        <f>_xlfn.NORM.DIST(G3,$D$28,$C$6,FALSE)</f>
        <v>3.8579730116738396E-2</v>
      </c>
      <c r="I3" s="7">
        <f>(ABS(C3)-ABS(C4))/C5</f>
        <v>0.03</v>
      </c>
      <c r="K3" t="s">
        <v>37</v>
      </c>
      <c r="L3" s="14"/>
      <c r="M3" t="s">
        <v>37</v>
      </c>
      <c r="O3" t="s">
        <v>38</v>
      </c>
      <c r="Q3" t="s">
        <v>37</v>
      </c>
    </row>
    <row r="4" spans="1:17" x14ac:dyDescent="0.25">
      <c r="A4" s="13">
        <v>-82</v>
      </c>
      <c r="B4" s="22" t="s">
        <v>9</v>
      </c>
      <c r="C4" s="7">
        <f>MAX(A1:A100)</f>
        <v>-81</v>
      </c>
      <c r="D4" s="6">
        <v>-86</v>
      </c>
      <c r="E4" s="11">
        <v>0</v>
      </c>
      <c r="F4" s="3">
        <v>-48</v>
      </c>
      <c r="G4" s="3">
        <f t="shared" ref="G4:G67" si="0">$D$28+($I$3*F4)</f>
        <v>-83.44</v>
      </c>
      <c r="H4" s="3">
        <f t="shared" ref="H4:H67" si="1">_xlfn.NORM.DIST(G4,$D$28,$C$6,FALSE)</f>
        <v>4.3226198097197223E-2</v>
      </c>
      <c r="K4" s="14" t="s">
        <v>30</v>
      </c>
      <c r="M4" t="s">
        <v>32</v>
      </c>
      <c r="O4" t="s">
        <v>33</v>
      </c>
      <c r="Q4" t="s">
        <v>33</v>
      </c>
    </row>
    <row r="5" spans="1:17" x14ac:dyDescent="0.25">
      <c r="A5" s="13">
        <v>-83</v>
      </c>
      <c r="B5" s="21" t="s">
        <v>10</v>
      </c>
      <c r="C5" s="12">
        <f>COUNT(A1:A100)</f>
        <v>100</v>
      </c>
      <c r="D5" s="8">
        <v>-85</v>
      </c>
      <c r="E5" s="10">
        <v>0</v>
      </c>
      <c r="F5" s="3">
        <v>-47</v>
      </c>
      <c r="G5" s="3">
        <f t="shared" si="0"/>
        <v>-83.41</v>
      </c>
      <c r="H5" s="3">
        <f t="shared" si="1"/>
        <v>4.8318849768158784E-2</v>
      </c>
      <c r="K5" s="23">
        <v>8.8000000000000005E-3</v>
      </c>
      <c r="M5" s="24">
        <v>1.47E-2</v>
      </c>
      <c r="O5" s="24">
        <v>9.5999999999999992E-3</v>
      </c>
      <c r="Q5" s="24">
        <v>8.2000000000000007E-3</v>
      </c>
    </row>
    <row r="6" spans="1:17" x14ac:dyDescent="0.25">
      <c r="A6" s="13">
        <v>-82</v>
      </c>
      <c r="B6" s="22" t="s">
        <v>2</v>
      </c>
      <c r="C6" s="7">
        <f>_xlfn.STDEV.S(A1:A100)</f>
        <v>0.61954691818972352</v>
      </c>
      <c r="D6" s="6">
        <v>-84</v>
      </c>
      <c r="E6" s="11">
        <v>2</v>
      </c>
      <c r="F6" s="3">
        <v>-46</v>
      </c>
      <c r="G6" s="3">
        <f t="shared" si="0"/>
        <v>-83.38</v>
      </c>
      <c r="H6" s="3">
        <f t="shared" si="1"/>
        <v>5.3884992778624852E-2</v>
      </c>
      <c r="K6" s="23">
        <v>7.4000000000000003E-3</v>
      </c>
      <c r="M6" s="24">
        <v>1.2999999999999999E-2</v>
      </c>
      <c r="O6" s="24">
        <v>1.8599999999999998E-2</v>
      </c>
      <c r="Q6" s="24">
        <v>5.7000000000000002E-3</v>
      </c>
    </row>
    <row r="7" spans="1:17" x14ac:dyDescent="0.25">
      <c r="A7" s="13">
        <v>-82</v>
      </c>
      <c r="B7" s="21" t="s">
        <v>6</v>
      </c>
      <c r="C7" s="12">
        <f>C9-(2*C6)</f>
        <v>-83.439093836379456</v>
      </c>
      <c r="D7" s="8">
        <v>-83</v>
      </c>
      <c r="E7" s="10">
        <v>25</v>
      </c>
      <c r="F7" s="3">
        <v>-45</v>
      </c>
      <c r="G7" s="3">
        <f t="shared" si="0"/>
        <v>-83.35</v>
      </c>
      <c r="H7" s="3">
        <f t="shared" si="1"/>
        <v>5.9951598101045361E-2</v>
      </c>
      <c r="K7" s="24">
        <v>6.4000000000000003E-3</v>
      </c>
      <c r="M7" s="24">
        <v>1.26E-2</v>
      </c>
      <c r="O7" s="24">
        <v>7.1999999999999998E-3</v>
      </c>
      <c r="Q7" s="24">
        <v>6.4000000000000003E-3</v>
      </c>
    </row>
    <row r="8" spans="1:17" x14ac:dyDescent="0.25">
      <c r="A8" s="13">
        <v>-82</v>
      </c>
      <c r="B8" s="22" t="s">
        <v>4</v>
      </c>
      <c r="C8" s="7">
        <f>C9-C6</f>
        <v>-82.819546918189729</v>
      </c>
      <c r="D8" s="6">
        <v>-82</v>
      </c>
      <c r="E8" s="11">
        <v>64</v>
      </c>
      <c r="F8" s="3">
        <v>-44</v>
      </c>
      <c r="G8" s="3">
        <f t="shared" si="0"/>
        <v>-83.32</v>
      </c>
      <c r="H8" s="3">
        <f t="shared" si="1"/>
        <v>6.6544994495742277E-2</v>
      </c>
      <c r="K8" s="24">
        <v>6.1000000000000004E-3</v>
      </c>
      <c r="M8" s="24">
        <v>1.4800000000000001E-2</v>
      </c>
      <c r="O8" s="24">
        <v>6.3E-3</v>
      </c>
      <c r="Q8" s="24">
        <v>6.7999999999999996E-3</v>
      </c>
    </row>
    <row r="9" spans="1:17" x14ac:dyDescent="0.25">
      <c r="A9" s="13">
        <v>-82</v>
      </c>
      <c r="B9" s="21" t="s">
        <v>3</v>
      </c>
      <c r="C9" s="12">
        <f>AVERAGE(A1:A100)</f>
        <v>-82.2</v>
      </c>
      <c r="D9" s="8">
        <v>-81</v>
      </c>
      <c r="E9" s="10">
        <v>9</v>
      </c>
      <c r="F9" s="3">
        <v>-43</v>
      </c>
      <c r="G9" s="3">
        <f t="shared" si="0"/>
        <v>-83.29</v>
      </c>
      <c r="H9" s="3">
        <f t="shared" si="1"/>
        <v>7.3690536146538629E-2</v>
      </c>
      <c r="K9" s="24">
        <v>6.1000000000000004E-3</v>
      </c>
      <c r="M9" s="24">
        <v>1.1299999999999999E-2</v>
      </c>
      <c r="O9" s="24">
        <v>8.5000000000000006E-3</v>
      </c>
      <c r="Q9" s="24">
        <v>1.0500000000000001E-2</v>
      </c>
    </row>
    <row r="10" spans="1:17" x14ac:dyDescent="0.25">
      <c r="A10" s="13">
        <v>-83</v>
      </c>
      <c r="B10" s="22" t="s">
        <v>5</v>
      </c>
      <c r="C10" s="7">
        <f>C9+C6</f>
        <v>-81.580453081810276</v>
      </c>
      <c r="D10" s="6">
        <v>-80</v>
      </c>
      <c r="E10" s="11">
        <v>0</v>
      </c>
      <c r="F10" s="3">
        <v>-42</v>
      </c>
      <c r="G10" s="3">
        <f t="shared" si="0"/>
        <v>-83.26</v>
      </c>
      <c r="H10" s="3">
        <f t="shared" si="1"/>
        <v>8.1412245372398981E-2</v>
      </c>
      <c r="K10" s="24">
        <v>6.1999999999999998E-3</v>
      </c>
      <c r="M10" s="24">
        <v>1.29E-2</v>
      </c>
      <c r="O10" s="24">
        <v>7.7999999999999996E-3</v>
      </c>
      <c r="Q10" s="24">
        <v>7.3000000000000001E-3</v>
      </c>
    </row>
    <row r="11" spans="1:17" x14ac:dyDescent="0.25">
      <c r="A11" s="13">
        <v>-81</v>
      </c>
      <c r="B11" s="21" t="s">
        <v>7</v>
      </c>
      <c r="C11" s="12">
        <f>C9+(2*C6)</f>
        <v>-80.96090616362055</v>
      </c>
      <c r="D11" s="8">
        <v>-79</v>
      </c>
      <c r="E11" s="10">
        <v>0</v>
      </c>
      <c r="F11" s="3">
        <v>-41</v>
      </c>
      <c r="G11" s="3">
        <f t="shared" si="0"/>
        <v>-83.23</v>
      </c>
      <c r="H11" s="3">
        <f t="shared" si="1"/>
        <v>8.9732432961625447E-2</v>
      </c>
      <c r="K11" s="24">
        <v>6.8999999999999999E-3</v>
      </c>
      <c r="M11" s="24">
        <v>1.44E-2</v>
      </c>
      <c r="O11" s="24">
        <v>7.9000000000000008E-3</v>
      </c>
      <c r="Q11" s="24">
        <v>7.1000000000000004E-3</v>
      </c>
    </row>
    <row r="12" spans="1:17" x14ac:dyDescent="0.25">
      <c r="A12" s="13">
        <v>-81</v>
      </c>
      <c r="F12" s="3">
        <v>-40</v>
      </c>
      <c r="G12" s="3">
        <f t="shared" si="0"/>
        <v>-83.2</v>
      </c>
      <c r="H12" s="3">
        <f t="shared" si="1"/>
        <v>9.8671299337372731E-2</v>
      </c>
      <c r="K12" s="24">
        <v>7.4999999999999997E-3</v>
      </c>
      <c r="M12" s="24">
        <v>1.55E-2</v>
      </c>
      <c r="O12" s="24">
        <v>8.5000000000000006E-3</v>
      </c>
      <c r="Q12" s="24">
        <v>6.7000000000000002E-3</v>
      </c>
    </row>
    <row r="13" spans="1:17" x14ac:dyDescent="0.25">
      <c r="A13" s="13">
        <v>-83</v>
      </c>
      <c r="F13" s="3">
        <v>-39</v>
      </c>
      <c r="G13" s="3">
        <f t="shared" si="0"/>
        <v>-83.17</v>
      </c>
      <c r="H13" s="3">
        <f t="shared" si="1"/>
        <v>0.10824652043305816</v>
      </c>
      <c r="K13" s="24">
        <v>5.4000000000000003E-3</v>
      </c>
      <c r="M13" s="24">
        <v>9.7000000000000003E-3</v>
      </c>
      <c r="O13" s="24">
        <v>8.3999999999999995E-3</v>
      </c>
      <c r="Q13" s="24">
        <v>6.7999999999999996E-3</v>
      </c>
    </row>
    <row r="14" spans="1:17" x14ac:dyDescent="0.25">
      <c r="A14" s="13">
        <v>-81</v>
      </c>
      <c r="F14" s="3">
        <v>-38</v>
      </c>
      <c r="G14" s="3">
        <f t="shared" si="0"/>
        <v>-83.14</v>
      </c>
      <c r="H14" s="3">
        <f t="shared" si="1"/>
        <v>0.11847282282008445</v>
      </c>
      <c r="K14" s="24">
        <v>6.4000000000000003E-3</v>
      </c>
      <c r="M14" s="24">
        <v>1.0200000000000001E-2</v>
      </c>
      <c r="O14" s="24">
        <v>7.1000000000000004E-3</v>
      </c>
      <c r="Q14" s="24">
        <v>7.4999999999999997E-3</v>
      </c>
    </row>
    <row r="15" spans="1:17" x14ac:dyDescent="0.25">
      <c r="A15" s="13">
        <v>-82</v>
      </c>
      <c r="F15" s="3">
        <v>-37</v>
      </c>
      <c r="G15" s="3">
        <f t="shared" si="0"/>
        <v>-83.11</v>
      </c>
      <c r="H15" s="3">
        <f t="shared" si="1"/>
        <v>0.12936155327257495</v>
      </c>
    </row>
    <row r="16" spans="1:17" x14ac:dyDescent="0.25">
      <c r="A16" s="13">
        <v>-82</v>
      </c>
      <c r="F16" s="3">
        <v>-36</v>
      </c>
      <c r="G16" s="3">
        <f t="shared" si="0"/>
        <v>-83.08</v>
      </c>
      <c r="H16" s="3">
        <f t="shared" si="1"/>
        <v>0.14092024855834295</v>
      </c>
      <c r="J16" t="s">
        <v>31</v>
      </c>
      <c r="K16" s="24">
        <f>AVERAGE(K5:K14)</f>
        <v>6.7199999999999994E-3</v>
      </c>
      <c r="L16" s="24"/>
      <c r="M16" s="24">
        <f t="shared" ref="M16" si="2">AVERAGE(M5:M14)</f>
        <v>1.291E-2</v>
      </c>
      <c r="N16" s="24"/>
      <c r="O16" s="24">
        <f>AVERAGE(O5:O14)</f>
        <v>8.9899999999999997E-3</v>
      </c>
      <c r="Q16" s="24">
        <f>AVERAGE(Q5:Q14)</f>
        <v>7.3000000000000009E-3</v>
      </c>
    </row>
    <row r="17" spans="1:8" x14ac:dyDescent="0.25">
      <c r="A17" s="13">
        <v>-83</v>
      </c>
      <c r="F17" s="3">
        <v>-35</v>
      </c>
      <c r="G17" s="3">
        <f t="shared" si="0"/>
        <v>-83.05</v>
      </c>
      <c r="H17" s="3">
        <f t="shared" si="1"/>
        <v>0.15315221179499572</v>
      </c>
    </row>
    <row r="18" spans="1:8" x14ac:dyDescent="0.25">
      <c r="A18" s="13">
        <v>-82</v>
      </c>
      <c r="F18" s="3">
        <v>-34</v>
      </c>
      <c r="G18" s="3">
        <f t="shared" si="0"/>
        <v>-83.02</v>
      </c>
      <c r="H18" s="3">
        <f t="shared" si="1"/>
        <v>0.16605610218759195</v>
      </c>
    </row>
    <row r="19" spans="1:8" x14ac:dyDescent="0.25">
      <c r="A19" s="13">
        <v>-82</v>
      </c>
      <c r="F19" s="3">
        <v>-33</v>
      </c>
      <c r="G19" s="3">
        <f t="shared" si="0"/>
        <v>-82.99</v>
      </c>
      <c r="H19" s="3">
        <f t="shared" si="1"/>
        <v>0.17962554535240038</v>
      </c>
    </row>
    <row r="20" spans="1:8" x14ac:dyDescent="0.25">
      <c r="A20" s="13">
        <v>-82</v>
      </c>
      <c r="F20" s="3">
        <v>-32</v>
      </c>
      <c r="G20" s="3">
        <f t="shared" si="0"/>
        <v>-82.96</v>
      </c>
      <c r="H20" s="3">
        <f t="shared" si="1"/>
        <v>0.19384877171344475</v>
      </c>
    </row>
    <row r="21" spans="1:8" x14ac:dyDescent="0.25">
      <c r="A21" s="13">
        <v>-84</v>
      </c>
      <c r="F21" s="3">
        <v>-31</v>
      </c>
      <c r="G21" s="3">
        <f t="shared" si="0"/>
        <v>-82.93</v>
      </c>
      <c r="H21" s="3">
        <f t="shared" si="1"/>
        <v>0.20870829061915283</v>
      </c>
    </row>
    <row r="22" spans="1:8" x14ac:dyDescent="0.25">
      <c r="A22" s="13">
        <v>-82</v>
      </c>
      <c r="F22" s="3">
        <v>-30</v>
      </c>
      <c r="G22" s="3">
        <f t="shared" si="0"/>
        <v>-82.9</v>
      </c>
      <c r="H22" s="3">
        <f t="shared" si="1"/>
        <v>0.22418060785172025</v>
      </c>
    </row>
    <row r="23" spans="1:8" x14ac:dyDescent="0.25">
      <c r="A23" s="13">
        <v>-82</v>
      </c>
      <c r="F23" s="3">
        <v>-29</v>
      </c>
      <c r="G23" s="3">
        <f t="shared" si="0"/>
        <v>-82.87</v>
      </c>
      <c r="H23" s="3">
        <f t="shared" si="1"/>
        <v>0.24023599407973972</v>
      </c>
    </row>
    <row r="24" spans="1:8" x14ac:dyDescent="0.25">
      <c r="A24" s="13">
        <v>-82</v>
      </c>
      <c r="F24" s="3">
        <v>-28</v>
      </c>
      <c r="G24" s="3">
        <f t="shared" si="0"/>
        <v>-82.84</v>
      </c>
      <c r="H24" s="3">
        <f t="shared" si="1"/>
        <v>0.2568383115266632</v>
      </c>
    </row>
    <row r="25" spans="1:8" x14ac:dyDescent="0.25">
      <c r="A25" s="13">
        <v>-82</v>
      </c>
      <c r="F25" s="3">
        <v>-27</v>
      </c>
      <c r="G25" s="3">
        <f t="shared" si="0"/>
        <v>-82.81</v>
      </c>
      <c r="H25" s="3">
        <f t="shared" si="1"/>
        <v>0.27394490568680102</v>
      </c>
    </row>
    <row r="26" spans="1:8" x14ac:dyDescent="0.25">
      <c r="A26" s="13">
        <v>-82</v>
      </c>
      <c r="F26" s="3">
        <v>-26</v>
      </c>
      <c r="G26" s="3">
        <f t="shared" si="0"/>
        <v>-82.78</v>
      </c>
      <c r="H26" s="3">
        <f t="shared" si="1"/>
        <v>0.29150656831507643</v>
      </c>
    </row>
    <row r="27" spans="1:8" x14ac:dyDescent="0.25">
      <c r="A27" s="13">
        <v>-82</v>
      </c>
      <c r="C27" s="29" t="s">
        <v>20</v>
      </c>
      <c r="D27" s="29"/>
      <c r="F27" s="3">
        <v>-25</v>
      </c>
      <c r="G27" s="3">
        <f t="shared" si="0"/>
        <v>-82.75</v>
      </c>
      <c r="H27" s="3">
        <f t="shared" si="1"/>
        <v>0.30946757714725537</v>
      </c>
    </row>
    <row r="28" spans="1:8" x14ac:dyDescent="0.25">
      <c r="A28" s="13">
        <v>-82</v>
      </c>
      <c r="C28" s="22" t="s">
        <v>22</v>
      </c>
      <c r="D28" s="6">
        <f>_xlfn.MODE.SNGL(A1:A100)</f>
        <v>-82</v>
      </c>
      <c r="F28" s="3">
        <v>-24</v>
      </c>
      <c r="G28" s="3">
        <f t="shared" si="0"/>
        <v>-82.72</v>
      </c>
      <c r="H28" s="3">
        <f t="shared" si="1"/>
        <v>0.32776581687934159</v>
      </c>
    </row>
    <row r="29" spans="1:8" x14ac:dyDescent="0.25">
      <c r="A29" s="13">
        <v>-83</v>
      </c>
      <c r="C29" s="22" t="s">
        <v>21</v>
      </c>
      <c r="D29" s="6">
        <f>_xlfn.MODE.SNGL(A1:A5)</f>
        <v>-82</v>
      </c>
      <c r="F29" s="3">
        <v>-23</v>
      </c>
      <c r="G29" s="3">
        <f t="shared" si="0"/>
        <v>-82.69</v>
      </c>
      <c r="H29" s="3">
        <f t="shared" si="1"/>
        <v>0.34633298485762259</v>
      </c>
    </row>
    <row r="30" spans="1:8" x14ac:dyDescent="0.25">
      <c r="A30" s="13">
        <v>-83</v>
      </c>
      <c r="C30" s="22" t="s">
        <v>29</v>
      </c>
      <c r="D30" s="20">
        <f>ABS(C6/C9)</f>
        <v>7.5370671312618431E-3</v>
      </c>
      <c r="F30" s="3">
        <v>-22</v>
      </c>
      <c r="G30" s="3">
        <f t="shared" si="0"/>
        <v>-82.66</v>
      </c>
      <c r="H30" s="3">
        <f t="shared" si="1"/>
        <v>0.36509488371813675</v>
      </c>
    </row>
    <row r="31" spans="1:8" x14ac:dyDescent="0.25">
      <c r="A31" s="13">
        <v>-83</v>
      </c>
      <c r="F31" s="3">
        <v>-21</v>
      </c>
      <c r="G31" s="3">
        <f t="shared" si="0"/>
        <v>-82.63</v>
      </c>
      <c r="H31" s="3">
        <f t="shared" si="1"/>
        <v>0.38397180188388158</v>
      </c>
    </row>
    <row r="32" spans="1:8" x14ac:dyDescent="0.25">
      <c r="A32" s="13">
        <v>-83</v>
      </c>
      <c r="F32" s="3">
        <v>-20</v>
      </c>
      <c r="G32" s="3">
        <f t="shared" si="0"/>
        <v>-82.6</v>
      </c>
      <c r="H32" s="3">
        <f t="shared" si="1"/>
        <v>0.40287898140161282</v>
      </c>
    </row>
    <row r="33" spans="1:8" x14ac:dyDescent="0.25">
      <c r="A33" s="13">
        <v>-81</v>
      </c>
      <c r="F33" s="3">
        <v>-19</v>
      </c>
      <c r="G33" s="3">
        <f t="shared" si="0"/>
        <v>-82.57</v>
      </c>
      <c r="H33" s="3">
        <f t="shared" si="1"/>
        <v>0.42172717110290631</v>
      </c>
    </row>
    <row r="34" spans="1:8" x14ac:dyDescent="0.25">
      <c r="A34" s="13">
        <v>-83</v>
      </c>
      <c r="F34" s="3">
        <v>-18</v>
      </c>
      <c r="G34" s="3">
        <f t="shared" si="0"/>
        <v>-82.54</v>
      </c>
      <c r="H34" s="3">
        <f t="shared" si="1"/>
        <v>0.44042326153466121</v>
      </c>
    </row>
    <row r="35" spans="1:8" x14ac:dyDescent="0.25">
      <c r="A35" s="13">
        <v>-82</v>
      </c>
      <c r="F35" s="3">
        <v>-17</v>
      </c>
      <c r="G35" s="3">
        <f t="shared" si="0"/>
        <v>-82.51</v>
      </c>
      <c r="H35" s="3">
        <f t="shared" si="1"/>
        <v>0.45887099655351005</v>
      </c>
    </row>
    <row r="36" spans="1:8" x14ac:dyDescent="0.25">
      <c r="A36" s="13">
        <v>-83</v>
      </c>
      <c r="F36" s="3">
        <v>-16</v>
      </c>
      <c r="G36" s="3">
        <f t="shared" si="0"/>
        <v>-82.48</v>
      </c>
      <c r="H36" s="3">
        <f t="shared" si="1"/>
        <v>0.4769717549491706</v>
      </c>
    </row>
    <row r="37" spans="1:8" x14ac:dyDescent="0.25">
      <c r="A37" s="13">
        <v>-82</v>
      </c>
      <c r="F37" s="3">
        <v>-15</v>
      </c>
      <c r="G37" s="3">
        <f t="shared" si="0"/>
        <v>-82.45</v>
      </c>
      <c r="H37" s="3">
        <f t="shared" si="1"/>
        <v>0.49462539398832539</v>
      </c>
    </row>
    <row r="38" spans="1:8" x14ac:dyDescent="0.25">
      <c r="A38" s="13">
        <v>-82</v>
      </c>
      <c r="F38" s="3">
        <v>-14</v>
      </c>
      <c r="G38" s="3">
        <f t="shared" si="0"/>
        <v>-82.42</v>
      </c>
      <c r="H38" s="3">
        <f t="shared" si="1"/>
        <v>0.5117311453862553</v>
      </c>
    </row>
    <row r="39" spans="1:8" x14ac:dyDescent="0.25">
      <c r="A39" s="13">
        <v>-83</v>
      </c>
      <c r="F39" s="3">
        <v>-13</v>
      </c>
      <c r="G39" s="3">
        <f t="shared" si="0"/>
        <v>-82.39</v>
      </c>
      <c r="H39" s="3">
        <f t="shared" si="1"/>
        <v>0.5281885529528505</v>
      </c>
    </row>
    <row r="40" spans="1:8" x14ac:dyDescent="0.25">
      <c r="A40" s="13">
        <v>-82</v>
      </c>
      <c r="F40" s="3">
        <v>-12</v>
      </c>
      <c r="G40" s="3">
        <f t="shared" si="0"/>
        <v>-82.36</v>
      </c>
      <c r="H40" s="3">
        <f t="shared" si="1"/>
        <v>0.54389844005410859</v>
      </c>
    </row>
    <row r="41" spans="1:8" x14ac:dyDescent="0.25">
      <c r="A41" s="13">
        <v>-82</v>
      </c>
      <c r="F41" s="3">
        <v>-11</v>
      </c>
      <c r="G41" s="3">
        <f t="shared" si="0"/>
        <v>-82.33</v>
      </c>
      <c r="H41" s="3">
        <f t="shared" si="1"/>
        <v>0.55876389410970806</v>
      </c>
    </row>
    <row r="42" spans="1:8" x14ac:dyDescent="0.25">
      <c r="A42" s="13">
        <v>-83</v>
      </c>
      <c r="F42" s="3">
        <v>-10</v>
      </c>
      <c r="G42" s="3">
        <f t="shared" si="0"/>
        <v>-82.3</v>
      </c>
      <c r="H42" s="3">
        <f t="shared" si="1"/>
        <v>0.57269125463796133</v>
      </c>
    </row>
    <row r="43" spans="1:8" x14ac:dyDescent="0.25">
      <c r="A43" s="13">
        <v>-82</v>
      </c>
      <c r="F43" s="3">
        <v>-9</v>
      </c>
      <c r="G43" s="3">
        <f t="shared" si="0"/>
        <v>-82.27</v>
      </c>
      <c r="H43" s="3">
        <f t="shared" si="1"/>
        <v>0.58559109088359274</v>
      </c>
    </row>
    <row r="44" spans="1:8" x14ac:dyDescent="0.25">
      <c r="A44" s="13">
        <v>-82</v>
      </c>
      <c r="F44" s="3">
        <v>-8</v>
      </c>
      <c r="G44" s="3">
        <f t="shared" si="0"/>
        <v>-82.24</v>
      </c>
      <c r="H44" s="3">
        <f t="shared" si="1"/>
        <v>0.59737915483874438</v>
      </c>
    </row>
    <row r="45" spans="1:8" x14ac:dyDescent="0.25">
      <c r="A45" s="13">
        <v>-82</v>
      </c>
      <c r="F45" s="3">
        <v>-7</v>
      </c>
      <c r="G45" s="3">
        <f t="shared" si="0"/>
        <v>-82.21</v>
      </c>
      <c r="H45" s="3">
        <f t="shared" si="1"/>
        <v>0.60797729550530144</v>
      </c>
    </row>
    <row r="46" spans="1:8" x14ac:dyDescent="0.25">
      <c r="A46" s="13">
        <v>-82</v>
      </c>
      <c r="F46" s="3">
        <v>-6</v>
      </c>
      <c r="G46" s="3">
        <f t="shared" si="0"/>
        <v>-82.18</v>
      </c>
      <c r="H46" s="3">
        <f t="shared" si="1"/>
        <v>0.6173143205531294</v>
      </c>
    </row>
    <row r="47" spans="1:8" x14ac:dyDescent="0.25">
      <c r="A47" s="13">
        <v>-82</v>
      </c>
      <c r="F47" s="3">
        <v>-5</v>
      </c>
      <c r="G47" s="3">
        <f t="shared" si="0"/>
        <v>-82.15</v>
      </c>
      <c r="H47" s="3">
        <f t="shared" si="1"/>
        <v>0.62532679210397368</v>
      </c>
    </row>
    <row r="48" spans="1:8" x14ac:dyDescent="0.25">
      <c r="A48" s="13">
        <v>-83</v>
      </c>
      <c r="F48" s="3">
        <v>-4</v>
      </c>
      <c r="G48" s="3">
        <f t="shared" si="0"/>
        <v>-82.12</v>
      </c>
      <c r="H48" s="3">
        <f t="shared" si="1"/>
        <v>0.6319597442079693</v>
      </c>
    </row>
    <row r="49" spans="1:8" x14ac:dyDescent="0.25">
      <c r="A49" s="13">
        <v>-82</v>
      </c>
      <c r="F49" s="3">
        <v>-3</v>
      </c>
      <c r="G49" s="3">
        <f t="shared" si="0"/>
        <v>-82.09</v>
      </c>
      <c r="H49" s="3">
        <f t="shared" si="1"/>
        <v>0.63716731066646459</v>
      </c>
    </row>
    <row r="50" spans="1:8" x14ac:dyDescent="0.25">
      <c r="A50" s="13">
        <v>-81</v>
      </c>
      <c r="F50" s="3">
        <v>-2</v>
      </c>
      <c r="G50" s="3">
        <f t="shared" si="0"/>
        <v>-82.06</v>
      </c>
      <c r="H50" s="3">
        <f t="shared" si="1"/>
        <v>0.6409132531717292</v>
      </c>
    </row>
    <row r="51" spans="1:8" x14ac:dyDescent="0.25">
      <c r="A51" s="13">
        <v>-83</v>
      </c>
      <c r="F51" s="3">
        <v>-1</v>
      </c>
      <c r="G51" s="3">
        <f t="shared" si="0"/>
        <v>-82.03</v>
      </c>
      <c r="H51" s="3">
        <f t="shared" si="1"/>
        <v>0.64317138125701545</v>
      </c>
    </row>
    <row r="52" spans="1:8" x14ac:dyDescent="0.25">
      <c r="A52" s="13">
        <v>-82</v>
      </c>
      <c r="F52" s="3">
        <v>0</v>
      </c>
      <c r="G52" s="3">
        <f t="shared" si="0"/>
        <v>-82</v>
      </c>
      <c r="H52" s="3">
        <f t="shared" si="1"/>
        <v>0.64392585724922424</v>
      </c>
    </row>
    <row r="53" spans="1:8" x14ac:dyDescent="0.25">
      <c r="A53" s="13">
        <v>-83</v>
      </c>
      <c r="F53" s="3">
        <v>1</v>
      </c>
      <c r="G53" s="3">
        <f t="shared" si="0"/>
        <v>-81.97</v>
      </c>
      <c r="H53" s="3">
        <f t="shared" si="1"/>
        <v>0.64317138125701545</v>
      </c>
    </row>
    <row r="54" spans="1:8" x14ac:dyDescent="0.25">
      <c r="A54" s="13">
        <v>-82</v>
      </c>
      <c r="F54" s="3">
        <v>2</v>
      </c>
      <c r="G54" s="3">
        <f t="shared" si="0"/>
        <v>-81.94</v>
      </c>
      <c r="H54" s="3">
        <f t="shared" si="1"/>
        <v>0.6409132531717292</v>
      </c>
    </row>
    <row r="55" spans="1:8" x14ac:dyDescent="0.25">
      <c r="A55" s="13">
        <v>-83</v>
      </c>
      <c r="F55" s="3">
        <v>3</v>
      </c>
      <c r="G55" s="3">
        <f t="shared" si="0"/>
        <v>-81.91</v>
      </c>
      <c r="H55" s="3">
        <f t="shared" si="1"/>
        <v>0.63716731066646459</v>
      </c>
    </row>
    <row r="56" spans="1:8" x14ac:dyDescent="0.25">
      <c r="A56" s="13">
        <v>-82</v>
      </c>
      <c r="F56" s="3">
        <v>4</v>
      </c>
      <c r="G56" s="3">
        <f t="shared" si="0"/>
        <v>-81.88</v>
      </c>
      <c r="H56" s="3">
        <f t="shared" si="1"/>
        <v>0.6319597442079693</v>
      </c>
    </row>
    <row r="57" spans="1:8" x14ac:dyDescent="0.25">
      <c r="A57" s="13">
        <v>-81</v>
      </c>
      <c r="F57" s="3">
        <v>5</v>
      </c>
      <c r="G57" s="3">
        <f t="shared" si="0"/>
        <v>-81.849999999999994</v>
      </c>
      <c r="H57" s="3">
        <f t="shared" si="1"/>
        <v>0.62532679210397368</v>
      </c>
    </row>
    <row r="58" spans="1:8" x14ac:dyDescent="0.25">
      <c r="A58" s="13">
        <v>-82</v>
      </c>
      <c r="F58" s="3">
        <v>6</v>
      </c>
      <c r="G58" s="3">
        <f t="shared" si="0"/>
        <v>-81.819999999999993</v>
      </c>
      <c r="H58" s="3">
        <f t="shared" si="1"/>
        <v>0.6173143205531294</v>
      </c>
    </row>
    <row r="59" spans="1:8" x14ac:dyDescent="0.25">
      <c r="A59" s="13">
        <v>-82</v>
      </c>
      <c r="F59" s="3">
        <v>7</v>
      </c>
      <c r="G59" s="3">
        <f t="shared" si="0"/>
        <v>-81.790000000000006</v>
      </c>
      <c r="H59" s="3">
        <f t="shared" si="1"/>
        <v>0.60797729550530144</v>
      </c>
    </row>
    <row r="60" spans="1:8" x14ac:dyDescent="0.25">
      <c r="A60" s="13">
        <v>-83</v>
      </c>
      <c r="F60" s="3">
        <v>8</v>
      </c>
      <c r="G60" s="3">
        <f t="shared" si="0"/>
        <v>-81.760000000000005</v>
      </c>
      <c r="H60" s="3">
        <f t="shared" si="1"/>
        <v>0.59737915483874438</v>
      </c>
    </row>
    <row r="61" spans="1:8" x14ac:dyDescent="0.25">
      <c r="A61" s="13">
        <v>-83</v>
      </c>
      <c r="F61" s="3">
        <v>9</v>
      </c>
      <c r="G61" s="3">
        <f t="shared" si="0"/>
        <v>-81.73</v>
      </c>
      <c r="H61" s="3">
        <f t="shared" si="1"/>
        <v>0.58559109088359274</v>
      </c>
    </row>
    <row r="62" spans="1:8" x14ac:dyDescent="0.25">
      <c r="A62" s="13">
        <v>-83</v>
      </c>
      <c r="F62" s="3">
        <v>10</v>
      </c>
      <c r="G62" s="3">
        <f t="shared" si="0"/>
        <v>-81.7</v>
      </c>
      <c r="H62" s="3">
        <f t="shared" si="1"/>
        <v>0.57269125463796133</v>
      </c>
    </row>
    <row r="63" spans="1:8" x14ac:dyDescent="0.25">
      <c r="A63" s="13">
        <v>-82</v>
      </c>
      <c r="F63" s="3">
        <v>11</v>
      </c>
      <c r="G63" s="3">
        <f t="shared" si="0"/>
        <v>-81.67</v>
      </c>
      <c r="H63" s="3">
        <f t="shared" si="1"/>
        <v>0.55876389410970806</v>
      </c>
    </row>
    <row r="64" spans="1:8" x14ac:dyDescent="0.25">
      <c r="A64" s="13">
        <v>-82</v>
      </c>
      <c r="F64" s="3">
        <v>12</v>
      </c>
      <c r="G64" s="3">
        <f t="shared" si="0"/>
        <v>-81.64</v>
      </c>
      <c r="H64" s="3">
        <f t="shared" si="1"/>
        <v>0.54389844005410859</v>
      </c>
    </row>
    <row r="65" spans="1:8" x14ac:dyDescent="0.25">
      <c r="A65" s="13">
        <v>-82</v>
      </c>
      <c r="F65" s="3">
        <v>13</v>
      </c>
      <c r="G65" s="3">
        <f t="shared" si="0"/>
        <v>-81.61</v>
      </c>
      <c r="H65" s="3">
        <f t="shared" si="1"/>
        <v>0.5281885529528505</v>
      </c>
    </row>
    <row r="66" spans="1:8" x14ac:dyDescent="0.25">
      <c r="A66" s="13">
        <v>-82</v>
      </c>
      <c r="F66" s="3">
        <v>14</v>
      </c>
      <c r="G66" s="3">
        <f t="shared" si="0"/>
        <v>-81.58</v>
      </c>
      <c r="H66" s="3">
        <f t="shared" si="1"/>
        <v>0.5117311453862553</v>
      </c>
    </row>
    <row r="67" spans="1:8" x14ac:dyDescent="0.25">
      <c r="A67" s="13">
        <v>-82</v>
      </c>
      <c r="F67" s="3">
        <v>15</v>
      </c>
      <c r="G67" s="3">
        <f t="shared" si="0"/>
        <v>-81.55</v>
      </c>
      <c r="H67" s="3">
        <f t="shared" si="1"/>
        <v>0.49462539398832539</v>
      </c>
    </row>
    <row r="68" spans="1:8" x14ac:dyDescent="0.25">
      <c r="A68" s="13">
        <v>-83</v>
      </c>
      <c r="F68" s="3">
        <v>16</v>
      </c>
      <c r="G68" s="3">
        <f t="shared" ref="G68:G102" si="3">$D$28+($I$3*F68)</f>
        <v>-81.52</v>
      </c>
      <c r="H68" s="3">
        <f t="shared" ref="H68:H102" si="4">_xlfn.NORM.DIST(G68,$D$28,$C$6,FALSE)</f>
        <v>0.4769717549491706</v>
      </c>
    </row>
    <row r="69" spans="1:8" x14ac:dyDescent="0.25">
      <c r="A69" s="13">
        <v>-82</v>
      </c>
      <c r="F69" s="3">
        <v>17</v>
      </c>
      <c r="G69" s="3">
        <f t="shared" si="3"/>
        <v>-81.489999999999995</v>
      </c>
      <c r="H69" s="3">
        <f t="shared" si="4"/>
        <v>0.45887099655351005</v>
      </c>
    </row>
    <row r="70" spans="1:8" x14ac:dyDescent="0.25">
      <c r="A70" s="13">
        <v>-83</v>
      </c>
      <c r="F70" s="3">
        <v>18</v>
      </c>
      <c r="G70" s="3">
        <f t="shared" si="3"/>
        <v>-81.459999999999994</v>
      </c>
      <c r="H70" s="3">
        <f t="shared" si="4"/>
        <v>0.44042326153466121</v>
      </c>
    </row>
    <row r="71" spans="1:8" x14ac:dyDescent="0.25">
      <c r="A71" s="13">
        <v>-82</v>
      </c>
      <c r="F71" s="3">
        <v>19</v>
      </c>
      <c r="G71" s="3">
        <f t="shared" si="3"/>
        <v>-81.430000000000007</v>
      </c>
      <c r="H71" s="3">
        <f t="shared" si="4"/>
        <v>0.42172717110290631</v>
      </c>
    </row>
    <row r="72" spans="1:8" x14ac:dyDescent="0.25">
      <c r="A72" s="13">
        <v>-82</v>
      </c>
      <c r="F72" s="3">
        <v>20</v>
      </c>
      <c r="G72" s="3">
        <f t="shared" si="3"/>
        <v>-81.400000000000006</v>
      </c>
      <c r="H72" s="3">
        <f t="shared" si="4"/>
        <v>0.40287898140161282</v>
      </c>
    </row>
    <row r="73" spans="1:8" x14ac:dyDescent="0.25">
      <c r="A73" s="13">
        <v>-81</v>
      </c>
      <c r="F73" s="3">
        <v>21</v>
      </c>
      <c r="G73" s="3">
        <f t="shared" si="3"/>
        <v>-81.37</v>
      </c>
      <c r="H73" s="3">
        <f t="shared" si="4"/>
        <v>0.38397180188388158</v>
      </c>
    </row>
    <row r="74" spans="1:8" x14ac:dyDescent="0.25">
      <c r="A74" s="13">
        <v>-82</v>
      </c>
      <c r="F74" s="3">
        <v>22</v>
      </c>
      <c r="G74" s="3">
        <f t="shared" si="3"/>
        <v>-81.34</v>
      </c>
      <c r="H74" s="3">
        <f t="shared" si="4"/>
        <v>0.36509488371813675</v>
      </c>
    </row>
    <row r="75" spans="1:8" x14ac:dyDescent="0.25">
      <c r="A75" s="13">
        <v>-82</v>
      </c>
      <c r="F75" s="3">
        <v>23</v>
      </c>
      <c r="G75" s="3">
        <f t="shared" si="3"/>
        <v>-81.31</v>
      </c>
      <c r="H75" s="3">
        <f t="shared" si="4"/>
        <v>0.34633298485762259</v>
      </c>
    </row>
    <row r="76" spans="1:8" x14ac:dyDescent="0.25">
      <c r="A76" s="13">
        <v>-82</v>
      </c>
      <c r="F76" s="3">
        <v>24</v>
      </c>
      <c r="G76" s="3">
        <f t="shared" si="3"/>
        <v>-81.28</v>
      </c>
      <c r="H76" s="3">
        <f t="shared" si="4"/>
        <v>0.32776581687934159</v>
      </c>
    </row>
    <row r="77" spans="1:8" x14ac:dyDescent="0.25">
      <c r="A77" s="13">
        <v>-84</v>
      </c>
      <c r="F77" s="3">
        <v>25</v>
      </c>
      <c r="G77" s="3">
        <f t="shared" si="3"/>
        <v>-81.25</v>
      </c>
      <c r="H77" s="3">
        <f t="shared" si="4"/>
        <v>0.30946757714725537</v>
      </c>
    </row>
    <row r="78" spans="1:8" x14ac:dyDescent="0.25">
      <c r="A78" s="13">
        <v>-83</v>
      </c>
      <c r="F78" s="3">
        <v>26</v>
      </c>
      <c r="G78" s="3">
        <f t="shared" si="3"/>
        <v>-81.22</v>
      </c>
      <c r="H78" s="3">
        <f t="shared" si="4"/>
        <v>0.29150656831507643</v>
      </c>
    </row>
    <row r="79" spans="1:8" x14ac:dyDescent="0.25">
      <c r="A79" s="13">
        <v>-82</v>
      </c>
      <c r="F79" s="3">
        <v>27</v>
      </c>
      <c r="G79" s="3">
        <f t="shared" si="3"/>
        <v>-81.19</v>
      </c>
      <c r="H79" s="3">
        <f t="shared" si="4"/>
        <v>0.27394490568680102</v>
      </c>
    </row>
    <row r="80" spans="1:8" x14ac:dyDescent="0.25">
      <c r="A80" s="13">
        <v>-82</v>
      </c>
      <c r="F80" s="3">
        <v>28</v>
      </c>
      <c r="G80" s="3">
        <f t="shared" si="3"/>
        <v>-81.16</v>
      </c>
      <c r="H80" s="3">
        <f t="shared" si="4"/>
        <v>0.2568383115266632</v>
      </c>
    </row>
    <row r="81" spans="1:8" x14ac:dyDescent="0.25">
      <c r="A81" s="13">
        <v>-82</v>
      </c>
      <c r="F81" s="3">
        <v>29</v>
      </c>
      <c r="G81" s="3">
        <f t="shared" si="3"/>
        <v>-81.13</v>
      </c>
      <c r="H81" s="3">
        <f t="shared" si="4"/>
        <v>0.24023599407973972</v>
      </c>
    </row>
    <row r="82" spans="1:8" x14ac:dyDescent="0.25">
      <c r="A82" s="13">
        <v>-82</v>
      </c>
      <c r="F82" s="3">
        <v>30</v>
      </c>
      <c r="G82" s="3">
        <f t="shared" si="3"/>
        <v>-81.099999999999994</v>
      </c>
      <c r="H82" s="3">
        <f t="shared" si="4"/>
        <v>0.22418060785172025</v>
      </c>
    </row>
    <row r="83" spans="1:8" x14ac:dyDescent="0.25">
      <c r="A83" s="13">
        <v>-82</v>
      </c>
      <c r="F83" s="3">
        <v>31</v>
      </c>
      <c r="G83" s="3">
        <f t="shared" si="3"/>
        <v>-81.069999999999993</v>
      </c>
      <c r="H83" s="3">
        <f t="shared" si="4"/>
        <v>0.20870829061915283</v>
      </c>
    </row>
    <row r="84" spans="1:8" x14ac:dyDescent="0.25">
      <c r="A84" s="13">
        <v>-83</v>
      </c>
      <c r="F84" s="3">
        <v>32</v>
      </c>
      <c r="G84" s="3">
        <f t="shared" si="3"/>
        <v>-81.040000000000006</v>
      </c>
      <c r="H84" s="3">
        <f t="shared" si="4"/>
        <v>0.19384877171344475</v>
      </c>
    </row>
    <row r="85" spans="1:8" x14ac:dyDescent="0.25">
      <c r="A85" s="13">
        <v>-82</v>
      </c>
      <c r="F85" s="3">
        <v>33</v>
      </c>
      <c r="G85" s="3">
        <f t="shared" si="3"/>
        <v>-81.010000000000005</v>
      </c>
      <c r="H85" s="3">
        <f t="shared" si="4"/>
        <v>0.17962554535240038</v>
      </c>
    </row>
    <row r="86" spans="1:8" x14ac:dyDescent="0.25">
      <c r="A86" s="13">
        <v>-82</v>
      </c>
      <c r="F86" s="3">
        <v>34</v>
      </c>
      <c r="G86" s="3">
        <f t="shared" si="3"/>
        <v>-80.98</v>
      </c>
      <c r="H86" s="3">
        <f t="shared" si="4"/>
        <v>0.16605610218759195</v>
      </c>
    </row>
    <row r="87" spans="1:8" x14ac:dyDescent="0.25">
      <c r="A87" s="13">
        <v>-82</v>
      </c>
      <c r="F87" s="3">
        <v>35</v>
      </c>
      <c r="G87" s="3">
        <f t="shared" si="3"/>
        <v>-80.95</v>
      </c>
      <c r="H87" s="3">
        <f t="shared" si="4"/>
        <v>0.15315221179499572</v>
      </c>
    </row>
    <row r="88" spans="1:8" x14ac:dyDescent="0.25">
      <c r="A88" s="13">
        <v>-83</v>
      </c>
      <c r="F88" s="3">
        <v>36</v>
      </c>
      <c r="G88" s="3">
        <f t="shared" si="3"/>
        <v>-80.92</v>
      </c>
      <c r="H88" s="3">
        <f t="shared" si="4"/>
        <v>0.14092024855834295</v>
      </c>
    </row>
    <row r="89" spans="1:8" x14ac:dyDescent="0.25">
      <c r="A89" s="13">
        <v>-82</v>
      </c>
      <c r="F89" s="3">
        <v>37</v>
      </c>
      <c r="G89" s="3">
        <f t="shared" si="3"/>
        <v>-80.89</v>
      </c>
      <c r="H89" s="3">
        <f t="shared" si="4"/>
        <v>0.12936155327257495</v>
      </c>
    </row>
    <row r="90" spans="1:8" x14ac:dyDescent="0.25">
      <c r="A90" s="13">
        <v>-82</v>
      </c>
      <c r="F90" s="3">
        <v>38</v>
      </c>
      <c r="G90" s="3">
        <f t="shared" si="3"/>
        <v>-80.86</v>
      </c>
      <c r="H90" s="3">
        <f t="shared" si="4"/>
        <v>0.11847282282008445</v>
      </c>
    </row>
    <row r="91" spans="1:8" x14ac:dyDescent="0.25">
      <c r="A91" s="13">
        <v>-82</v>
      </c>
      <c r="F91" s="3">
        <v>39</v>
      </c>
      <c r="G91" s="3">
        <f t="shared" si="3"/>
        <v>-80.83</v>
      </c>
      <c r="H91" s="3">
        <f t="shared" si="4"/>
        <v>0.10824652043305816</v>
      </c>
    </row>
    <row r="92" spans="1:8" x14ac:dyDescent="0.25">
      <c r="A92" s="13">
        <v>-82</v>
      </c>
      <c r="F92" s="3">
        <v>40</v>
      </c>
      <c r="G92" s="3">
        <f t="shared" si="3"/>
        <v>-80.8</v>
      </c>
      <c r="H92" s="3">
        <f t="shared" si="4"/>
        <v>9.8671299337372731E-2</v>
      </c>
    </row>
    <row r="93" spans="1:8" x14ac:dyDescent="0.25">
      <c r="A93" s="13">
        <v>-82</v>
      </c>
      <c r="F93" s="3">
        <v>41</v>
      </c>
      <c r="G93" s="3">
        <f t="shared" si="3"/>
        <v>-80.77</v>
      </c>
      <c r="H93" s="3">
        <f t="shared" si="4"/>
        <v>8.9732432961625447E-2</v>
      </c>
    </row>
    <row r="94" spans="1:8" x14ac:dyDescent="0.25">
      <c r="A94" s="13">
        <v>-83</v>
      </c>
      <c r="F94" s="3">
        <v>42</v>
      </c>
      <c r="G94" s="3">
        <f t="shared" si="3"/>
        <v>-80.739999999999995</v>
      </c>
      <c r="H94" s="3">
        <f t="shared" si="4"/>
        <v>8.1412245372398981E-2</v>
      </c>
    </row>
    <row r="95" spans="1:8" x14ac:dyDescent="0.25">
      <c r="A95" s="13">
        <v>-82</v>
      </c>
      <c r="F95" s="3">
        <v>43</v>
      </c>
      <c r="G95" s="3">
        <f t="shared" si="3"/>
        <v>-80.709999999999994</v>
      </c>
      <c r="H95" s="3">
        <f t="shared" si="4"/>
        <v>7.3690536146538629E-2</v>
      </c>
    </row>
    <row r="96" spans="1:8" x14ac:dyDescent="0.25">
      <c r="A96" s="13">
        <v>-82</v>
      </c>
      <c r="F96" s="3">
        <v>44</v>
      </c>
      <c r="G96" s="3">
        <f t="shared" si="3"/>
        <v>-80.680000000000007</v>
      </c>
      <c r="H96" s="3">
        <f t="shared" si="4"/>
        <v>6.6544994495742277E-2</v>
      </c>
    </row>
    <row r="97" spans="1:8" x14ac:dyDescent="0.25">
      <c r="A97" s="13">
        <v>-82</v>
      </c>
      <c r="F97" s="3">
        <v>45</v>
      </c>
      <c r="G97" s="3">
        <f t="shared" si="3"/>
        <v>-80.650000000000006</v>
      </c>
      <c r="H97" s="3">
        <f t="shared" si="4"/>
        <v>5.9951598101045361E-2</v>
      </c>
    </row>
    <row r="98" spans="1:8" x14ac:dyDescent="0.25">
      <c r="A98" s="13">
        <v>-81</v>
      </c>
      <c r="F98" s="3">
        <v>46</v>
      </c>
      <c r="G98" s="3">
        <f t="shared" si="3"/>
        <v>-80.62</v>
      </c>
      <c r="H98" s="3">
        <f t="shared" si="4"/>
        <v>5.3884992778624852E-2</v>
      </c>
    </row>
    <row r="99" spans="1:8" x14ac:dyDescent="0.25">
      <c r="A99" s="13">
        <v>-82</v>
      </c>
      <c r="F99" s="3">
        <v>47</v>
      </c>
      <c r="G99" s="3">
        <f t="shared" si="3"/>
        <v>-80.59</v>
      </c>
      <c r="H99" s="3">
        <f t="shared" si="4"/>
        <v>4.8318849768158784E-2</v>
      </c>
    </row>
    <row r="100" spans="1:8" x14ac:dyDescent="0.25">
      <c r="A100" s="13">
        <v>-82</v>
      </c>
      <c r="F100" s="3">
        <v>48</v>
      </c>
      <c r="G100" s="3">
        <f t="shared" si="3"/>
        <v>-80.56</v>
      </c>
      <c r="H100" s="3">
        <f t="shared" si="4"/>
        <v>4.3226198097197223E-2</v>
      </c>
    </row>
    <row r="101" spans="1:8" x14ac:dyDescent="0.25">
      <c r="F101" s="3">
        <v>49</v>
      </c>
      <c r="G101" s="3">
        <f t="shared" si="3"/>
        <v>-80.53</v>
      </c>
      <c r="H101" s="3">
        <f t="shared" si="4"/>
        <v>3.8579730116738396E-2</v>
      </c>
    </row>
    <row r="102" spans="1:8" x14ac:dyDescent="0.25">
      <c r="F102" s="3">
        <v>50</v>
      </c>
      <c r="G102" s="3">
        <f t="shared" si="3"/>
        <v>-80.5</v>
      </c>
      <c r="H102" s="3">
        <f t="shared" si="4"/>
        <v>3.4352078913970949E-2</v>
      </c>
    </row>
  </sheetData>
  <mergeCells count="4">
    <mergeCell ref="B1:C1"/>
    <mergeCell ref="D1:E1"/>
    <mergeCell ref="F1:I1"/>
    <mergeCell ref="C27:D27"/>
  </mergeCells>
  <conditionalFormatting sqref="D29">
    <cfRule type="cellIs" dxfId="1" priority="1" operator="notEqual">
      <formula>$D$28</formula>
    </cfRule>
    <cfRule type="cellIs" dxfId="0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1.1.1</vt:lpstr>
      <vt:lpstr>1.1.2</vt:lpstr>
      <vt:lpstr>1.1.3</vt:lpstr>
      <vt:lpstr>1.1.4</vt:lpstr>
      <vt:lpstr>1.1.5</vt:lpstr>
      <vt:lpstr>1.1.6</vt:lpstr>
      <vt:lpstr>1.1.7</vt:lpstr>
      <vt:lpstr>1.1.8</vt:lpstr>
      <vt:lpstr>1.1.9</vt:lpstr>
      <vt:lpstr>1.1.10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2022-04-22T11:06:33Z</dcterms:created>
  <dcterms:modified xsi:type="dcterms:W3CDTF">2022-10-22T17:27:17Z</dcterms:modified>
</cp:coreProperties>
</file>