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" sheetId="1" r:id="rId4"/>
    <sheet state="visible" name="Fev" sheetId="2" r:id="rId5"/>
    <sheet state="visible" name="Mar" sheetId="3" r:id="rId6"/>
    <sheet state="visible" name="Abr" sheetId="4" r:id="rId7"/>
    <sheet state="visible" name="Mai" sheetId="5" r:id="rId8"/>
    <sheet state="visible" name="Jun" sheetId="6" r:id="rId9"/>
    <sheet state="visible" name="Jul" sheetId="7" r:id="rId10"/>
    <sheet state="visible" name="Ago" sheetId="8" r:id="rId11"/>
    <sheet state="visible" name="Set" sheetId="9" r:id="rId12"/>
    <sheet state="visible" name="Out" sheetId="10" r:id="rId13"/>
    <sheet state="visible" name="Nov" sheetId="11" r:id="rId14"/>
    <sheet state="visible" name="Dez" sheetId="12" r:id="rId15"/>
    <sheet state="visible" name="Anual" sheetId="13" r:id="rId16"/>
    <sheet state="visible" name="Gráficos" sheetId="14" r:id="rId17"/>
  </sheets>
  <definedNames/>
  <calcPr/>
  <extLst>
    <ext uri="GoogleSheetsCustomDataVersion1">
      <go:sheetsCustomData xmlns:go="http://customooxmlschemas.google.com/" r:id="rId18" roundtripDataSignature="AMtx7mjPD6yYSCWGEYpm6Mi7RtX6oCznbg=="/>
    </ext>
  </extLst>
</workbook>
</file>

<file path=xl/sharedStrings.xml><?xml version="1.0" encoding="utf-8"?>
<sst xmlns="http://schemas.openxmlformats.org/spreadsheetml/2006/main" count="488" uniqueCount="100">
  <si>
    <t>Orçamento Mensal DSOP</t>
  </si>
  <si>
    <t>Anote aqui os totais de seu apontamento:</t>
  </si>
  <si>
    <t>ORÇADO</t>
  </si>
  <si>
    <t>REALIZADO</t>
  </si>
  <si>
    <t>DIFERENÇA</t>
  </si>
  <si>
    <t>Descrição</t>
  </si>
  <si>
    <t>TOTAL</t>
  </si>
  <si>
    <t xml:space="preserve">% sobre 
Total da Receita </t>
  </si>
  <si>
    <t>Orçado 
x 
Realizado</t>
  </si>
  <si>
    <t>RECEITAS</t>
  </si>
  <si>
    <t>SALDO ANTERIOR</t>
  </si>
  <si>
    <t>Salários</t>
  </si>
  <si>
    <t>Vale</t>
  </si>
  <si>
    <t>Pensão</t>
  </si>
  <si>
    <t>Resgate Aplicação</t>
  </si>
  <si>
    <t>Bônus / Comissão</t>
  </si>
  <si>
    <t>.</t>
  </si>
  <si>
    <t>TOTAL DE RECEITAS</t>
  </si>
  <si>
    <t>Sonhos</t>
  </si>
  <si>
    <t>Ativos móveis (ex.: veículo)</t>
  </si>
  <si>
    <t>Ativos imóveis (ex. casa)</t>
  </si>
  <si>
    <t>Previdência Privada</t>
  </si>
  <si>
    <t>Aplicação em Fundos</t>
  </si>
  <si>
    <t>Poupança</t>
  </si>
  <si>
    <t>Subtotal "Sonhos"</t>
  </si>
  <si>
    <t>NOVO PADRÃO DE VIDA</t>
  </si>
  <si>
    <t>Residência</t>
  </si>
  <si>
    <t>Açougue, Avícola, peixaria...</t>
  </si>
  <si>
    <t>Água</t>
  </si>
  <si>
    <t>Aluguel</t>
  </si>
  <si>
    <t>Assinatura de jornal, revista</t>
  </si>
  <si>
    <t>Compra de móveis, utensílios</t>
  </si>
  <si>
    <t>Condomínio</t>
  </si>
  <si>
    <t>Energia Elétrica</t>
  </si>
  <si>
    <t>Feira, Sacolão, Hortifruti</t>
  </si>
  <si>
    <t>Internet, TV a cabo</t>
  </si>
  <si>
    <t>Manutenção residência</t>
  </si>
  <si>
    <t>Supermercado</t>
  </si>
  <si>
    <t>Telefones Fixo e Celular</t>
  </si>
  <si>
    <t>Empregada</t>
  </si>
  <si>
    <t>Animais</t>
  </si>
  <si>
    <t>Vigilante/Segurança</t>
  </si>
  <si>
    <t>Subtotal "despesas com Residência"</t>
  </si>
  <si>
    <t>Instrução</t>
  </si>
  <si>
    <t>Academia</t>
  </si>
  <si>
    <t>Curso de línguas</t>
  </si>
  <si>
    <t>Faculdade e Colégio</t>
  </si>
  <si>
    <t>Mat. escolar, cópias, trabalhos...</t>
  </si>
  <si>
    <t>Subtotal "despesas com Instrução"</t>
  </si>
  <si>
    <t>Pessoal</t>
  </si>
  <si>
    <t>Condução</t>
  </si>
  <si>
    <t>Convênio Médico</t>
  </si>
  <si>
    <t>CPMF e impostos</t>
  </si>
  <si>
    <t>Dízimo / Doações</t>
  </si>
  <si>
    <t>INSS</t>
  </si>
  <si>
    <t>IRRF</t>
  </si>
  <si>
    <t>Medicamentos</t>
  </si>
  <si>
    <t>Mesada</t>
  </si>
  <si>
    <t>Tarifas, c.créd., ch. esp., etc.</t>
  </si>
  <si>
    <t>Vestuário (Roupas, Calçados...)</t>
  </si>
  <si>
    <t>Subtotal "despesas Pessoais"</t>
  </si>
  <si>
    <t>Veículo</t>
  </si>
  <si>
    <t>Combustível, pedágio</t>
  </si>
  <si>
    <t>Lubrificantes, lavagem</t>
  </si>
  <si>
    <t>Manutenção do veículo</t>
  </si>
  <si>
    <t>Seguro</t>
  </si>
  <si>
    <t>Multas</t>
  </si>
  <si>
    <t>IPVA, Licenciamento, Seg. Obrig.</t>
  </si>
  <si>
    <t>Subtotal "despesas com Veículo"</t>
  </si>
  <si>
    <t>Outras</t>
  </si>
  <si>
    <t>Acessórios (Bolsa, bijuteria...)</t>
  </si>
  <si>
    <t>Cosméticos, Cabeleireiro...</t>
  </si>
  <si>
    <t>Diversão e Lazer (Grêmio)</t>
  </si>
  <si>
    <t>Gorjeta</t>
  </si>
  <si>
    <t>Lanche, Café, doces...</t>
  </si>
  <si>
    <t>Presente</t>
  </si>
  <si>
    <t>Subtotal "Outras despesas"</t>
  </si>
  <si>
    <t>TOTAL DE DESPESAS</t>
  </si>
  <si>
    <t>Limite de % de despesa INFERIOR a:</t>
  </si>
  <si>
    <t>Limite de % de despesa SUPERIOR a:</t>
  </si>
  <si>
    <t>SALDO GERAL</t>
  </si>
  <si>
    <t>ORÇAMENTO MENSAL CONSOLIDADO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</si>
  <si>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</si>
  <si>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</si>
  <si>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</si>
  <si>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</si>
  <si>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</si>
  <si>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</si>
  <si>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</si>
  <si>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</si>
  <si>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</si>
  <si>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</si>
  <si>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</si>
  <si>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</si>
  <si>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SALDO PARA ADEQUAÇÃO AO NOVO PADRÃO DE VIDA</t>
  </si>
  <si>
    <t>PARA ONDE VAI O SEU DINHEIRO</t>
  </si>
  <si>
    <t>Receitas</t>
  </si>
  <si>
    <t>Pessoais</t>
  </si>
  <si>
    <t>Outros</t>
  </si>
  <si>
    <t>Saldo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</si>
</sst>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0.0%"/>
  </numFmts>
  <fonts count="22">
    <font>
      <sz val="10.0"/>
      <color rgb="FF000000"/>
      <name val="Arial"/>
      <scheme val="minor"/>
    </font>
    <font>
      <sz val="10.0"/>
      <color theme="1"/>
      <name val="Arial"/>
    </font>
    <font>
      <b/>
      <sz val="36.0"/>
      <color rgb="FFFF6600"/>
      <name val="Arial Black"/>
    </font>
    <font>
      <i/>
      <sz val="18.0"/>
      <color theme="1"/>
      <name val="Arial"/>
    </font>
    <font/>
    <font>
      <b/>
      <sz val="16.0"/>
      <color theme="1"/>
      <name val="Arial"/>
    </font>
    <font>
      <u/>
      <sz val="10.0"/>
      <color theme="1"/>
      <name val="Arial"/>
    </font>
    <font>
      <b/>
      <sz val="18.0"/>
      <color theme="1"/>
      <name val="Arial"/>
    </font>
    <font>
      <b/>
      <sz val="16.0"/>
      <color theme="0"/>
      <name val="Arial"/>
    </font>
    <font>
      <sz val="16.0"/>
      <color theme="1"/>
      <name val="Arial"/>
    </font>
    <font>
      <b/>
      <sz val="14.0"/>
      <color theme="1"/>
      <name val="Arial"/>
    </font>
    <font>
      <sz val="14.0"/>
      <color theme="1"/>
      <name val="Arial"/>
    </font>
    <font>
      <b/>
      <sz val="16.0"/>
      <color rgb="FFFFFFFF"/>
      <name val="Arial"/>
    </font>
    <font>
      <sz val="18.0"/>
      <color theme="1"/>
      <name val="Arial"/>
    </font>
    <font>
      <b/>
      <i/>
      <sz val="16.0"/>
      <color theme="1"/>
      <name val="Arial"/>
    </font>
    <font>
      <sz val="14.0"/>
      <color rgb="FFFFFFFF"/>
      <name val="Arial"/>
    </font>
    <font>
      <b/>
      <sz val="14.0"/>
      <color rgb="FFFFFFFF"/>
      <name val="Arial"/>
    </font>
    <font>
      <sz val="14.0"/>
      <color theme="0"/>
      <name val="Arial"/>
    </font>
    <font>
      <b/>
      <sz val="14.0"/>
      <color theme="0"/>
      <name val="Arial"/>
    </font>
    <font>
      <b/>
      <sz val="36.0"/>
      <color rgb="FF000080"/>
      <name val="Arial Black"/>
    </font>
    <font>
      <b/>
      <sz val="18.0"/>
      <color rgb="FFFF6600"/>
      <name val="Arial Black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theme="0"/>
        <bgColor theme="0"/>
      </patternFill>
    </fill>
    <fill>
      <patternFill patternType="solid">
        <fgColor rgb="FF339966"/>
        <bgColor rgb="FF339966"/>
      </patternFill>
    </fill>
    <fill>
      <patternFill patternType="solid">
        <fgColor rgb="FF99CC00"/>
        <bgColor rgb="FF99CC00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</fills>
  <borders count="8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/>
      <bottom/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/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top/>
      <bottom/>
    </border>
    <border>
      <right/>
      <top/>
      <bottom/>
    </border>
    <border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2" fillId="0" fontId="4" numFmtId="0" xfId="0" applyBorder="1" applyFont="1"/>
    <xf borderId="3" fillId="0" fontId="4" numFmtId="0" xfId="0" applyBorder="1" applyFont="1"/>
    <xf borderId="4" fillId="0" fontId="5" numFmtId="0" xfId="0" applyAlignment="1" applyBorder="1" applyFont="1">
      <alignment horizontal="center" shrinkToFit="0" vertical="bottom" wrapText="0"/>
    </xf>
    <xf borderId="5" fillId="0" fontId="4" numFmtId="0" xfId="0" applyBorder="1" applyFont="1"/>
    <xf borderId="6" fillId="0" fontId="5" numFmtId="0" xfId="0" applyAlignment="1" applyBorder="1" applyFont="1">
      <alignment horizontal="center" shrinkToFit="0" vertical="bottom" wrapText="0"/>
    </xf>
    <xf borderId="7" fillId="0" fontId="4" numFmtId="0" xfId="0" applyBorder="1" applyFont="1"/>
    <xf borderId="8" fillId="0" fontId="5" numFmtId="0" xfId="0" applyAlignment="1" applyBorder="1" applyFont="1">
      <alignment horizontal="center" shrinkToFit="0" vertical="bottom" wrapText="0"/>
    </xf>
    <xf borderId="9" fillId="0" fontId="5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11" fillId="0" fontId="5" numFmtId="164" xfId="0" applyAlignment="1" applyBorder="1" applyFont="1" applyNumberFormat="1">
      <alignment horizontal="center" shrinkToFit="0" vertical="center" wrapText="1"/>
    </xf>
    <xf borderId="11" fillId="0" fontId="5" numFmtId="165" xfId="0" applyAlignment="1" applyBorder="1" applyFont="1" applyNumberFormat="1">
      <alignment horizontal="center" shrinkToFit="0" vertical="center" wrapText="1"/>
    </xf>
    <xf borderId="12" fillId="0" fontId="5" numFmtId="164" xfId="0" applyAlignment="1" applyBorder="1" applyFont="1" applyNumberFormat="1">
      <alignment horizontal="center" shrinkToFit="0" vertical="center" wrapText="1"/>
    </xf>
    <xf borderId="13" fillId="0" fontId="5" numFmtId="165" xfId="0" applyAlignment="1" applyBorder="1" applyFont="1" applyNumberFormat="1">
      <alignment horizontal="center" shrinkToFit="0" vertical="center" wrapText="1"/>
    </xf>
    <xf borderId="14" fillId="0" fontId="5" numFmtId="164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shrinkToFit="0" vertical="bottom" wrapText="0"/>
    </xf>
    <xf borderId="15" fillId="0" fontId="7" numFmtId="0" xfId="0" applyAlignment="1" applyBorder="1" applyFont="1">
      <alignment horizontal="center" shrinkToFit="0" textRotation="90" vertical="center" wrapText="0"/>
    </xf>
    <xf borderId="16" fillId="2" fontId="8" numFmtId="0" xfId="0" applyAlignment="1" applyBorder="1" applyFill="1" applyFont="1">
      <alignment horizontal="center" shrinkToFit="0" vertical="bottom" wrapText="0"/>
    </xf>
    <xf borderId="17" fillId="3" fontId="5" numFmtId="164" xfId="0" applyAlignment="1" applyBorder="1" applyFill="1" applyFont="1" applyNumberFormat="1">
      <alignment shrinkToFit="0" vertical="bottom" wrapText="0"/>
    </xf>
    <xf borderId="17" fillId="3" fontId="9" numFmtId="165" xfId="0" applyAlignment="1" applyBorder="1" applyFont="1" applyNumberFormat="1">
      <alignment shrinkToFit="0" vertical="bottom" wrapText="0"/>
    </xf>
    <xf borderId="18" fillId="0" fontId="5" numFmtId="164" xfId="0" applyAlignment="1" applyBorder="1" applyFont="1" applyNumberFormat="1">
      <alignment shrinkToFit="0" vertical="bottom" wrapText="0"/>
    </xf>
    <xf borderId="19" fillId="0" fontId="9" numFmtId="165" xfId="0" applyAlignment="1" applyBorder="1" applyFont="1" applyNumberFormat="1">
      <alignment shrinkToFit="0" vertical="bottom" wrapText="0"/>
    </xf>
    <xf borderId="20" fillId="0" fontId="5" numFmtId="164" xfId="0" applyAlignment="1" applyBorder="1" applyFont="1" applyNumberFormat="1">
      <alignment shrinkToFit="0" vertical="bottom" wrapText="0"/>
    </xf>
    <xf borderId="19" fillId="0" fontId="4" numFmtId="0" xfId="0" applyBorder="1" applyFont="1"/>
    <xf borderId="21" fillId="0" fontId="10" numFmtId="0" xfId="0" applyAlignment="1" applyBorder="1" applyFont="1">
      <alignment shrinkToFit="0" vertical="bottom" wrapText="0"/>
    </xf>
    <xf borderId="22" fillId="3" fontId="10" numFmtId="164" xfId="0" applyAlignment="1" applyBorder="1" applyFont="1" applyNumberFormat="1">
      <alignment shrinkToFit="0" vertical="bottom" wrapText="0"/>
    </xf>
    <xf borderId="22" fillId="3" fontId="11" numFmtId="165" xfId="0" applyAlignment="1" applyBorder="1" applyFont="1" applyNumberFormat="1">
      <alignment shrinkToFit="0" vertical="bottom" wrapText="0"/>
    </xf>
    <xf borderId="23" fillId="0" fontId="10" numFmtId="164" xfId="0" applyAlignment="1" applyBorder="1" applyFont="1" applyNumberFormat="1">
      <alignment shrinkToFit="0" vertical="bottom" wrapText="0"/>
    </xf>
    <xf borderId="15" fillId="0" fontId="11" numFmtId="165" xfId="0" applyAlignment="1" applyBorder="1" applyFont="1" applyNumberFormat="1">
      <alignment shrinkToFit="0" vertical="bottom" wrapText="0"/>
    </xf>
    <xf borderId="24" fillId="0" fontId="10" numFmtId="164" xfId="0" applyAlignment="1" applyBorder="1" applyFont="1" applyNumberFormat="1">
      <alignment shrinkToFit="0" vertical="bottom" wrapText="0"/>
    </xf>
    <xf borderId="25" fillId="0" fontId="10" numFmtId="0" xfId="0" applyAlignment="1" applyBorder="1" applyFont="1">
      <alignment shrinkToFit="0" vertical="bottom" wrapText="0"/>
    </xf>
    <xf borderId="17" fillId="3" fontId="10" numFmtId="164" xfId="0" applyAlignment="1" applyBorder="1" applyFont="1" applyNumberFormat="1">
      <alignment shrinkToFit="0" vertical="bottom" wrapText="0"/>
    </xf>
    <xf borderId="17" fillId="3" fontId="11" numFmtId="165" xfId="0" applyAlignment="1" applyBorder="1" applyFont="1" applyNumberFormat="1">
      <alignment shrinkToFit="0" vertical="bottom" wrapText="0"/>
    </xf>
    <xf borderId="18" fillId="0" fontId="10" numFmtId="164" xfId="0" applyAlignment="1" applyBorder="1" applyFont="1" applyNumberFormat="1">
      <alignment shrinkToFit="0" vertical="bottom" wrapText="0"/>
    </xf>
    <xf borderId="19" fillId="0" fontId="11" numFmtId="165" xfId="0" applyAlignment="1" applyBorder="1" applyFont="1" applyNumberFormat="1">
      <alignment shrinkToFit="0" vertical="bottom" wrapText="0"/>
    </xf>
    <xf borderId="20" fillId="0" fontId="10" numFmtId="164" xfId="0" applyAlignment="1" applyBorder="1" applyFont="1" applyNumberFormat="1">
      <alignment shrinkToFit="0" vertical="bottom" wrapText="0"/>
    </xf>
    <xf borderId="26" fillId="0" fontId="4" numFmtId="0" xfId="0" applyBorder="1" applyFont="1"/>
    <xf borderId="27" fillId="0" fontId="10" numFmtId="0" xfId="0" applyAlignment="1" applyBorder="1" applyFont="1">
      <alignment shrinkToFit="0" vertical="bottom" wrapText="0"/>
    </xf>
    <xf borderId="28" fillId="3" fontId="10" numFmtId="164" xfId="0" applyAlignment="1" applyBorder="1" applyFont="1" applyNumberFormat="1">
      <alignment shrinkToFit="0" vertical="bottom" wrapText="0"/>
    </xf>
    <xf borderId="28" fillId="3" fontId="11" numFmtId="165" xfId="0" applyAlignment="1" applyBorder="1" applyFont="1" applyNumberFormat="1">
      <alignment shrinkToFit="0" vertical="bottom" wrapText="0"/>
    </xf>
    <xf borderId="29" fillId="0" fontId="10" numFmtId="164" xfId="0" applyAlignment="1" applyBorder="1" applyFont="1" applyNumberFormat="1">
      <alignment shrinkToFit="0" vertical="bottom" wrapText="0"/>
    </xf>
    <xf borderId="26" fillId="0" fontId="11" numFmtId="165" xfId="0" applyAlignment="1" applyBorder="1" applyFont="1" applyNumberFormat="1">
      <alignment shrinkToFit="0" vertical="bottom" wrapText="0"/>
    </xf>
    <xf borderId="30" fillId="0" fontId="10" numFmtId="164" xfId="0" applyAlignment="1" applyBorder="1" applyFont="1" applyNumberFormat="1">
      <alignment shrinkToFit="0" vertical="bottom" wrapText="0"/>
    </xf>
    <xf borderId="31" fillId="4" fontId="12" numFmtId="0" xfId="0" applyAlignment="1" applyBorder="1" applyFill="1" applyFont="1">
      <alignment horizontal="center" shrinkToFit="0" vertical="bottom" wrapText="0"/>
    </xf>
    <xf borderId="32" fillId="0" fontId="4" numFmtId="0" xfId="0" applyBorder="1" applyFont="1"/>
    <xf borderId="33" fillId="3" fontId="5" numFmtId="164" xfId="0" applyAlignment="1" applyBorder="1" applyFont="1" applyNumberFormat="1">
      <alignment shrinkToFit="0" vertical="bottom" wrapText="0"/>
    </xf>
    <xf borderId="33" fillId="3" fontId="5" numFmtId="165" xfId="0" applyAlignment="1" applyBorder="1" applyFont="1" applyNumberFormat="1">
      <alignment shrinkToFit="0" vertical="bottom" wrapText="0"/>
    </xf>
    <xf borderId="34" fillId="4" fontId="12" numFmtId="164" xfId="0" applyAlignment="1" applyBorder="1" applyFont="1" applyNumberFormat="1">
      <alignment shrinkToFit="0" vertical="bottom" wrapText="0"/>
    </xf>
    <xf borderId="35" fillId="4" fontId="12" numFmtId="165" xfId="0" applyAlignment="1" applyBorder="1" applyFont="1" applyNumberFormat="1">
      <alignment shrinkToFit="0" vertical="bottom" wrapText="0"/>
    </xf>
    <xf borderId="36" fillId="4" fontId="12" numFmtId="164" xfId="0" applyAlignment="1" applyBorder="1" applyFont="1" applyNumberFormat="1">
      <alignment shrinkToFit="0" vertical="bottom" wrapText="0"/>
    </xf>
    <xf borderId="0" fillId="0" fontId="13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37" fillId="3" fontId="11" numFmtId="0" xfId="0" applyAlignment="1" applyBorder="1" applyFont="1">
      <alignment shrinkToFit="0" vertical="bottom" wrapText="0"/>
    </xf>
    <xf borderId="38" fillId="3" fontId="10" numFmtId="164" xfId="0" applyAlignment="1" applyBorder="1" applyFont="1" applyNumberFormat="1">
      <alignment shrinkToFit="0" vertical="bottom" wrapText="0"/>
    </xf>
    <xf borderId="39" fillId="3" fontId="10" numFmtId="164" xfId="0" applyAlignment="1" applyBorder="1" applyFont="1" applyNumberFormat="1">
      <alignment shrinkToFit="0" vertical="bottom" wrapText="0"/>
    </xf>
    <xf borderId="40" fillId="3" fontId="10" numFmtId="164" xfId="0" applyAlignment="1" applyBorder="1" applyFont="1" applyNumberFormat="1">
      <alignment shrinkToFit="0" vertical="bottom" wrapText="0"/>
    </xf>
    <xf borderId="31" fillId="2" fontId="8" numFmtId="0" xfId="0" applyAlignment="1" applyBorder="1" applyFont="1">
      <alignment horizontal="center" shrinkToFit="0" vertical="bottom" wrapText="0"/>
    </xf>
    <xf borderId="41" fillId="0" fontId="4" numFmtId="0" xfId="0" applyBorder="1" applyFont="1"/>
    <xf borderId="36" fillId="3" fontId="5" numFmtId="164" xfId="0" applyAlignment="1" applyBorder="1" applyFont="1" applyNumberFormat="1">
      <alignment shrinkToFit="0" vertical="bottom" wrapText="0"/>
    </xf>
    <xf borderId="34" fillId="2" fontId="8" numFmtId="164" xfId="0" applyAlignment="1" applyBorder="1" applyFont="1" applyNumberFormat="1">
      <alignment shrinkToFit="0" vertical="bottom" wrapText="0"/>
    </xf>
    <xf borderId="35" fillId="2" fontId="8" numFmtId="165" xfId="0" applyAlignment="1" applyBorder="1" applyFont="1" applyNumberFormat="1">
      <alignment shrinkToFit="0" vertical="bottom" wrapText="0"/>
    </xf>
    <xf borderId="36" fillId="2" fontId="8" numFmtId="164" xfId="0" applyAlignment="1" applyBorder="1" applyFont="1" applyNumberFormat="1">
      <alignment shrinkToFit="0" vertical="bottom" wrapText="0"/>
    </xf>
    <xf borderId="31" fillId="4" fontId="12" numFmtId="0" xfId="0" applyAlignment="1" applyBorder="1" applyFont="1">
      <alignment horizontal="center" shrinkToFit="0" vertical="bottom" wrapText="1"/>
    </xf>
    <xf borderId="35" fillId="3" fontId="5" numFmtId="165" xfId="0" applyAlignment="1" applyBorder="1" applyFont="1" applyNumberFormat="1">
      <alignment shrinkToFit="0" vertical="bottom" wrapText="0"/>
    </xf>
    <xf borderId="36" fillId="2" fontId="12" numFmtId="164" xfId="0" applyAlignment="1" applyBorder="1" applyFont="1" applyNumberFormat="1">
      <alignment shrinkToFit="0" vertical="bottom" wrapText="0"/>
    </xf>
    <xf borderId="42" fillId="3" fontId="11" numFmtId="165" xfId="0" applyAlignment="1" applyBorder="1" applyFont="1" applyNumberFormat="1">
      <alignment shrinkToFit="0" vertical="bottom" wrapText="0"/>
    </xf>
    <xf borderId="43" fillId="3" fontId="11" numFmtId="165" xfId="0" applyAlignment="1" applyBorder="1" applyFont="1" applyNumberFormat="1">
      <alignment shrinkToFit="0" vertical="bottom" wrapText="0"/>
    </xf>
    <xf borderId="44" fillId="3" fontId="11" numFmtId="165" xfId="0" applyAlignment="1" applyBorder="1" applyFont="1" applyNumberFormat="1">
      <alignment shrinkToFit="0" vertical="bottom" wrapText="0"/>
    </xf>
    <xf borderId="45" fillId="2" fontId="8" numFmtId="0" xfId="0" applyAlignment="1" applyBorder="1" applyFont="1">
      <alignment horizontal="center" shrinkToFit="0" vertical="bottom" wrapText="0"/>
    </xf>
    <xf borderId="46" fillId="0" fontId="4" numFmtId="0" xfId="0" applyBorder="1" applyFont="1"/>
    <xf borderId="47" fillId="3" fontId="5" numFmtId="164" xfId="0" applyAlignment="1" applyBorder="1" applyFont="1" applyNumberFormat="1">
      <alignment shrinkToFit="0" vertical="bottom" wrapText="0"/>
    </xf>
    <xf borderId="48" fillId="3" fontId="5" numFmtId="165" xfId="0" applyAlignment="1" applyBorder="1" applyFont="1" applyNumberFormat="1">
      <alignment shrinkToFit="0" vertical="bottom" wrapText="0"/>
    </xf>
    <xf borderId="47" fillId="2" fontId="8" numFmtId="164" xfId="0" applyAlignment="1" applyBorder="1" applyFont="1" applyNumberFormat="1">
      <alignment shrinkToFit="0" vertical="bottom" wrapText="0"/>
    </xf>
    <xf borderId="48" fillId="5" fontId="5" numFmtId="165" xfId="0" applyAlignment="1" applyBorder="1" applyFill="1" applyFont="1" applyNumberFormat="1">
      <alignment shrinkToFit="0" vertical="bottom" wrapText="0"/>
    </xf>
    <xf borderId="49" fillId="0" fontId="7" numFmtId="0" xfId="0" applyAlignment="1" applyBorder="1" applyFont="1">
      <alignment horizontal="center" shrinkToFit="0" textRotation="90" vertical="center" wrapText="0"/>
    </xf>
    <xf borderId="48" fillId="6" fontId="5" numFmtId="165" xfId="0" applyAlignment="1" applyBorder="1" applyFill="1" applyFont="1" applyNumberFormat="1">
      <alignment shrinkToFit="0" vertical="bottom" wrapText="0"/>
    </xf>
    <xf borderId="49" fillId="0" fontId="7" numFmtId="0" xfId="0" applyAlignment="1" applyBorder="1" applyFont="1">
      <alignment shrinkToFit="0" textRotation="90" vertical="center" wrapText="0"/>
    </xf>
    <xf borderId="50" fillId="2" fontId="8" numFmtId="0" xfId="0" applyAlignment="1" applyBorder="1" applyFont="1">
      <alignment horizontal="center" shrinkToFit="0" vertical="bottom" wrapText="0"/>
    </xf>
    <xf borderId="51" fillId="0" fontId="4" numFmtId="0" xfId="0" applyBorder="1" applyFont="1"/>
    <xf borderId="52" fillId="2" fontId="8" numFmtId="164" xfId="0" applyAlignment="1" applyBorder="1" applyFont="1" applyNumberFormat="1">
      <alignment shrinkToFit="0" vertical="bottom" wrapText="0"/>
    </xf>
    <xf borderId="53" fillId="2" fontId="8" numFmtId="165" xfId="0" applyAlignment="1" applyBorder="1" applyFont="1" applyNumberFormat="1">
      <alignment shrinkToFit="0" vertical="bottom" wrapText="0"/>
    </xf>
    <xf borderId="31" fillId="7" fontId="14" numFmtId="0" xfId="0" applyAlignment="1" applyBorder="1" applyFill="1" applyFont="1">
      <alignment horizontal="center" shrinkToFit="0" vertical="bottom" wrapText="0"/>
    </xf>
    <xf borderId="36" fillId="7" fontId="5" numFmtId="164" xfId="0" applyAlignment="1" applyBorder="1" applyFont="1" applyNumberFormat="1">
      <alignment shrinkToFit="0" vertical="bottom" wrapText="0"/>
    </xf>
    <xf borderId="35" fillId="7" fontId="12" numFmtId="165" xfId="0" applyAlignment="1" applyBorder="1" applyFont="1" applyNumberFormat="1">
      <alignment shrinkToFit="0" vertical="bottom" wrapText="0"/>
    </xf>
    <xf borderId="35" fillId="7" fontId="5" numFmtId="165" xfId="0" applyAlignment="1" applyBorder="1" applyFont="1" applyNumberFormat="1">
      <alignment shrinkToFit="0" vertical="bottom" wrapText="0"/>
    </xf>
    <xf borderId="44" fillId="4" fontId="15" numFmtId="165" xfId="0" applyAlignment="1" applyBorder="1" applyFont="1" applyNumberFormat="1">
      <alignment horizontal="center" shrinkToFit="0" vertical="bottom" wrapText="0"/>
    </xf>
    <xf borderId="40" fillId="4" fontId="16" numFmtId="165" xfId="0" applyAlignment="1" applyBorder="1" applyFont="1" applyNumberFormat="1">
      <alignment horizontal="center" shrinkToFit="0" vertical="bottom" wrapText="0"/>
    </xf>
    <xf borderId="35" fillId="2" fontId="15" numFmtId="165" xfId="0" applyAlignment="1" applyBorder="1" applyFont="1" applyNumberFormat="1">
      <alignment horizontal="center" shrinkToFit="0" vertical="bottom" wrapText="0"/>
    </xf>
    <xf borderId="36" fillId="2" fontId="16" numFmtId="165" xfId="0" applyAlignment="1" applyBorder="1" applyFont="1" applyNumberFormat="1">
      <alignment horizontal="center" shrinkToFit="0" vertical="bottom" wrapText="0"/>
    </xf>
    <xf borderId="9" fillId="0" fontId="9" numFmtId="0" xfId="0" applyAlignment="1" applyBorder="1" applyFont="1">
      <alignment shrinkToFit="0" vertical="bottom" wrapText="0"/>
    </xf>
    <xf borderId="10" fillId="0" fontId="5" numFmtId="0" xfId="0" applyAlignment="1" applyBorder="1" applyFont="1">
      <alignment shrinkToFit="0" vertical="bottom" wrapText="0"/>
    </xf>
    <xf borderId="54" fillId="7" fontId="5" numFmtId="164" xfId="0" applyAlignment="1" applyBorder="1" applyFont="1" applyNumberFormat="1">
      <alignment shrinkToFit="0" vertical="bottom" wrapText="0"/>
    </xf>
    <xf borderId="9" fillId="7" fontId="5" numFmtId="165" xfId="0" applyAlignment="1" applyBorder="1" applyFont="1" applyNumberFormat="1">
      <alignment shrinkToFit="0" vertical="bottom" wrapText="0"/>
    </xf>
    <xf borderId="55" fillId="0" fontId="5" numFmtId="164" xfId="0" applyAlignment="1" applyBorder="1" applyFont="1" applyNumberFormat="1">
      <alignment shrinkToFit="0" vertical="bottom" wrapText="0"/>
    </xf>
    <xf borderId="55" fillId="0" fontId="9" numFmtId="165" xfId="0" applyAlignment="1" applyBorder="1" applyFont="1" applyNumberFormat="1">
      <alignment shrinkToFit="0" vertical="bottom" wrapText="0"/>
    </xf>
    <xf borderId="56" fillId="0" fontId="10" numFmtId="164" xfId="0" applyAlignment="1" applyBorder="1" applyFont="1" applyNumberFormat="1">
      <alignment shrinkToFit="0" vertical="bottom" wrapText="0"/>
    </xf>
    <xf borderId="56" fillId="0" fontId="11" numFmtId="165" xfId="0" applyAlignment="1" applyBorder="1" applyFont="1" applyNumberFormat="1">
      <alignment shrinkToFit="0" vertical="bottom" wrapText="0"/>
    </xf>
    <xf borderId="55" fillId="0" fontId="10" numFmtId="164" xfId="0" applyAlignment="1" applyBorder="1" applyFont="1" applyNumberFormat="1">
      <alignment shrinkToFit="0" vertical="bottom" wrapText="0"/>
    </xf>
    <xf borderId="55" fillId="0" fontId="11" numFmtId="165" xfId="0" applyAlignment="1" applyBorder="1" applyFont="1" applyNumberFormat="1">
      <alignment shrinkToFit="0" vertical="bottom" wrapText="0"/>
    </xf>
    <xf borderId="57" fillId="0" fontId="10" numFmtId="164" xfId="0" applyAlignment="1" applyBorder="1" applyFont="1" applyNumberFormat="1">
      <alignment shrinkToFit="0" vertical="bottom" wrapText="0"/>
    </xf>
    <xf borderId="57" fillId="0" fontId="11" numFmtId="165" xfId="0" applyAlignment="1" applyBorder="1" applyFont="1" applyNumberFormat="1">
      <alignment shrinkToFit="0" vertical="bottom" wrapText="0"/>
    </xf>
    <xf borderId="33" fillId="0" fontId="5" numFmtId="164" xfId="0" applyAlignment="1" applyBorder="1" applyFont="1" applyNumberFormat="1">
      <alignment shrinkToFit="0" vertical="bottom" wrapText="0"/>
    </xf>
    <xf borderId="33" fillId="0" fontId="5" numFmtId="165" xfId="0" applyAlignment="1" applyBorder="1" applyFont="1" applyNumberFormat="1">
      <alignment shrinkToFit="0" vertical="bottom" wrapText="0"/>
    </xf>
    <xf borderId="36" fillId="0" fontId="5" numFmtId="164" xfId="0" applyAlignment="1" applyBorder="1" applyFont="1" applyNumberFormat="1">
      <alignment shrinkToFit="0" vertical="bottom" wrapText="0"/>
    </xf>
    <xf borderId="35" fillId="0" fontId="5" numFmtId="165" xfId="0" applyAlignment="1" applyBorder="1" applyFont="1" applyNumberFormat="1">
      <alignment shrinkToFit="0" vertical="bottom" wrapText="0"/>
    </xf>
    <xf borderId="58" fillId="0" fontId="5" numFmtId="164" xfId="0" applyAlignment="1" applyBorder="1" applyFont="1" applyNumberFormat="1">
      <alignment shrinkToFit="0" vertical="bottom" wrapText="0"/>
    </xf>
    <xf borderId="49" fillId="0" fontId="5" numFmtId="165" xfId="0" applyAlignment="1" applyBorder="1" applyFont="1" applyNumberFormat="1">
      <alignment shrinkToFit="0" vertical="bottom" wrapText="0"/>
    </xf>
    <xf borderId="48" fillId="4" fontId="8" numFmtId="165" xfId="0" applyAlignment="1" applyBorder="1" applyFont="1" applyNumberFormat="1">
      <alignment shrinkToFit="0" vertical="bottom" wrapText="0"/>
    </xf>
    <xf borderId="31" fillId="4" fontId="8" numFmtId="0" xfId="0" applyAlignment="1" applyBorder="1" applyFont="1">
      <alignment horizontal="center" shrinkToFit="0" vertical="bottom" wrapText="0"/>
    </xf>
    <xf borderId="34" fillId="4" fontId="8" numFmtId="164" xfId="0" applyAlignment="1" applyBorder="1" applyFont="1" applyNumberFormat="1">
      <alignment shrinkToFit="0" vertical="bottom" wrapText="0"/>
    </xf>
    <xf borderId="35" fillId="4" fontId="8" numFmtId="165" xfId="0" applyAlignment="1" applyBorder="1" applyFont="1" applyNumberFormat="1">
      <alignment shrinkToFit="0" vertical="bottom" wrapText="0"/>
    </xf>
    <xf borderId="36" fillId="4" fontId="8" numFmtId="164" xfId="0" applyAlignment="1" applyBorder="1" applyFont="1" applyNumberFormat="1">
      <alignment shrinkToFit="0" vertical="bottom" wrapText="0"/>
    </xf>
    <xf borderId="44" fillId="4" fontId="17" numFmtId="165" xfId="0" applyAlignment="1" applyBorder="1" applyFont="1" applyNumberFormat="1">
      <alignment horizontal="center" shrinkToFit="0" vertical="bottom" wrapText="0"/>
    </xf>
    <xf borderId="40" fillId="4" fontId="18" numFmtId="165" xfId="0" applyAlignment="1" applyBorder="1" applyFont="1" applyNumberFormat="1">
      <alignment horizontal="center" shrinkToFit="0" vertical="bottom" wrapText="0"/>
    </xf>
    <xf borderId="35" fillId="2" fontId="17" numFmtId="165" xfId="0" applyAlignment="1" applyBorder="1" applyFont="1" applyNumberFormat="1">
      <alignment horizontal="center" shrinkToFit="0" vertical="bottom" wrapText="0"/>
    </xf>
    <xf borderId="36" fillId="2" fontId="18" numFmtId="165" xfId="0" applyAlignment="1" applyBorder="1" applyFont="1" applyNumberFormat="1">
      <alignment horizontal="center" shrinkToFit="0" vertical="bottom" wrapText="0"/>
    </xf>
    <xf borderId="15" fillId="0" fontId="7" numFmtId="0" xfId="0" applyAlignment="1" applyBorder="1" applyFont="1">
      <alignment shrinkToFit="0" textRotation="90" vertical="center" wrapText="0"/>
    </xf>
    <xf borderId="31" fillId="5" fontId="12" numFmtId="0" xfId="0" applyAlignment="1" applyBorder="1" applyFont="1">
      <alignment horizontal="center" shrinkToFit="0" vertical="bottom" wrapText="0"/>
    </xf>
    <xf borderId="34" fillId="5" fontId="12" numFmtId="164" xfId="0" applyAlignment="1" applyBorder="1" applyFont="1" applyNumberFormat="1">
      <alignment shrinkToFit="0" vertical="bottom" wrapText="0"/>
    </xf>
    <xf borderId="35" fillId="5" fontId="12" numFmtId="165" xfId="0" applyAlignment="1" applyBorder="1" applyFont="1" applyNumberFormat="1">
      <alignment shrinkToFit="0" vertical="bottom" wrapText="0"/>
    </xf>
    <xf borderId="36" fillId="5" fontId="12" numFmtId="164" xfId="0" applyAlignment="1" applyBorder="1" applyFont="1" applyNumberFormat="1">
      <alignment shrinkToFit="0" vertical="bottom" wrapText="0"/>
    </xf>
    <xf borderId="44" fillId="5" fontId="15" numFmtId="165" xfId="0" applyAlignment="1" applyBorder="1" applyFont="1" applyNumberFormat="1">
      <alignment horizontal="center" shrinkToFit="0" vertical="bottom" wrapText="0"/>
    </xf>
    <xf borderId="40" fillId="5" fontId="16" numFmtId="165" xfId="0" applyAlignment="1" applyBorder="1" applyFont="1" applyNumberFormat="1">
      <alignment horizontal="center" shrinkToFit="0" vertical="bottom" wrapText="0"/>
    </xf>
    <xf borderId="48" fillId="4" fontId="5" numFmtId="165" xfId="0" applyAlignment="1" applyBorder="1" applyFont="1" applyNumberFormat="1">
      <alignment shrinkToFit="0" vertical="bottom" wrapText="0"/>
    </xf>
    <xf borderId="0" fillId="0" fontId="19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59" fillId="0" fontId="5" numFmtId="164" xfId="0" applyAlignment="1" applyBorder="1" applyFont="1" applyNumberFormat="1">
      <alignment horizontal="center" shrinkToFit="0" vertical="center" wrapText="1"/>
    </xf>
    <xf borderId="60" fillId="0" fontId="5" numFmtId="165" xfId="0" applyAlignment="1" applyBorder="1" applyFont="1" applyNumberFormat="1">
      <alignment horizontal="center" shrinkToFit="0" vertical="center" wrapText="1"/>
    </xf>
    <xf borderId="61" fillId="0" fontId="5" numFmtId="165" xfId="0" applyAlignment="1" applyBorder="1" applyFont="1" applyNumberFormat="1">
      <alignment horizontal="center" shrinkToFit="0" vertical="center" wrapText="1"/>
    </xf>
    <xf borderId="62" fillId="0" fontId="5" numFmtId="165" xfId="0" applyAlignment="1" applyBorder="1" applyFont="1" applyNumberFormat="1">
      <alignment horizontal="center" shrinkToFit="0" vertical="center" wrapText="1"/>
    </xf>
    <xf borderId="63" fillId="0" fontId="9" numFmtId="165" xfId="0" applyAlignment="1" applyBorder="1" applyFont="1" applyNumberFormat="1">
      <alignment shrinkToFit="0" vertical="bottom" wrapText="0"/>
    </xf>
    <xf borderId="60" fillId="0" fontId="5" numFmtId="164" xfId="0" applyAlignment="1" applyBorder="1" applyFont="1" applyNumberFormat="1">
      <alignment shrinkToFit="0" vertical="bottom" wrapText="0"/>
    </xf>
    <xf borderId="61" fillId="0" fontId="5" numFmtId="164" xfId="0" applyAlignment="1" applyBorder="1" applyFont="1" applyNumberFormat="1">
      <alignment shrinkToFit="0" vertical="bottom" wrapText="0"/>
    </xf>
    <xf borderId="62" fillId="0" fontId="5" numFmtId="164" xfId="0" applyAlignment="1" applyBorder="1" applyFont="1" applyNumberFormat="1">
      <alignment shrinkToFit="0" vertical="bottom" wrapText="0"/>
    </xf>
    <xf borderId="64" fillId="0" fontId="11" numFmtId="165" xfId="0" applyAlignment="1" applyBorder="1" applyFont="1" applyNumberFormat="1">
      <alignment shrinkToFit="0" vertical="bottom" wrapText="0"/>
    </xf>
    <xf borderId="63" fillId="0" fontId="10" numFmtId="164" xfId="0" applyAlignment="1" applyBorder="1" applyFont="1" applyNumberFormat="1">
      <alignment shrinkToFit="0" vertical="bottom" wrapText="0"/>
    </xf>
    <xf borderId="0" fillId="0" fontId="10" numFmtId="164" xfId="0" applyAlignment="1" applyFont="1" applyNumberFormat="1">
      <alignment shrinkToFit="0" vertical="bottom" wrapText="0"/>
    </xf>
    <xf borderId="63" fillId="0" fontId="11" numFmtId="165" xfId="0" applyAlignment="1" applyBorder="1" applyFont="1" applyNumberFormat="1">
      <alignment shrinkToFit="0" vertical="bottom" wrapText="0"/>
    </xf>
    <xf borderId="33" fillId="4" fontId="12" numFmtId="164" xfId="0" applyAlignment="1" applyBorder="1" applyFont="1" applyNumberFormat="1">
      <alignment shrinkToFit="0" vertical="bottom" wrapText="0"/>
    </xf>
    <xf borderId="65" fillId="4" fontId="12" numFmtId="165" xfId="0" applyAlignment="1" applyBorder="1" applyFont="1" applyNumberFormat="1">
      <alignment shrinkToFit="0" vertical="bottom" wrapText="0"/>
    </xf>
    <xf borderId="65" fillId="4" fontId="12" numFmtId="164" xfId="0" applyAlignment="1" applyBorder="1" applyFont="1" applyNumberFormat="1">
      <alignment shrinkToFit="0" vertical="bottom" wrapText="0"/>
    </xf>
    <xf borderId="66" fillId="4" fontId="12" numFmtId="164" xfId="0" applyAlignment="1" applyBorder="1" applyFont="1" applyNumberFormat="1">
      <alignment shrinkToFit="0" vertical="bottom" wrapText="0"/>
    </xf>
    <xf borderId="64" fillId="0" fontId="10" numFmtId="164" xfId="0" applyAlignment="1" applyBorder="1" applyFont="1" applyNumberFormat="1">
      <alignment shrinkToFit="0" vertical="bottom" wrapText="0"/>
    </xf>
    <xf borderId="67" fillId="0" fontId="10" numFmtId="164" xfId="0" applyAlignment="1" applyBorder="1" applyFont="1" applyNumberFormat="1">
      <alignment shrinkToFit="0" vertical="bottom" wrapText="0"/>
    </xf>
    <xf borderId="33" fillId="2" fontId="8" numFmtId="164" xfId="0" applyAlignment="1" applyBorder="1" applyFont="1" applyNumberFormat="1">
      <alignment shrinkToFit="0" vertical="bottom" wrapText="0"/>
    </xf>
    <xf borderId="65" fillId="2" fontId="8" numFmtId="165" xfId="0" applyAlignment="1" applyBorder="1" applyFont="1" applyNumberFormat="1">
      <alignment shrinkToFit="0" vertical="bottom" wrapText="0"/>
    </xf>
    <xf borderId="65" fillId="2" fontId="8" numFmtId="164" xfId="0" applyAlignment="1" applyBorder="1" applyFont="1" applyNumberFormat="1">
      <alignment shrinkToFit="0" vertical="bottom" wrapText="0"/>
    </xf>
    <xf borderId="66" fillId="2" fontId="8" numFmtId="164" xfId="0" applyAlignment="1" applyBorder="1" applyFont="1" applyNumberFormat="1">
      <alignment shrinkToFit="0" vertical="bottom" wrapText="0"/>
    </xf>
    <xf borderId="59" fillId="4" fontId="12" numFmtId="164" xfId="0" applyAlignment="1" applyBorder="1" applyFont="1" applyNumberFormat="1">
      <alignment shrinkToFit="0" vertical="bottom" wrapText="0"/>
    </xf>
    <xf borderId="59" fillId="4" fontId="12" numFmtId="165" xfId="0" applyAlignment="1" applyBorder="1" applyFont="1" applyNumberFormat="1">
      <alignment shrinkToFit="0" vertical="bottom" wrapText="0"/>
    </xf>
    <xf borderId="68" fillId="4" fontId="12" numFmtId="164" xfId="0" applyAlignment="1" applyBorder="1" applyFont="1" applyNumberFormat="1">
      <alignment shrinkToFit="0" vertical="bottom" wrapText="0"/>
    </xf>
    <xf borderId="69" fillId="4" fontId="12" numFmtId="164" xfId="0" applyAlignment="1" applyBorder="1" applyFont="1" applyNumberFormat="1">
      <alignment shrinkToFit="0" vertical="bottom" wrapText="0"/>
    </xf>
    <xf borderId="70" fillId="4" fontId="12" numFmtId="164" xfId="0" applyAlignment="1" applyBorder="1" applyFont="1" applyNumberFormat="1">
      <alignment shrinkToFit="0" vertical="bottom" wrapText="0"/>
    </xf>
    <xf borderId="71" fillId="0" fontId="4" numFmtId="0" xfId="0" applyBorder="1" applyFont="1"/>
    <xf borderId="72" fillId="2" fontId="8" numFmtId="164" xfId="0" applyAlignment="1" applyBorder="1" applyFont="1" applyNumberFormat="1">
      <alignment shrinkToFit="0" vertical="bottom" wrapText="0"/>
    </xf>
    <xf borderId="48" fillId="2" fontId="8" numFmtId="165" xfId="0" applyAlignment="1" applyBorder="1" applyFont="1" applyNumberFormat="1">
      <alignment shrinkToFit="0" vertical="bottom" wrapText="0"/>
    </xf>
    <xf borderId="24" fillId="0" fontId="10" numFmtId="0" xfId="0" applyAlignment="1" applyBorder="1" applyFont="1">
      <alignment shrinkToFit="0" vertical="bottom" wrapText="0"/>
    </xf>
    <xf borderId="20" fillId="0" fontId="10" numFmtId="0" xfId="0" applyAlignment="1" applyBorder="1" applyFont="1">
      <alignment shrinkToFit="0" vertical="bottom" wrapText="0"/>
    </xf>
    <xf borderId="13" fillId="0" fontId="4" numFmtId="0" xfId="0" applyBorder="1" applyFont="1"/>
    <xf borderId="14" fillId="0" fontId="10" numFmtId="0" xfId="0" applyAlignment="1" applyBorder="1" applyFont="1">
      <alignment shrinkToFit="0" vertical="bottom" wrapText="0"/>
    </xf>
    <xf borderId="73" fillId="2" fontId="8" numFmtId="0" xfId="0" applyAlignment="1" applyBorder="1" applyFont="1">
      <alignment horizontal="center" shrinkToFit="0" vertical="bottom" wrapText="0"/>
    </xf>
    <xf borderId="74" fillId="0" fontId="4" numFmtId="0" xfId="0" applyBorder="1" applyFont="1"/>
    <xf borderId="56" fillId="0" fontId="7" numFmtId="0" xfId="0" applyAlignment="1" applyBorder="1" applyFont="1">
      <alignment horizontal="center" shrinkToFit="0" textRotation="90" vertical="center" wrapText="0"/>
    </xf>
    <xf borderId="67" fillId="0" fontId="10" numFmtId="0" xfId="0" applyAlignment="1" applyBorder="1" applyFont="1">
      <alignment shrinkToFit="0" vertical="bottom" wrapText="0"/>
    </xf>
    <xf borderId="55" fillId="0" fontId="4" numFmtId="0" xfId="0" applyBorder="1" applyFont="1"/>
    <xf borderId="0" fillId="0" fontId="10" numFmtId="0" xfId="0" applyAlignment="1" applyFont="1">
      <alignment shrinkToFit="0" vertical="bottom" wrapText="0"/>
    </xf>
    <xf borderId="11" fillId="0" fontId="4" numFmtId="0" xfId="0" applyBorder="1" applyFont="1"/>
    <xf borderId="75" fillId="0" fontId="10" numFmtId="0" xfId="0" applyAlignment="1" applyBorder="1" applyFont="1">
      <alignment shrinkToFit="0" vertical="bottom" wrapText="0"/>
    </xf>
    <xf borderId="76" fillId="2" fontId="8" numFmtId="0" xfId="0" applyAlignment="1" applyBorder="1" applyFont="1">
      <alignment horizontal="center" shrinkToFit="0" vertical="bottom" wrapText="0"/>
    </xf>
    <xf borderId="77" fillId="0" fontId="4" numFmtId="0" xfId="0" applyBorder="1" applyFont="1"/>
    <xf borderId="78" fillId="2" fontId="8" numFmtId="164" xfId="0" applyAlignment="1" applyBorder="1" applyFont="1" applyNumberFormat="1">
      <alignment shrinkToFit="0" vertical="bottom" wrapText="0"/>
    </xf>
    <xf borderId="79" fillId="2" fontId="8" numFmtId="164" xfId="0" applyAlignment="1" applyBorder="1" applyFont="1" applyNumberFormat="1">
      <alignment shrinkToFit="0" vertical="bottom" wrapText="0"/>
    </xf>
    <xf borderId="80" fillId="2" fontId="8" numFmtId="164" xfId="0" applyAlignment="1" applyBorder="1" applyFont="1" applyNumberFormat="1">
      <alignment shrinkToFit="0" vertical="bottom" wrapText="0"/>
    </xf>
    <xf borderId="81" fillId="7" fontId="5" numFmtId="164" xfId="0" applyAlignment="1" applyBorder="1" applyFont="1" applyNumberFormat="1">
      <alignment shrinkToFit="0" vertical="bottom" wrapText="0"/>
    </xf>
    <xf borderId="65" fillId="7" fontId="5" numFmtId="165" xfId="0" applyAlignment="1" applyBorder="1" applyFont="1" applyNumberFormat="1">
      <alignment shrinkToFit="0" vertical="bottom" wrapText="0"/>
    </xf>
    <xf borderId="68" fillId="7" fontId="5" numFmtId="164" xfId="0" applyAlignment="1" applyBorder="1" applyFont="1" applyNumberFormat="1">
      <alignment shrinkToFit="0" vertical="bottom" wrapText="0"/>
    </xf>
    <xf borderId="69" fillId="7" fontId="5" numFmtId="164" xfId="0" applyAlignment="1" applyBorder="1" applyFont="1" applyNumberFormat="1">
      <alignment shrinkToFit="0" vertical="bottom" wrapText="0"/>
    </xf>
    <xf borderId="70" fillId="7" fontId="5" numFmtId="164" xfId="0" applyAlignment="1" applyBorder="1" applyFont="1" applyNumberFormat="1">
      <alignment shrinkToFit="0" vertical="bottom" wrapText="0"/>
    </xf>
    <xf borderId="0" fillId="0" fontId="20" numFmtId="0" xfId="0" applyAlignment="1" applyFont="1">
      <alignment shrinkToFit="0" vertical="center" wrapText="0"/>
    </xf>
    <xf borderId="0" fillId="0" fontId="21" numFmtId="0" xfId="0" applyFont="1"/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0000"/>
      </font>
      <fill>
        <patternFill patternType="none"/>
      </fill>
      <border/>
    </dxf>
    <dxf>
      <font>
        <color rgb="FFFFFFFF"/>
      </font>
      <fill>
        <patternFill patternType="solid">
          <fgColor rgb="FF339966"/>
          <bgColor rgb="FF3399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  <a:r>
              <a:rPr b="1" i="0" sz="900">
                <a:solidFill>
                  <a:srgbClr val="000000"/>
                </a:solidFill>
                <a:latin typeface="+mn-lt"/>
              </a:rPr>
              <a:t>Distribuição da Receita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'Gráficos'!$D$5</c:f>
            </c:strRef>
          </c:tx>
          <c:dPt>
            <c:idx val="0"/>
            <c:spPr>
              <a:solidFill>
                <a:srgbClr val="FF0000"/>
              </a:solidFill>
            </c:spPr>
          </c:dPt>
          <c:dPt>
            <c:idx val="1"/>
            <c:spPr>
              <a:solidFill>
                <a:srgbClr val="008000"/>
              </a:solidFill>
            </c:spPr>
          </c:dPt>
          <c:dPt>
            <c:idx val="2"/>
            <c:spPr>
              <a:solidFill>
                <a:srgbClr val="FFFFCC"/>
              </a:solidFill>
            </c:spPr>
          </c:dPt>
          <c:dPt>
            <c:idx val="3"/>
            <c:spPr>
              <a:solidFill>
                <a:srgbClr val="FFFF00"/>
              </a:solidFill>
            </c:spPr>
          </c:dPt>
          <c:dPt>
            <c:idx val="4"/>
            <c:spPr>
              <a:solidFill>
                <a:srgbClr val="000080"/>
              </a:solidFill>
            </c:spPr>
          </c:dPt>
          <c:dPt>
            <c:idx val="5"/>
            <c:spPr>
              <a:solidFill>
                <a:srgbClr val="00FFFF"/>
              </a:solidFill>
            </c:spPr>
          </c:dPt>
          <c:dPt>
            <c:idx val="6"/>
            <c:spPr>
              <a:solidFill>
                <a:srgbClr val="FF00FF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'Gráficos'!$C$6:$C$12</c:f>
            </c:strRef>
          </c:cat>
          <c:val>
            <c:numRef>
              <c:f>'Gráficos'!$D$6:$D$12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000">
                <a:solidFill>
                  <a:srgbClr val="000000"/>
                </a:solidFill>
                <a:latin typeface="+mn-lt"/>
              </a:defRPr>
            </a:pPr>
            <a:r>
              <a:rPr b="1" i="0" sz="1000">
                <a:solidFill>
                  <a:srgbClr val="000000"/>
                </a:solidFill>
                <a:latin typeface="+mn-lt"/>
              </a:rPr>
              <a:t>Instrução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dPt>
            <c:idx val="1"/>
            <c:spPr>
              <a:solidFill>
                <a:srgbClr val="993366"/>
              </a:solidFill>
            </c:spPr>
          </c:dPt>
          <c:dPt>
            <c:idx val="2"/>
            <c:spPr>
              <a:solidFill>
                <a:srgbClr val="FFFFCC"/>
              </a:solidFill>
            </c:spPr>
          </c:dPt>
          <c:dPt>
            <c:idx val="3"/>
            <c:spPr>
              <a:solidFill>
                <a:srgbClr val="CCFFFF"/>
              </a:solidFill>
            </c:spPr>
          </c:dPt>
          <c:dPt>
            <c:idx val="4"/>
            <c:spPr>
              <a:solidFill>
                <a:srgbClr val="660066"/>
              </a:solidFill>
            </c:spPr>
          </c:dPt>
          <c:dPt>
            <c:idx val="5"/>
            <c:spPr>
              <a:solidFill>
                <a:srgbClr val="FF8080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Anual!$B$44:$B$49</c:f>
            </c:strRef>
          </c:cat>
          <c:val>
            <c:numRef>
              <c:f>Anual!$D$44:$D$49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99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000">
                <a:solidFill>
                  <a:srgbClr val="000000"/>
                </a:solidFill>
                <a:latin typeface="+mn-lt"/>
              </a:defRPr>
            </a:pPr>
            <a:r>
              <a:rPr b="1" i="0" sz="1000">
                <a:solidFill>
                  <a:srgbClr val="000000"/>
                </a:solidFill>
                <a:latin typeface="+mn-lt"/>
              </a:rPr>
              <a:t>SONHOS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dPt>
            <c:idx val="1"/>
            <c:spPr>
              <a:solidFill>
                <a:srgbClr val="993366"/>
              </a:solidFill>
            </c:spPr>
          </c:dPt>
          <c:dPt>
            <c:idx val="2"/>
            <c:spPr>
              <a:solidFill>
                <a:srgbClr val="FFFFCC"/>
              </a:solidFill>
            </c:spPr>
          </c:dPt>
          <c:dPt>
            <c:idx val="3"/>
            <c:spPr>
              <a:solidFill>
                <a:srgbClr val="CCFFFF"/>
              </a:solidFill>
            </c:spPr>
          </c:dPt>
          <c:dPt>
            <c:idx val="4"/>
            <c:spPr>
              <a:solidFill>
                <a:srgbClr val="660066"/>
              </a:solidFill>
            </c:spPr>
          </c:dPt>
          <c:dPt>
            <c:idx val="5"/>
            <c:spPr>
              <a:solidFill>
                <a:srgbClr val="FF8080"/>
              </a:solidFill>
            </c:spPr>
          </c:dPt>
          <c:dPt>
            <c:idx val="6"/>
            <c:spPr>
              <a:solidFill>
                <a:srgbClr val="0066CC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Anual!$B$15:$B$21</c:f>
            </c:strRef>
          </c:cat>
          <c:val>
            <c:numRef>
              <c:f>Anual!$D$15:$D$21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  <a:r>
              <a:rPr b="1" i="0" sz="900">
                <a:solidFill>
                  <a:srgbClr val="000000"/>
                </a:solidFill>
                <a:latin typeface="+mn-lt"/>
              </a:rPr>
              <a:t>Residência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dPt>
            <c:idx val="1"/>
            <c:spPr>
              <a:solidFill>
                <a:srgbClr val="993366"/>
              </a:solidFill>
            </c:spPr>
          </c:dPt>
          <c:dPt>
            <c:idx val="2"/>
            <c:spPr>
              <a:solidFill>
                <a:srgbClr val="FFFFCC"/>
              </a:solidFill>
            </c:spPr>
          </c:dPt>
          <c:dPt>
            <c:idx val="3"/>
            <c:spPr>
              <a:solidFill>
                <a:srgbClr val="CCFFFF"/>
              </a:solidFill>
            </c:spPr>
          </c:dPt>
          <c:dPt>
            <c:idx val="4"/>
            <c:spPr>
              <a:solidFill>
                <a:srgbClr val="660066"/>
              </a:solidFill>
            </c:spPr>
          </c:dPt>
          <c:dPt>
            <c:idx val="5"/>
            <c:spPr>
              <a:solidFill>
                <a:srgbClr val="FF8080"/>
              </a:solidFill>
            </c:spPr>
          </c:dPt>
          <c:dPt>
            <c:idx val="6"/>
            <c:spPr>
              <a:solidFill>
                <a:srgbClr val="0066CC"/>
              </a:solidFill>
            </c:spPr>
          </c:dPt>
          <c:dPt>
            <c:idx val="7"/>
            <c:spPr>
              <a:solidFill>
                <a:srgbClr val="CCCCFF"/>
              </a:solidFill>
            </c:spPr>
          </c:dPt>
          <c:dPt>
            <c:idx val="8"/>
            <c:spPr>
              <a:solidFill>
                <a:srgbClr val="000080"/>
              </a:solidFill>
            </c:spPr>
          </c:dPt>
          <c:dPt>
            <c:idx val="9"/>
            <c:spPr>
              <a:solidFill>
                <a:srgbClr val="FF00FF"/>
              </a:solidFill>
            </c:spPr>
          </c:dPt>
          <c:dPt>
            <c:idx val="10"/>
            <c:spPr>
              <a:solidFill>
                <a:srgbClr val="FFFF00"/>
              </a:solidFill>
            </c:spPr>
          </c:dPt>
          <c:dPt>
            <c:idx val="11"/>
            <c:spPr>
              <a:solidFill>
                <a:srgbClr val="00FFFF"/>
              </a:solidFill>
            </c:spPr>
          </c:dPt>
          <c:dPt>
            <c:idx val="12"/>
            <c:spPr>
              <a:solidFill>
                <a:srgbClr val="800080"/>
              </a:solidFill>
            </c:spPr>
          </c:dPt>
          <c:dPt>
            <c:idx val="13"/>
            <c:spPr>
              <a:solidFill>
                <a:srgbClr val="800000"/>
              </a:solidFill>
            </c:spPr>
          </c:dPt>
          <c:dPt>
            <c:idx val="14"/>
            <c:spPr>
              <a:solidFill>
                <a:srgbClr val="008080"/>
              </a:solidFill>
            </c:spPr>
          </c:dPt>
          <c:dPt>
            <c:idx val="15"/>
            <c:spPr>
              <a:solidFill>
                <a:srgbClr val="0000FF"/>
              </a:solidFill>
            </c:spPr>
          </c:dPt>
          <c:dPt>
            <c:idx val="16"/>
            <c:spPr>
              <a:solidFill>
                <a:srgbClr val="00CCFF"/>
              </a:solidFill>
            </c:spPr>
          </c:dPt>
          <c:dPt>
            <c:idx val="17"/>
            <c:spPr>
              <a:solidFill>
                <a:srgbClr val="CCFFFF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Anual!$B$25:$B$42</c:f>
            </c:strRef>
          </c:cat>
          <c:val>
            <c:numRef>
              <c:f>Anual!$D$25:$D$42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99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  <a:r>
              <a:rPr b="1" i="0" sz="900">
                <a:solidFill>
                  <a:srgbClr val="000000"/>
                </a:solidFill>
                <a:latin typeface="+mn-lt"/>
              </a:rPr>
              <a:t>Pessoal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dPt>
            <c:idx val="1"/>
            <c:spPr>
              <a:solidFill>
                <a:srgbClr val="993366"/>
              </a:solidFill>
            </c:spPr>
          </c:dPt>
          <c:dPt>
            <c:idx val="2"/>
            <c:spPr>
              <a:solidFill>
                <a:srgbClr val="FFFFCC"/>
              </a:solidFill>
            </c:spPr>
          </c:dPt>
          <c:dPt>
            <c:idx val="3"/>
            <c:spPr>
              <a:solidFill>
                <a:srgbClr val="CCFFFF"/>
              </a:solidFill>
            </c:spPr>
          </c:dPt>
          <c:dPt>
            <c:idx val="4"/>
            <c:spPr>
              <a:solidFill>
                <a:srgbClr val="660066"/>
              </a:solidFill>
            </c:spPr>
          </c:dPt>
          <c:dPt>
            <c:idx val="5"/>
            <c:spPr>
              <a:solidFill>
                <a:srgbClr val="FF8080"/>
              </a:solidFill>
            </c:spPr>
          </c:dPt>
          <c:dPt>
            <c:idx val="6"/>
            <c:spPr>
              <a:solidFill>
                <a:srgbClr val="0066CC"/>
              </a:solidFill>
            </c:spPr>
          </c:dPt>
          <c:dPt>
            <c:idx val="7"/>
            <c:spPr>
              <a:solidFill>
                <a:srgbClr val="CCCCFF"/>
              </a:solidFill>
            </c:spPr>
          </c:dPt>
          <c:dPt>
            <c:idx val="8"/>
            <c:spPr>
              <a:solidFill>
                <a:srgbClr val="000080"/>
              </a:solidFill>
            </c:spPr>
          </c:dPt>
          <c:dPt>
            <c:idx val="9"/>
            <c:spPr>
              <a:solidFill>
                <a:srgbClr val="FF00FF"/>
              </a:solidFill>
            </c:spPr>
          </c:dPt>
          <c:dPt>
            <c:idx val="10"/>
            <c:spPr>
              <a:solidFill>
                <a:srgbClr val="FFFF00"/>
              </a:solidFill>
            </c:spPr>
          </c:dPt>
          <c:dPt>
            <c:idx val="11"/>
            <c:spPr>
              <a:solidFill>
                <a:srgbClr val="00FFFF"/>
              </a:solidFill>
            </c:spPr>
          </c:dPt>
          <c:dPt>
            <c:idx val="12"/>
            <c:spPr>
              <a:solidFill>
                <a:srgbClr val="800080"/>
              </a:solidFill>
            </c:spPr>
          </c:dPt>
          <c:dPt>
            <c:idx val="13"/>
            <c:spPr>
              <a:solidFill>
                <a:srgbClr val="800000"/>
              </a:solidFill>
            </c:spPr>
          </c:dPt>
          <c:dPt>
            <c:idx val="14"/>
            <c:spPr>
              <a:solidFill>
                <a:srgbClr val="008080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Anual!$B$51:$B$65</c:f>
            </c:strRef>
          </c:cat>
          <c:val>
            <c:numRef>
              <c:f>Anual!$D$51:$D$65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99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000">
                <a:solidFill>
                  <a:srgbClr val="000000"/>
                </a:solidFill>
                <a:latin typeface="+mn-lt"/>
              </a:defRPr>
            </a:pPr>
            <a:r>
              <a:rPr b="1" i="0" sz="1000">
                <a:solidFill>
                  <a:srgbClr val="000000"/>
                </a:solidFill>
                <a:latin typeface="+mn-lt"/>
              </a:rPr>
              <a:t>Veículo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dPt>
            <c:idx val="1"/>
            <c:spPr>
              <a:solidFill>
                <a:srgbClr val="993366"/>
              </a:solidFill>
            </c:spPr>
          </c:dPt>
          <c:dPt>
            <c:idx val="2"/>
            <c:spPr>
              <a:solidFill>
                <a:srgbClr val="FFFFCC"/>
              </a:solidFill>
            </c:spPr>
          </c:dPt>
          <c:dPt>
            <c:idx val="3"/>
            <c:spPr>
              <a:solidFill>
                <a:srgbClr val="CCFFFF"/>
              </a:solidFill>
            </c:spPr>
          </c:dPt>
          <c:dPt>
            <c:idx val="4"/>
            <c:spPr>
              <a:solidFill>
                <a:srgbClr val="660066"/>
              </a:solidFill>
            </c:spPr>
          </c:dPt>
          <c:dPt>
            <c:idx val="5"/>
            <c:spPr>
              <a:solidFill>
                <a:srgbClr val="FF8080"/>
              </a:solidFill>
            </c:spPr>
          </c:dPt>
          <c:dPt>
            <c:idx val="6"/>
            <c:spPr>
              <a:solidFill>
                <a:srgbClr val="0066CC"/>
              </a:solidFill>
            </c:spPr>
          </c:dPt>
          <c:dPt>
            <c:idx val="7"/>
            <c:spPr>
              <a:solidFill>
                <a:srgbClr val="CCCCFF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Anual!$B$67:$B$74</c:f>
            </c:strRef>
          </c:cat>
          <c:val>
            <c:numRef>
              <c:f>Anual!$D$67:$D$74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99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  <a:r>
              <a:rPr b="1" i="0" sz="900">
                <a:solidFill>
                  <a:srgbClr val="000000"/>
                </a:solidFill>
                <a:latin typeface="+mn-lt"/>
              </a:rPr>
              <a:t>Outros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dPt>
            <c:idx val="1"/>
            <c:spPr>
              <a:solidFill>
                <a:srgbClr val="993366"/>
              </a:solidFill>
            </c:spPr>
          </c:dPt>
          <c:dPt>
            <c:idx val="2"/>
            <c:spPr>
              <a:solidFill>
                <a:srgbClr val="FFFFCC"/>
              </a:solidFill>
            </c:spPr>
          </c:dPt>
          <c:dPt>
            <c:idx val="3"/>
            <c:spPr>
              <a:solidFill>
                <a:srgbClr val="CCFFFF"/>
              </a:solidFill>
            </c:spPr>
          </c:dPt>
          <c:dPt>
            <c:idx val="4"/>
            <c:spPr>
              <a:solidFill>
                <a:srgbClr val="660066"/>
              </a:solidFill>
            </c:spPr>
          </c:dPt>
          <c:dPt>
            <c:idx val="5"/>
            <c:spPr>
              <a:solidFill>
                <a:srgbClr val="FF8080"/>
              </a:solidFill>
            </c:spPr>
          </c:dPt>
          <c:dPt>
            <c:idx val="6"/>
            <c:spPr>
              <a:solidFill>
                <a:srgbClr val="0066CC"/>
              </a:solidFill>
            </c:spPr>
          </c:dPt>
          <c:dPt>
            <c:idx val="7"/>
            <c:spPr>
              <a:solidFill>
                <a:srgbClr val="CCCCFF"/>
              </a:solidFill>
            </c:spPr>
          </c:dPt>
          <c:dPt>
            <c:idx val="8"/>
            <c:spPr>
              <a:solidFill>
                <a:srgbClr val="000080"/>
              </a:solidFill>
            </c:spPr>
          </c:dPt>
          <c:dPt>
            <c:idx val="9"/>
            <c:spPr>
              <a:solidFill>
                <a:srgbClr val="FF00FF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Anual!$B$76:$B$85</c:f>
            </c:strRef>
          </c:cat>
          <c:val>
            <c:numRef>
              <c:f>Anual!$D$76:$D$85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99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  <a:r>
              <a:rPr b="1" i="0" sz="900">
                <a:solidFill>
                  <a:srgbClr val="000000"/>
                </a:solidFill>
                <a:latin typeface="+mn-lt"/>
              </a:rPr>
              <a:t>RECEITAS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dPt>
            <c:idx val="1"/>
            <c:spPr>
              <a:solidFill>
                <a:srgbClr val="993366"/>
              </a:solidFill>
            </c:spPr>
          </c:dPt>
          <c:dPt>
            <c:idx val="2"/>
            <c:spPr>
              <a:solidFill>
                <a:srgbClr val="FFFFCC"/>
              </a:solidFill>
            </c:spPr>
          </c:dPt>
          <c:dPt>
            <c:idx val="3"/>
            <c:spPr>
              <a:solidFill>
                <a:srgbClr val="CCFFFF"/>
              </a:solidFill>
            </c:spPr>
          </c:dPt>
          <c:dPt>
            <c:idx val="4"/>
            <c:spPr>
              <a:solidFill>
                <a:srgbClr val="660066"/>
              </a:solidFill>
            </c:spPr>
          </c:dPt>
          <c:dPt>
            <c:idx val="5"/>
            <c:spPr>
              <a:solidFill>
                <a:srgbClr val="FF8080"/>
              </a:solidFill>
            </c:spPr>
          </c:dPt>
          <c:dPt>
            <c:idx val="6"/>
            <c:spPr>
              <a:solidFill>
                <a:srgbClr val="0066CC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Anual!$B$6:$B$12</c:f>
            </c:strRef>
          </c:cat>
          <c:val>
            <c:numRef>
              <c:f>Anual!$D$6:$D$12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image" Target="../media/image1.png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533400</xdr:colOff>
      <xdr:row>0</xdr:row>
      <xdr:rowOff>104775</xdr:rowOff>
    </xdr:from>
    <xdr:ext cx="2181225" cy="10001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533400</xdr:colOff>
      <xdr:row>0</xdr:row>
      <xdr:rowOff>104775</xdr:rowOff>
    </xdr:from>
    <xdr:ext cx="2181225" cy="10001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533400</xdr:colOff>
      <xdr:row>0</xdr:row>
      <xdr:rowOff>104775</xdr:rowOff>
    </xdr:from>
    <xdr:ext cx="2181225" cy="10001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533400</xdr:colOff>
      <xdr:row>0</xdr:row>
      <xdr:rowOff>104775</xdr:rowOff>
    </xdr:from>
    <xdr:ext cx="2181225" cy="10001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533400</xdr:colOff>
      <xdr:row>0</xdr:row>
      <xdr:rowOff>114300</xdr:rowOff>
    </xdr:from>
    <xdr:ext cx="2181225" cy="10001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533400</xdr:colOff>
      <xdr:row>0</xdr:row>
      <xdr:rowOff>104775</xdr:rowOff>
    </xdr:from>
    <xdr:ext cx="2181225" cy="10001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533400</xdr:colOff>
      <xdr:row>0</xdr:row>
      <xdr:rowOff>104775</xdr:rowOff>
    </xdr:from>
    <xdr:ext cx="2181225" cy="10001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533400</xdr:colOff>
      <xdr:row>0</xdr:row>
      <xdr:rowOff>104775</xdr:rowOff>
    </xdr:from>
    <xdr:ext cx="2181225" cy="10001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533400</xdr:colOff>
      <xdr:row>0</xdr:row>
      <xdr:rowOff>104775</xdr:rowOff>
    </xdr:from>
    <xdr:ext cx="2181225" cy="10001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533400</xdr:colOff>
      <xdr:row>0</xdr:row>
      <xdr:rowOff>104775</xdr:rowOff>
    </xdr:from>
    <xdr:ext cx="2181225" cy="10001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533400</xdr:colOff>
      <xdr:row>0</xdr:row>
      <xdr:rowOff>104775</xdr:rowOff>
    </xdr:from>
    <xdr:ext cx="2181225" cy="10001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533400</xdr:colOff>
      <xdr:row>0</xdr:row>
      <xdr:rowOff>104775</xdr:rowOff>
    </xdr:from>
    <xdr:ext cx="2181225" cy="10001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257175</xdr:colOff>
      <xdr:row>0</xdr:row>
      <xdr:rowOff>676275</xdr:rowOff>
    </xdr:from>
    <xdr:ext cx="2457450" cy="11334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0</xdr:rowOff>
    </xdr:from>
    <xdr:ext cx="4029075" cy="2219325"/>
    <xdr:graphicFrame>
      <xdr:nvGraphicFramePr>
        <xdr:cNvPr descr="Chart 0" id="1330759199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37</xdr:row>
      <xdr:rowOff>0</xdr:rowOff>
    </xdr:from>
    <xdr:ext cx="3981450" cy="2428875"/>
    <xdr:graphicFrame>
      <xdr:nvGraphicFramePr>
        <xdr:cNvPr descr="Chart 1" id="1514027804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20</xdr:row>
      <xdr:rowOff>0</xdr:rowOff>
    </xdr:from>
    <xdr:ext cx="4038600" cy="2257425"/>
    <xdr:graphicFrame>
      <xdr:nvGraphicFramePr>
        <xdr:cNvPr descr="Chart 2" id="1038618589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600075</xdr:colOff>
      <xdr:row>19</xdr:row>
      <xdr:rowOff>142875</xdr:rowOff>
    </xdr:from>
    <xdr:ext cx="3667125" cy="2266950"/>
    <xdr:graphicFrame>
      <xdr:nvGraphicFramePr>
        <xdr:cNvPr descr="Chart 3" id="1747117776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7</xdr:col>
      <xdr:colOff>0</xdr:colOff>
      <xdr:row>37</xdr:row>
      <xdr:rowOff>0</xdr:rowOff>
    </xdr:from>
    <xdr:ext cx="3657600" cy="2419350"/>
    <xdr:graphicFrame>
      <xdr:nvGraphicFramePr>
        <xdr:cNvPr descr="Chart 4" id="1168509002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0</xdr:colOff>
      <xdr:row>54</xdr:row>
      <xdr:rowOff>133350</xdr:rowOff>
    </xdr:from>
    <xdr:ext cx="3990975" cy="2276475"/>
    <xdr:graphicFrame>
      <xdr:nvGraphicFramePr>
        <xdr:cNvPr descr="Chart 5" id="207161297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7</xdr:col>
      <xdr:colOff>0</xdr:colOff>
      <xdr:row>54</xdr:row>
      <xdr:rowOff>123825</xdr:rowOff>
    </xdr:from>
    <xdr:ext cx="3657600" cy="2286000"/>
    <xdr:graphicFrame>
      <xdr:nvGraphicFramePr>
        <xdr:cNvPr descr="Chart 6" id="13567524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6</xdr:col>
      <xdr:colOff>542925</xdr:colOff>
      <xdr:row>3</xdr:row>
      <xdr:rowOff>0</xdr:rowOff>
    </xdr:from>
    <xdr:ext cx="3724275" cy="2209800"/>
    <xdr:graphicFrame>
      <xdr:nvGraphicFramePr>
        <xdr:cNvPr descr="Chart 7" id="487405822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0</xdr:col>
      <xdr:colOff>190500</xdr:colOff>
      <xdr:row>0</xdr:row>
      <xdr:rowOff>447675</xdr:rowOff>
    </xdr:from>
    <xdr:ext cx="2181225" cy="1000125"/>
    <xdr:pic>
      <xdr:nvPicPr>
        <xdr:cNvPr id="0" name="image1.png" title="Imagem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1" width="10.75"/>
    <col customWidth="1" min="2" max="2" width="50.0"/>
    <col customWidth="1" min="3" max="7" width="25.88"/>
    <col customWidth="1" min="8" max="11" width="9.13"/>
    <col customWidth="1" min="12" max="26" width="8.0"/>
  </cols>
  <sheetData>
    <row r="1" ht="54.75" customHeight="1">
      <c r="A1" s="1"/>
      <c r="B1" s="1"/>
      <c r="C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1"/>
      <c r="C2" s="1"/>
      <c r="D2" s="1"/>
      <c r="E2" s="3" t="s">
        <v>1</v>
      </c>
      <c r="F2" s="4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1"/>
      <c r="C3" s="6" t="s">
        <v>2</v>
      </c>
      <c r="D3" s="7"/>
      <c r="E3" s="8" t="s">
        <v>3</v>
      </c>
      <c r="F3" s="9"/>
      <c r="G3" s="10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62.25" customHeight="1">
      <c r="A4" s="11"/>
      <c r="B4" s="12" t="s">
        <v>5</v>
      </c>
      <c r="C4" s="13" t="s">
        <v>6</v>
      </c>
      <c r="D4" s="14" t="s">
        <v>7</v>
      </c>
      <c r="E4" s="15" t="s">
        <v>6</v>
      </c>
      <c r="F4" s="16" t="s">
        <v>7</v>
      </c>
      <c r="G4" s="17" t="s">
        <v>8</v>
      </c>
      <c r="H4" s="1"/>
      <c r="I4" s="1"/>
      <c r="J4" s="1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9" t="s">
        <v>9</v>
      </c>
      <c r="B5" s="20" t="s">
        <v>10</v>
      </c>
      <c r="C5" s="21"/>
      <c r="D5" s="22"/>
      <c r="E5" s="23"/>
      <c r="F5" s="24"/>
      <c r="G5" s="2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.25" customHeight="1">
      <c r="A6" s="26"/>
      <c r="B6" s="27" t="s">
        <v>11</v>
      </c>
      <c r="C6" s="28"/>
      <c r="D6" s="29">
        <f t="shared" ref="D6:D12" si="1">IF(C$13=0,0,C6/C$13)</f>
        <v>0</v>
      </c>
      <c r="E6" s="30"/>
      <c r="F6" s="31">
        <f t="shared" ref="F6:F12" si="2">IF((E$13-E$5)=0,0,E6/(E$13-E$5))</f>
        <v>0</v>
      </c>
      <c r="G6" s="32">
        <f t="shared" ref="G6:G12" si="3">E6-C6</f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26"/>
      <c r="B7" s="33" t="s">
        <v>12</v>
      </c>
      <c r="C7" s="34"/>
      <c r="D7" s="35">
        <f t="shared" si="1"/>
        <v>0</v>
      </c>
      <c r="E7" s="36"/>
      <c r="F7" s="37">
        <f t="shared" si="2"/>
        <v>0</v>
      </c>
      <c r="G7" s="38">
        <f t="shared" si="3"/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26"/>
      <c r="B8" s="33" t="s">
        <v>13</v>
      </c>
      <c r="C8" s="34"/>
      <c r="D8" s="35">
        <f t="shared" si="1"/>
        <v>0</v>
      </c>
      <c r="E8" s="36"/>
      <c r="F8" s="37">
        <f t="shared" si="2"/>
        <v>0</v>
      </c>
      <c r="G8" s="38">
        <f t="shared" si="3"/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26"/>
      <c r="B9" s="33" t="s">
        <v>14</v>
      </c>
      <c r="C9" s="34"/>
      <c r="D9" s="35">
        <f t="shared" si="1"/>
        <v>0</v>
      </c>
      <c r="E9" s="36">
        <v>0.0</v>
      </c>
      <c r="F9" s="37">
        <f t="shared" si="2"/>
        <v>0</v>
      </c>
      <c r="G9" s="38">
        <f t="shared" si="3"/>
        <v>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26"/>
      <c r="B10" s="33" t="s">
        <v>15</v>
      </c>
      <c r="C10" s="34"/>
      <c r="D10" s="35">
        <f t="shared" si="1"/>
        <v>0</v>
      </c>
      <c r="E10" s="36">
        <v>0.0</v>
      </c>
      <c r="F10" s="37">
        <f t="shared" si="2"/>
        <v>0</v>
      </c>
      <c r="G10" s="38">
        <f t="shared" si="3"/>
        <v>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26"/>
      <c r="B11" s="33" t="s">
        <v>16</v>
      </c>
      <c r="C11" s="34"/>
      <c r="D11" s="35">
        <f t="shared" si="1"/>
        <v>0</v>
      </c>
      <c r="E11" s="36">
        <v>0.0</v>
      </c>
      <c r="F11" s="37">
        <f t="shared" si="2"/>
        <v>0</v>
      </c>
      <c r="G11" s="38">
        <f t="shared" si="3"/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39"/>
      <c r="B12" s="40" t="s">
        <v>16</v>
      </c>
      <c r="C12" s="41"/>
      <c r="D12" s="42">
        <f t="shared" si="1"/>
        <v>0</v>
      </c>
      <c r="E12" s="43">
        <v>0.0</v>
      </c>
      <c r="F12" s="44">
        <f t="shared" si="2"/>
        <v>0</v>
      </c>
      <c r="G12" s="45">
        <f t="shared" si="3"/>
        <v>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46" t="s">
        <v>17</v>
      </c>
      <c r="B13" s="47"/>
      <c r="C13" s="48">
        <f t="shared" ref="C13:G13" si="4">SUM(C5:C12)</f>
        <v>0</v>
      </c>
      <c r="D13" s="49">
        <f t="shared" si="4"/>
        <v>0</v>
      </c>
      <c r="E13" s="50">
        <f t="shared" si="4"/>
        <v>0</v>
      </c>
      <c r="F13" s="51">
        <f t="shared" si="4"/>
        <v>0</v>
      </c>
      <c r="G13" s="52">
        <f t="shared" si="4"/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53"/>
      <c r="B14" s="54"/>
      <c r="C14" s="55"/>
      <c r="D14" s="55"/>
      <c r="E14" s="54"/>
      <c r="F14" s="54"/>
      <c r="G14" s="5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9" t="s">
        <v>18</v>
      </c>
      <c r="B15" s="27" t="s">
        <v>19</v>
      </c>
      <c r="C15" s="56"/>
      <c r="D15" s="29">
        <f t="shared" ref="D15:D22" si="5">IF(C$13=0,0,C15/C$13)</f>
        <v>0</v>
      </c>
      <c r="E15" s="30"/>
      <c r="F15" s="31">
        <f t="shared" ref="F15:F22" si="6">IF((E$13-E$5)=0,0,E15/(E$13-E$5))</f>
        <v>0</v>
      </c>
      <c r="G15" s="32">
        <f t="shared" ref="G15:G21" si="7">E15-C15</f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26"/>
      <c r="B16" s="33" t="s">
        <v>20</v>
      </c>
      <c r="C16" s="57"/>
      <c r="D16" s="35">
        <f t="shared" si="5"/>
        <v>0</v>
      </c>
      <c r="E16" s="36">
        <v>0.0</v>
      </c>
      <c r="F16" s="37">
        <f t="shared" si="6"/>
        <v>0</v>
      </c>
      <c r="G16" s="38">
        <f t="shared" si="7"/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26"/>
      <c r="B17" s="33" t="s">
        <v>21</v>
      </c>
      <c r="C17" s="57"/>
      <c r="D17" s="35">
        <f t="shared" si="5"/>
        <v>0</v>
      </c>
      <c r="E17" s="36">
        <v>0.0</v>
      </c>
      <c r="F17" s="37">
        <f t="shared" si="6"/>
        <v>0</v>
      </c>
      <c r="G17" s="38">
        <f t="shared" si="7"/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26"/>
      <c r="B18" s="33" t="s">
        <v>22</v>
      </c>
      <c r="C18" s="57"/>
      <c r="D18" s="35">
        <f t="shared" si="5"/>
        <v>0</v>
      </c>
      <c r="E18" s="36">
        <v>0.0</v>
      </c>
      <c r="F18" s="37">
        <f t="shared" si="6"/>
        <v>0</v>
      </c>
      <c r="G18" s="38">
        <f t="shared" si="7"/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26"/>
      <c r="B19" s="33" t="s">
        <v>23</v>
      </c>
      <c r="C19" s="57"/>
      <c r="D19" s="35">
        <f t="shared" si="5"/>
        <v>0</v>
      </c>
      <c r="E19" s="36">
        <v>0.0</v>
      </c>
      <c r="F19" s="37">
        <f t="shared" si="6"/>
        <v>0</v>
      </c>
      <c r="G19" s="38">
        <f t="shared" si="7"/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26"/>
      <c r="B20" s="33" t="s">
        <v>16</v>
      </c>
      <c r="C20" s="57"/>
      <c r="D20" s="35">
        <f t="shared" si="5"/>
        <v>0</v>
      </c>
      <c r="E20" s="36">
        <v>0.0</v>
      </c>
      <c r="F20" s="37">
        <f t="shared" si="6"/>
        <v>0</v>
      </c>
      <c r="G20" s="38">
        <f t="shared" si="7"/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39"/>
      <c r="B21" s="40" t="s">
        <v>16</v>
      </c>
      <c r="C21" s="58"/>
      <c r="D21" s="35">
        <f t="shared" si="5"/>
        <v>0</v>
      </c>
      <c r="E21" s="43">
        <v>0.0</v>
      </c>
      <c r="F21" s="37">
        <f t="shared" si="6"/>
        <v>0</v>
      </c>
      <c r="G21" s="38">
        <f t="shared" si="7"/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0" customHeight="1">
      <c r="A22" s="59" t="s">
        <v>24</v>
      </c>
      <c r="B22" s="60"/>
      <c r="C22" s="61">
        <f>SUM(C15:C21)</f>
        <v>0</v>
      </c>
      <c r="D22" s="49">
        <f t="shared" si="5"/>
        <v>0</v>
      </c>
      <c r="E22" s="62">
        <f>SUM(E15:E21)</f>
        <v>0</v>
      </c>
      <c r="F22" s="63">
        <f t="shared" si="6"/>
        <v>0</v>
      </c>
      <c r="G22" s="64">
        <f>SUM(G15:G21)</f>
        <v>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75" customHeight="1">
      <c r="A23" s="53"/>
      <c r="B23" s="54"/>
      <c r="C23" s="55"/>
      <c r="D23" s="55"/>
      <c r="E23" s="54"/>
      <c r="F23" s="54"/>
      <c r="G23" s="5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65" t="s">
        <v>25</v>
      </c>
      <c r="B24" s="60"/>
      <c r="C24" s="61">
        <f>C13-C22</f>
        <v>0</v>
      </c>
      <c r="D24" s="66">
        <f t="shared" ref="D24:D86" si="8">IF(C$13=0,0,C24/C$13)</f>
        <v>0</v>
      </c>
      <c r="E24" s="67">
        <f>E13-E22</f>
        <v>0</v>
      </c>
      <c r="F24" s="51"/>
      <c r="G24" s="67">
        <f>G13-G22</f>
        <v>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9" t="s">
        <v>26</v>
      </c>
      <c r="B25" s="27" t="s">
        <v>27</v>
      </c>
      <c r="C25" s="56"/>
      <c r="D25" s="68">
        <f t="shared" si="8"/>
        <v>0</v>
      </c>
      <c r="E25" s="32">
        <v>0.0</v>
      </c>
      <c r="F25" s="31">
        <f t="shared" ref="F25:F86" si="9">IF((E$13-E$5)=0,0,E25/(E$13-E$5))</f>
        <v>0</v>
      </c>
      <c r="G25" s="38">
        <f t="shared" ref="G25:G42" si="10">C25-E25</f>
        <v>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26"/>
      <c r="B26" s="33" t="s">
        <v>28</v>
      </c>
      <c r="C26" s="57">
        <v>0.0</v>
      </c>
      <c r="D26" s="69">
        <f t="shared" si="8"/>
        <v>0</v>
      </c>
      <c r="E26" s="38">
        <v>0.0</v>
      </c>
      <c r="F26" s="37">
        <f t="shared" si="9"/>
        <v>0</v>
      </c>
      <c r="G26" s="38">
        <f t="shared" si="10"/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26"/>
      <c r="B27" s="33" t="s">
        <v>29</v>
      </c>
      <c r="C27" s="57">
        <v>0.0</v>
      </c>
      <c r="D27" s="69">
        <f t="shared" si="8"/>
        <v>0</v>
      </c>
      <c r="E27" s="38">
        <v>0.0</v>
      </c>
      <c r="F27" s="37">
        <f t="shared" si="9"/>
        <v>0</v>
      </c>
      <c r="G27" s="38">
        <f t="shared" si="10"/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26"/>
      <c r="B28" s="33" t="s">
        <v>30</v>
      </c>
      <c r="C28" s="57">
        <v>0.0</v>
      </c>
      <c r="D28" s="69">
        <f t="shared" si="8"/>
        <v>0</v>
      </c>
      <c r="E28" s="38">
        <v>0.0</v>
      </c>
      <c r="F28" s="37">
        <f t="shared" si="9"/>
        <v>0</v>
      </c>
      <c r="G28" s="38">
        <f t="shared" si="10"/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26"/>
      <c r="B29" s="33" t="s">
        <v>31</v>
      </c>
      <c r="C29" s="57">
        <v>0.0</v>
      </c>
      <c r="D29" s="69">
        <f t="shared" si="8"/>
        <v>0</v>
      </c>
      <c r="E29" s="38">
        <v>0.0</v>
      </c>
      <c r="F29" s="37">
        <f t="shared" si="9"/>
        <v>0</v>
      </c>
      <c r="G29" s="38">
        <f t="shared" si="10"/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26"/>
      <c r="B30" s="33" t="s">
        <v>32</v>
      </c>
      <c r="C30" s="57">
        <v>0.0</v>
      </c>
      <c r="D30" s="69">
        <f t="shared" si="8"/>
        <v>0</v>
      </c>
      <c r="E30" s="38">
        <v>0.0</v>
      </c>
      <c r="F30" s="37">
        <f t="shared" si="9"/>
        <v>0</v>
      </c>
      <c r="G30" s="38">
        <f t="shared" si="10"/>
        <v>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26"/>
      <c r="B31" s="33" t="s">
        <v>33</v>
      </c>
      <c r="C31" s="57">
        <v>0.0</v>
      </c>
      <c r="D31" s="69">
        <f t="shared" si="8"/>
        <v>0</v>
      </c>
      <c r="E31" s="38">
        <v>0.0</v>
      </c>
      <c r="F31" s="37">
        <f t="shared" si="9"/>
        <v>0</v>
      </c>
      <c r="G31" s="38">
        <f t="shared" si="10"/>
        <v>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26"/>
      <c r="B32" s="33" t="s">
        <v>34</v>
      </c>
      <c r="C32" s="57">
        <v>0.0</v>
      </c>
      <c r="D32" s="69">
        <f t="shared" si="8"/>
        <v>0</v>
      </c>
      <c r="E32" s="38">
        <v>0.0</v>
      </c>
      <c r="F32" s="37">
        <f t="shared" si="9"/>
        <v>0</v>
      </c>
      <c r="G32" s="38">
        <f t="shared" si="10"/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26"/>
      <c r="B33" s="33" t="s">
        <v>35</v>
      </c>
      <c r="C33" s="57">
        <v>0.0</v>
      </c>
      <c r="D33" s="69">
        <f t="shared" si="8"/>
        <v>0</v>
      </c>
      <c r="E33" s="38">
        <v>0.0</v>
      </c>
      <c r="F33" s="37">
        <f t="shared" si="9"/>
        <v>0</v>
      </c>
      <c r="G33" s="38">
        <f t="shared" si="10"/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26"/>
      <c r="B34" s="33" t="s">
        <v>36</v>
      </c>
      <c r="C34" s="57">
        <v>0.0</v>
      </c>
      <c r="D34" s="69">
        <f t="shared" si="8"/>
        <v>0</v>
      </c>
      <c r="E34" s="38">
        <v>0.0</v>
      </c>
      <c r="F34" s="37">
        <f t="shared" si="9"/>
        <v>0</v>
      </c>
      <c r="G34" s="38">
        <f t="shared" si="10"/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26"/>
      <c r="B35" s="33" t="s">
        <v>37</v>
      </c>
      <c r="C35" s="57">
        <v>0.0</v>
      </c>
      <c r="D35" s="69">
        <f t="shared" si="8"/>
        <v>0</v>
      </c>
      <c r="E35" s="38">
        <v>0.0</v>
      </c>
      <c r="F35" s="37">
        <f t="shared" si="9"/>
        <v>0</v>
      </c>
      <c r="G35" s="38">
        <f t="shared" si="10"/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26"/>
      <c r="B36" s="33" t="s">
        <v>38</v>
      </c>
      <c r="C36" s="57">
        <v>0.0</v>
      </c>
      <c r="D36" s="69">
        <f t="shared" si="8"/>
        <v>0</v>
      </c>
      <c r="E36" s="38">
        <v>0.0</v>
      </c>
      <c r="F36" s="37">
        <f t="shared" si="9"/>
        <v>0</v>
      </c>
      <c r="G36" s="38">
        <f t="shared" si="10"/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26"/>
      <c r="B37" s="33" t="s">
        <v>39</v>
      </c>
      <c r="C37" s="57">
        <v>0.0</v>
      </c>
      <c r="D37" s="69">
        <f t="shared" si="8"/>
        <v>0</v>
      </c>
      <c r="E37" s="38">
        <v>0.0</v>
      </c>
      <c r="F37" s="37">
        <f t="shared" si="9"/>
        <v>0</v>
      </c>
      <c r="G37" s="38">
        <f t="shared" si="10"/>
        <v>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26"/>
      <c r="B38" s="33" t="s">
        <v>40</v>
      </c>
      <c r="C38" s="57">
        <v>0.0</v>
      </c>
      <c r="D38" s="69">
        <f t="shared" si="8"/>
        <v>0</v>
      </c>
      <c r="E38" s="38">
        <v>0.0</v>
      </c>
      <c r="F38" s="37">
        <f t="shared" si="9"/>
        <v>0</v>
      </c>
      <c r="G38" s="38">
        <f t="shared" si="10"/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26"/>
      <c r="B39" s="33" t="s">
        <v>41</v>
      </c>
      <c r="C39" s="57">
        <v>0.0</v>
      </c>
      <c r="D39" s="69">
        <f t="shared" si="8"/>
        <v>0</v>
      </c>
      <c r="E39" s="38">
        <v>0.0</v>
      </c>
      <c r="F39" s="37">
        <f t="shared" si="9"/>
        <v>0</v>
      </c>
      <c r="G39" s="38">
        <f t="shared" si="10"/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26"/>
      <c r="B40" s="33" t="s">
        <v>16</v>
      </c>
      <c r="C40" s="57">
        <v>0.0</v>
      </c>
      <c r="D40" s="69">
        <f t="shared" si="8"/>
        <v>0</v>
      </c>
      <c r="E40" s="38">
        <v>0.0</v>
      </c>
      <c r="F40" s="37">
        <f t="shared" si="9"/>
        <v>0</v>
      </c>
      <c r="G40" s="38">
        <f t="shared" si="10"/>
        <v>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26"/>
      <c r="B41" s="33" t="s">
        <v>16</v>
      </c>
      <c r="C41" s="57">
        <v>0.0</v>
      </c>
      <c r="D41" s="69">
        <f t="shared" si="8"/>
        <v>0</v>
      </c>
      <c r="E41" s="38">
        <v>0.0</v>
      </c>
      <c r="F41" s="37">
        <f t="shared" si="9"/>
        <v>0</v>
      </c>
      <c r="G41" s="38">
        <f t="shared" si="10"/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39"/>
      <c r="B42" s="40" t="s">
        <v>16</v>
      </c>
      <c r="C42" s="58">
        <v>0.0</v>
      </c>
      <c r="D42" s="70">
        <f t="shared" si="8"/>
        <v>0</v>
      </c>
      <c r="E42" s="45">
        <v>0.0</v>
      </c>
      <c r="F42" s="44">
        <f t="shared" si="9"/>
        <v>0</v>
      </c>
      <c r="G42" s="45">
        <f t="shared" si="10"/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0" customHeight="1">
      <c r="A43" s="71" t="s">
        <v>42</v>
      </c>
      <c r="B43" s="72"/>
      <c r="C43" s="73">
        <f>SUM(C25:C42)</f>
        <v>0</v>
      </c>
      <c r="D43" s="74">
        <f t="shared" si="8"/>
        <v>0</v>
      </c>
      <c r="E43" s="75">
        <f>SUM(E25:E42)</f>
        <v>0</v>
      </c>
      <c r="F43" s="76">
        <f t="shared" si="9"/>
        <v>0</v>
      </c>
      <c r="G43" s="75">
        <f>SUM(G25:G42)</f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77" t="s">
        <v>43</v>
      </c>
      <c r="B44" s="27" t="s">
        <v>44</v>
      </c>
      <c r="C44" s="56">
        <v>0.0</v>
      </c>
      <c r="D44" s="68">
        <f t="shared" si="8"/>
        <v>0</v>
      </c>
      <c r="E44" s="32">
        <v>0.0</v>
      </c>
      <c r="F44" s="31">
        <f t="shared" si="9"/>
        <v>0</v>
      </c>
      <c r="G44" s="32">
        <f t="shared" ref="G44:G49" si="11">C44-E44</f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26"/>
      <c r="B45" s="33" t="s">
        <v>45</v>
      </c>
      <c r="C45" s="57">
        <v>0.0</v>
      </c>
      <c r="D45" s="69">
        <f t="shared" si="8"/>
        <v>0</v>
      </c>
      <c r="E45" s="38">
        <v>0.0</v>
      </c>
      <c r="F45" s="37">
        <f t="shared" si="9"/>
        <v>0</v>
      </c>
      <c r="G45" s="38">
        <f t="shared" si="11"/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26"/>
      <c r="B46" s="33" t="s">
        <v>46</v>
      </c>
      <c r="C46" s="57">
        <v>0.0</v>
      </c>
      <c r="D46" s="69">
        <f t="shared" si="8"/>
        <v>0</v>
      </c>
      <c r="E46" s="38"/>
      <c r="F46" s="37">
        <f t="shared" si="9"/>
        <v>0</v>
      </c>
      <c r="G46" s="38">
        <f t="shared" si="11"/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26"/>
      <c r="B47" s="33" t="s">
        <v>47</v>
      </c>
      <c r="C47" s="57">
        <v>0.0</v>
      </c>
      <c r="D47" s="69">
        <f t="shared" si="8"/>
        <v>0</v>
      </c>
      <c r="E47" s="38">
        <v>0.0</v>
      </c>
      <c r="F47" s="37">
        <f t="shared" si="9"/>
        <v>0</v>
      </c>
      <c r="G47" s="38">
        <f t="shared" si="11"/>
        <v>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26"/>
      <c r="B48" s="33" t="s">
        <v>16</v>
      </c>
      <c r="C48" s="57">
        <v>0.0</v>
      </c>
      <c r="D48" s="69">
        <f t="shared" si="8"/>
        <v>0</v>
      </c>
      <c r="E48" s="38">
        <v>0.0</v>
      </c>
      <c r="F48" s="37">
        <f t="shared" si="9"/>
        <v>0</v>
      </c>
      <c r="G48" s="38">
        <f t="shared" si="11"/>
        <v>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39"/>
      <c r="B49" s="40" t="s">
        <v>16</v>
      </c>
      <c r="C49" s="58">
        <v>0.0</v>
      </c>
      <c r="D49" s="70">
        <f t="shared" si="8"/>
        <v>0</v>
      </c>
      <c r="E49" s="45">
        <v>0.0</v>
      </c>
      <c r="F49" s="44">
        <f t="shared" si="9"/>
        <v>0</v>
      </c>
      <c r="G49" s="45">
        <f t="shared" si="11"/>
        <v>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0" customHeight="1">
      <c r="A50" s="71" t="s">
        <v>48</v>
      </c>
      <c r="B50" s="72"/>
      <c r="C50" s="73">
        <f>SUM(C44:C49)</f>
        <v>0</v>
      </c>
      <c r="D50" s="74">
        <f t="shared" si="8"/>
        <v>0</v>
      </c>
      <c r="E50" s="75">
        <f>SUM(E44:E49)</f>
        <v>0</v>
      </c>
      <c r="F50" s="78">
        <f t="shared" si="9"/>
        <v>0</v>
      </c>
      <c r="G50" s="75">
        <f>SUM(G44:G49)</f>
        <v>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77" t="s">
        <v>49</v>
      </c>
      <c r="B51" s="27" t="s">
        <v>50</v>
      </c>
      <c r="C51" s="56">
        <v>0.0</v>
      </c>
      <c r="D51" s="68">
        <f t="shared" si="8"/>
        <v>0</v>
      </c>
      <c r="E51" s="32">
        <v>0.0</v>
      </c>
      <c r="F51" s="31">
        <f t="shared" si="9"/>
        <v>0</v>
      </c>
      <c r="G51" s="32">
        <f t="shared" ref="G51:G65" si="12">C51-E51</f>
        <v>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26"/>
      <c r="B52" s="33" t="s">
        <v>51</v>
      </c>
      <c r="C52" s="57">
        <v>0.0</v>
      </c>
      <c r="D52" s="69">
        <f t="shared" si="8"/>
        <v>0</v>
      </c>
      <c r="E52" s="38">
        <v>0.0</v>
      </c>
      <c r="F52" s="37">
        <f t="shared" si="9"/>
        <v>0</v>
      </c>
      <c r="G52" s="38">
        <f t="shared" si="12"/>
        <v>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26"/>
      <c r="B53" s="33" t="s">
        <v>52</v>
      </c>
      <c r="C53" s="57">
        <v>0.0</v>
      </c>
      <c r="D53" s="69">
        <f t="shared" si="8"/>
        <v>0</v>
      </c>
      <c r="E53" s="38">
        <v>0.0</v>
      </c>
      <c r="F53" s="37">
        <f t="shared" si="9"/>
        <v>0</v>
      </c>
      <c r="G53" s="38">
        <f t="shared" si="12"/>
        <v>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26"/>
      <c r="B54" s="33" t="s">
        <v>53</v>
      </c>
      <c r="C54" s="57">
        <v>0.0</v>
      </c>
      <c r="D54" s="69">
        <f t="shared" si="8"/>
        <v>0</v>
      </c>
      <c r="E54" s="38">
        <v>0.0</v>
      </c>
      <c r="F54" s="37">
        <f t="shared" si="9"/>
        <v>0</v>
      </c>
      <c r="G54" s="38">
        <f t="shared" si="12"/>
        <v>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26"/>
      <c r="B55" s="33" t="s">
        <v>54</v>
      </c>
      <c r="C55" s="57">
        <v>0.0</v>
      </c>
      <c r="D55" s="69">
        <f t="shared" si="8"/>
        <v>0</v>
      </c>
      <c r="E55" s="38">
        <v>0.0</v>
      </c>
      <c r="F55" s="37">
        <f t="shared" si="9"/>
        <v>0</v>
      </c>
      <c r="G55" s="38">
        <f t="shared" si="12"/>
        <v>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26"/>
      <c r="B56" s="33" t="s">
        <v>55</v>
      </c>
      <c r="C56" s="57">
        <v>0.0</v>
      </c>
      <c r="D56" s="69">
        <f t="shared" si="8"/>
        <v>0</v>
      </c>
      <c r="E56" s="38">
        <v>0.0</v>
      </c>
      <c r="F56" s="37">
        <f t="shared" si="9"/>
        <v>0</v>
      </c>
      <c r="G56" s="38">
        <f t="shared" si="12"/>
        <v>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26"/>
      <c r="B57" s="33" t="s">
        <v>56</v>
      </c>
      <c r="C57" s="57">
        <v>0.0</v>
      </c>
      <c r="D57" s="69">
        <f t="shared" si="8"/>
        <v>0</v>
      </c>
      <c r="E57" s="38">
        <v>0.0</v>
      </c>
      <c r="F57" s="37">
        <f t="shared" si="9"/>
        <v>0</v>
      </c>
      <c r="G57" s="38">
        <f t="shared" si="12"/>
        <v>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26"/>
      <c r="B58" s="33" t="s">
        <v>57</v>
      </c>
      <c r="C58" s="57">
        <v>0.0</v>
      </c>
      <c r="D58" s="69">
        <f t="shared" si="8"/>
        <v>0</v>
      </c>
      <c r="E58" s="38"/>
      <c r="F58" s="37">
        <f t="shared" si="9"/>
        <v>0</v>
      </c>
      <c r="G58" s="38">
        <f t="shared" si="12"/>
        <v>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26"/>
      <c r="B59" s="33" t="s">
        <v>13</v>
      </c>
      <c r="C59" s="57">
        <v>0.0</v>
      </c>
      <c r="D59" s="69">
        <f t="shared" si="8"/>
        <v>0</v>
      </c>
      <c r="E59" s="38">
        <v>0.0</v>
      </c>
      <c r="F59" s="37">
        <f t="shared" si="9"/>
        <v>0</v>
      </c>
      <c r="G59" s="38">
        <f t="shared" si="12"/>
        <v>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26"/>
      <c r="B60" s="33" t="s">
        <v>58</v>
      </c>
      <c r="C60" s="57">
        <v>0.0</v>
      </c>
      <c r="D60" s="69">
        <f t="shared" si="8"/>
        <v>0</v>
      </c>
      <c r="E60" s="38">
        <v>0.0</v>
      </c>
      <c r="F60" s="37">
        <f t="shared" si="9"/>
        <v>0</v>
      </c>
      <c r="G60" s="38">
        <f t="shared" si="12"/>
        <v>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26"/>
      <c r="B61" s="33" t="s">
        <v>59</v>
      </c>
      <c r="C61" s="57">
        <v>0.0</v>
      </c>
      <c r="D61" s="69">
        <f t="shared" si="8"/>
        <v>0</v>
      </c>
      <c r="E61" s="38">
        <v>0.0</v>
      </c>
      <c r="F61" s="37">
        <f t="shared" si="9"/>
        <v>0</v>
      </c>
      <c r="G61" s="38">
        <f t="shared" si="12"/>
        <v>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26"/>
      <c r="B62" s="33" t="s">
        <v>16</v>
      </c>
      <c r="C62" s="57">
        <v>0.0</v>
      </c>
      <c r="D62" s="69">
        <f t="shared" si="8"/>
        <v>0</v>
      </c>
      <c r="E62" s="38">
        <v>0.0</v>
      </c>
      <c r="F62" s="37">
        <f t="shared" si="9"/>
        <v>0</v>
      </c>
      <c r="G62" s="38">
        <f t="shared" si="12"/>
        <v>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26"/>
      <c r="B63" s="33" t="s">
        <v>16</v>
      </c>
      <c r="C63" s="57">
        <v>0.0</v>
      </c>
      <c r="D63" s="69">
        <f t="shared" si="8"/>
        <v>0</v>
      </c>
      <c r="E63" s="38">
        <v>0.0</v>
      </c>
      <c r="F63" s="37">
        <f t="shared" si="9"/>
        <v>0</v>
      </c>
      <c r="G63" s="38">
        <f t="shared" si="12"/>
        <v>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26"/>
      <c r="B64" s="33" t="s">
        <v>16</v>
      </c>
      <c r="C64" s="57">
        <v>0.0</v>
      </c>
      <c r="D64" s="69">
        <f t="shared" si="8"/>
        <v>0</v>
      </c>
      <c r="E64" s="38">
        <v>0.0</v>
      </c>
      <c r="F64" s="37">
        <f t="shared" si="9"/>
        <v>0</v>
      </c>
      <c r="G64" s="38">
        <f t="shared" si="12"/>
        <v>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39"/>
      <c r="B65" s="40" t="s">
        <v>16</v>
      </c>
      <c r="C65" s="58">
        <v>0.0</v>
      </c>
      <c r="D65" s="70">
        <f t="shared" si="8"/>
        <v>0</v>
      </c>
      <c r="E65" s="45">
        <v>0.0</v>
      </c>
      <c r="F65" s="44">
        <f t="shared" si="9"/>
        <v>0</v>
      </c>
      <c r="G65" s="45">
        <f t="shared" si="12"/>
        <v>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0" customHeight="1">
      <c r="A66" s="71" t="s">
        <v>60</v>
      </c>
      <c r="B66" s="72"/>
      <c r="C66" s="73">
        <f>SUM(C51:C65)</f>
        <v>0</v>
      </c>
      <c r="D66" s="74">
        <f t="shared" si="8"/>
        <v>0</v>
      </c>
      <c r="E66" s="75">
        <f>SUM(E51:E65)</f>
        <v>0</v>
      </c>
      <c r="F66" s="78">
        <f t="shared" si="9"/>
        <v>0</v>
      </c>
      <c r="G66" s="75">
        <f>SUM(G51:G65)</f>
        <v>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79" t="s">
        <v>61</v>
      </c>
      <c r="B67" s="27" t="s">
        <v>62</v>
      </c>
      <c r="C67" s="56">
        <v>0.0</v>
      </c>
      <c r="D67" s="68">
        <f t="shared" si="8"/>
        <v>0</v>
      </c>
      <c r="E67" s="32"/>
      <c r="F67" s="31">
        <f t="shared" si="9"/>
        <v>0</v>
      </c>
      <c r="G67" s="32">
        <f t="shared" ref="G67:G74" si="13">C67-E67</f>
        <v>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26"/>
      <c r="B68" s="33" t="s">
        <v>63</v>
      </c>
      <c r="C68" s="57">
        <v>0.0</v>
      </c>
      <c r="D68" s="69">
        <f t="shared" si="8"/>
        <v>0</v>
      </c>
      <c r="E68" s="38">
        <v>0.0</v>
      </c>
      <c r="F68" s="37">
        <f t="shared" si="9"/>
        <v>0</v>
      </c>
      <c r="G68" s="38">
        <f t="shared" si="13"/>
        <v>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26"/>
      <c r="B69" s="33" t="s">
        <v>64</v>
      </c>
      <c r="C69" s="57">
        <v>0.0</v>
      </c>
      <c r="D69" s="69">
        <f t="shared" si="8"/>
        <v>0</v>
      </c>
      <c r="E69" s="38">
        <v>0.0</v>
      </c>
      <c r="F69" s="37">
        <f t="shared" si="9"/>
        <v>0</v>
      </c>
      <c r="G69" s="38">
        <f t="shared" si="13"/>
        <v>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26"/>
      <c r="B70" s="33" t="s">
        <v>65</v>
      </c>
      <c r="C70" s="57">
        <v>0.0</v>
      </c>
      <c r="D70" s="69">
        <f t="shared" si="8"/>
        <v>0</v>
      </c>
      <c r="E70" s="38">
        <v>0.0</v>
      </c>
      <c r="F70" s="37">
        <f t="shared" si="9"/>
        <v>0</v>
      </c>
      <c r="G70" s="38">
        <f t="shared" si="13"/>
        <v>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26"/>
      <c r="B71" s="33" t="s">
        <v>66</v>
      </c>
      <c r="C71" s="57">
        <v>0.0</v>
      </c>
      <c r="D71" s="69">
        <f t="shared" si="8"/>
        <v>0</v>
      </c>
      <c r="E71" s="38">
        <v>0.0</v>
      </c>
      <c r="F71" s="37">
        <f t="shared" si="9"/>
        <v>0</v>
      </c>
      <c r="G71" s="38">
        <f t="shared" si="13"/>
        <v>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26"/>
      <c r="B72" s="33" t="s">
        <v>67</v>
      </c>
      <c r="C72" s="57">
        <v>0.0</v>
      </c>
      <c r="D72" s="69">
        <f t="shared" si="8"/>
        <v>0</v>
      </c>
      <c r="E72" s="38">
        <v>0.0</v>
      </c>
      <c r="F72" s="37">
        <f t="shared" si="9"/>
        <v>0</v>
      </c>
      <c r="G72" s="38">
        <f t="shared" si="13"/>
        <v>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26"/>
      <c r="B73" s="33" t="s">
        <v>16</v>
      </c>
      <c r="C73" s="57">
        <v>0.0</v>
      </c>
      <c r="D73" s="69">
        <f t="shared" si="8"/>
        <v>0</v>
      </c>
      <c r="E73" s="38">
        <v>0.0</v>
      </c>
      <c r="F73" s="37">
        <f t="shared" si="9"/>
        <v>0</v>
      </c>
      <c r="G73" s="38">
        <f t="shared" si="13"/>
        <v>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39"/>
      <c r="B74" s="40" t="s">
        <v>16</v>
      </c>
      <c r="C74" s="58">
        <v>0.0</v>
      </c>
      <c r="D74" s="70">
        <f t="shared" si="8"/>
        <v>0</v>
      </c>
      <c r="E74" s="45">
        <v>0.0</v>
      </c>
      <c r="F74" s="44">
        <f t="shared" si="9"/>
        <v>0</v>
      </c>
      <c r="G74" s="45">
        <f t="shared" si="13"/>
        <v>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0" customHeight="1">
      <c r="A75" s="71" t="s">
        <v>68</v>
      </c>
      <c r="B75" s="72"/>
      <c r="C75" s="73">
        <f>SUM(C67:C74)</f>
        <v>0</v>
      </c>
      <c r="D75" s="74">
        <f t="shared" si="8"/>
        <v>0</v>
      </c>
      <c r="E75" s="75">
        <f>SUM(E67:E74)</f>
        <v>0</v>
      </c>
      <c r="F75" s="78">
        <f t="shared" si="9"/>
        <v>0</v>
      </c>
      <c r="G75" s="75">
        <f>SUM(G67:G74)</f>
        <v>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77" t="s">
        <v>69</v>
      </c>
      <c r="B76" s="27" t="s">
        <v>70</v>
      </c>
      <c r="C76" s="56">
        <v>0.0</v>
      </c>
      <c r="D76" s="68">
        <f t="shared" si="8"/>
        <v>0</v>
      </c>
      <c r="E76" s="32">
        <v>0.0</v>
      </c>
      <c r="F76" s="31">
        <f t="shared" si="9"/>
        <v>0</v>
      </c>
      <c r="G76" s="32">
        <f t="shared" ref="G76:G85" si="14">C76-E76</f>
        <v>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26"/>
      <c r="B77" s="33" t="s">
        <v>71</v>
      </c>
      <c r="C77" s="57">
        <v>0.0</v>
      </c>
      <c r="D77" s="69">
        <f t="shared" si="8"/>
        <v>0</v>
      </c>
      <c r="E77" s="38">
        <v>0.0</v>
      </c>
      <c r="F77" s="37">
        <f t="shared" si="9"/>
        <v>0</v>
      </c>
      <c r="G77" s="38">
        <f t="shared" si="14"/>
        <v>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26"/>
      <c r="B78" s="33" t="s">
        <v>72</v>
      </c>
      <c r="C78" s="57">
        <v>0.0</v>
      </c>
      <c r="D78" s="69">
        <f t="shared" si="8"/>
        <v>0</v>
      </c>
      <c r="E78" s="38">
        <v>0.0</v>
      </c>
      <c r="F78" s="37">
        <f t="shared" si="9"/>
        <v>0</v>
      </c>
      <c r="G78" s="38">
        <f t="shared" si="14"/>
        <v>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26"/>
      <c r="B79" s="33" t="s">
        <v>73</v>
      </c>
      <c r="C79" s="57">
        <v>0.0</v>
      </c>
      <c r="D79" s="69">
        <f t="shared" si="8"/>
        <v>0</v>
      </c>
      <c r="E79" s="38">
        <v>0.0</v>
      </c>
      <c r="F79" s="37">
        <f t="shared" si="9"/>
        <v>0</v>
      </c>
      <c r="G79" s="38">
        <f t="shared" si="14"/>
        <v>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26"/>
      <c r="B80" s="33" t="s">
        <v>74</v>
      </c>
      <c r="C80" s="57">
        <v>0.0</v>
      </c>
      <c r="D80" s="69">
        <f t="shared" si="8"/>
        <v>0</v>
      </c>
      <c r="E80" s="38"/>
      <c r="F80" s="37">
        <f t="shared" si="9"/>
        <v>0</v>
      </c>
      <c r="G80" s="38">
        <f t="shared" si="14"/>
        <v>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26"/>
      <c r="B81" s="33" t="s">
        <v>75</v>
      </c>
      <c r="C81" s="57">
        <v>0.0</v>
      </c>
      <c r="D81" s="69">
        <f t="shared" si="8"/>
        <v>0</v>
      </c>
      <c r="E81" s="38">
        <v>0.0</v>
      </c>
      <c r="F81" s="37">
        <f t="shared" si="9"/>
        <v>0</v>
      </c>
      <c r="G81" s="38">
        <f t="shared" si="14"/>
        <v>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26"/>
      <c r="B82" s="33" t="s">
        <v>16</v>
      </c>
      <c r="C82" s="57">
        <v>0.0</v>
      </c>
      <c r="D82" s="69">
        <f t="shared" si="8"/>
        <v>0</v>
      </c>
      <c r="E82" s="38">
        <v>0.0</v>
      </c>
      <c r="F82" s="37">
        <f t="shared" si="9"/>
        <v>0</v>
      </c>
      <c r="G82" s="38">
        <f t="shared" si="14"/>
        <v>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26"/>
      <c r="B83" s="33" t="s">
        <v>16</v>
      </c>
      <c r="C83" s="57">
        <v>0.0</v>
      </c>
      <c r="D83" s="69">
        <f t="shared" si="8"/>
        <v>0</v>
      </c>
      <c r="E83" s="38">
        <v>0.0</v>
      </c>
      <c r="F83" s="37">
        <f t="shared" si="9"/>
        <v>0</v>
      </c>
      <c r="G83" s="38">
        <f t="shared" si="14"/>
        <v>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26"/>
      <c r="B84" s="33" t="s">
        <v>16</v>
      </c>
      <c r="C84" s="57">
        <v>0.0</v>
      </c>
      <c r="D84" s="69">
        <f t="shared" si="8"/>
        <v>0</v>
      </c>
      <c r="E84" s="38">
        <v>0.0</v>
      </c>
      <c r="F84" s="37">
        <f t="shared" si="9"/>
        <v>0</v>
      </c>
      <c r="G84" s="38">
        <f t="shared" si="14"/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39"/>
      <c r="B85" s="40" t="s">
        <v>16</v>
      </c>
      <c r="C85" s="58">
        <v>0.0</v>
      </c>
      <c r="D85" s="70">
        <f t="shared" si="8"/>
        <v>0</v>
      </c>
      <c r="E85" s="45">
        <v>0.0</v>
      </c>
      <c r="F85" s="44">
        <f t="shared" si="9"/>
        <v>0</v>
      </c>
      <c r="G85" s="45">
        <f t="shared" si="14"/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0.25" customHeight="1">
      <c r="A86" s="80" t="s">
        <v>76</v>
      </c>
      <c r="B86" s="81"/>
      <c r="C86" s="82">
        <f>SUM(C76:C85)</f>
        <v>0</v>
      </c>
      <c r="D86" s="83">
        <f t="shared" si="8"/>
        <v>0</v>
      </c>
      <c r="E86" s="82">
        <f>SUM(E76:E85)</f>
        <v>0</v>
      </c>
      <c r="F86" s="83">
        <f t="shared" si="9"/>
        <v>0</v>
      </c>
      <c r="G86" s="82">
        <f>SUM(G76:G85)</f>
        <v>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0" customHeight="1">
      <c r="A87" s="84" t="s">
        <v>77</v>
      </c>
      <c r="B87" s="60"/>
      <c r="C87" s="85">
        <f t="shared" ref="C87:G87" si="15">C43+C50+C66+C75+C86</f>
        <v>0</v>
      </c>
      <c r="D87" s="86">
        <f t="shared" si="15"/>
        <v>0</v>
      </c>
      <c r="E87" s="85">
        <f t="shared" si="15"/>
        <v>0</v>
      </c>
      <c r="F87" s="87">
        <f t="shared" si="15"/>
        <v>0</v>
      </c>
      <c r="G87" s="85">
        <f t="shared" si="15"/>
        <v>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9.0" customHeight="1">
      <c r="A88" s="53"/>
      <c r="B88" s="54"/>
      <c r="C88" s="54"/>
      <c r="D88" s="54"/>
      <c r="E88" s="54"/>
      <c r="F88" s="54"/>
      <c r="G88" s="5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75" customHeight="1">
      <c r="A89" s="53"/>
      <c r="B89" s="88" t="s">
        <v>78</v>
      </c>
      <c r="C89" s="89">
        <v>0.05</v>
      </c>
      <c r="D89" s="89">
        <v>0.1</v>
      </c>
      <c r="E89" s="54"/>
      <c r="F89" s="1"/>
      <c r="G89" s="5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2.5" customHeight="1">
      <c r="A90" s="53"/>
      <c r="B90" s="90" t="s">
        <v>79</v>
      </c>
      <c r="C90" s="91">
        <f t="shared" ref="C90:D90" si="16">C89+0.001</f>
        <v>0.051</v>
      </c>
      <c r="D90" s="91">
        <f t="shared" si="16"/>
        <v>0.101</v>
      </c>
      <c r="E90" s="1"/>
      <c r="F90" s="1"/>
      <c r="G90" s="5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2.5" customHeight="1">
      <c r="A91" s="53"/>
      <c r="B91" s="54"/>
      <c r="C91" s="54"/>
      <c r="D91" s="54"/>
      <c r="E91" s="54"/>
      <c r="F91" s="54"/>
      <c r="G91" s="5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0" customHeight="1">
      <c r="A92" s="92"/>
      <c r="B92" s="93" t="s">
        <v>80</v>
      </c>
      <c r="C92" s="94">
        <f>C13-C87-C22</f>
        <v>0</v>
      </c>
      <c r="D92" s="95">
        <f>IF(C$13=0,0,C92/C$13)</f>
        <v>0</v>
      </c>
      <c r="E92" s="94">
        <f>E13-E87-E22</f>
        <v>0</v>
      </c>
      <c r="F92" s="95">
        <f>IF((E$13-E$5)=0,0,E92/(E$13-E$5))</f>
        <v>0</v>
      </c>
      <c r="G92" s="94">
        <f>G13-G87-G22</f>
        <v>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C1:G1"/>
    <mergeCell ref="E2:G2"/>
    <mergeCell ref="C3:D3"/>
    <mergeCell ref="E3:F3"/>
    <mergeCell ref="A5:A12"/>
    <mergeCell ref="A13:B13"/>
    <mergeCell ref="A15:A21"/>
    <mergeCell ref="A51:A65"/>
    <mergeCell ref="A67:A74"/>
    <mergeCell ref="A76:A85"/>
    <mergeCell ref="A75:B75"/>
    <mergeCell ref="A86:B86"/>
    <mergeCell ref="A87:B87"/>
    <mergeCell ref="A22:B22"/>
    <mergeCell ref="A24:B24"/>
    <mergeCell ref="A25:A42"/>
    <mergeCell ref="A43:B43"/>
    <mergeCell ref="A44:A49"/>
    <mergeCell ref="A50:B50"/>
    <mergeCell ref="A66:B66"/>
  </mergeCells>
  <conditionalFormatting sqref="D92 F92">
    <cfRule type="cellIs" dxfId="0" priority="1" operator="lessThan">
      <formula>0</formula>
    </cfRule>
  </conditionalFormatting>
  <conditionalFormatting sqref="G6:G12 G15:G21 G25">
    <cfRule type="cellIs" dxfId="1" priority="2" operator="lessThan">
      <formula>0</formula>
    </cfRule>
  </conditionalFormatting>
  <conditionalFormatting sqref="F43 F50 F66 F75">
    <cfRule type="cellIs" dxfId="2" priority="3" operator="lessThanOrEqual">
      <formula>$D$89</formula>
    </cfRule>
  </conditionalFormatting>
  <conditionalFormatting sqref="F43 F50 F66 F75">
    <cfRule type="cellIs" dxfId="0" priority="4" operator="greaterThan">
      <formula>$D$89</formula>
    </cfRule>
  </conditionalFormatting>
  <printOptions/>
  <pageMargins bottom="0.75" footer="0.0" header="0.0" left="0.7" right="0.7" top="0.75"/>
  <pageSetup orientation="landscape"/>
  <headerFooter>
    <oddHeader>&amp;COrçamento mês de &amp;A</oddHeader>
    <oddFooter>&amp;Lfonte: www.disop.com.br&amp;C&amp;P de &amp;R&amp;D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1" width="10.75"/>
    <col customWidth="1" min="2" max="2" width="50.0"/>
    <col customWidth="1" min="3" max="7" width="25.88"/>
    <col customWidth="1" min="8" max="26" width="8.0"/>
  </cols>
  <sheetData>
    <row r="1" ht="54.75" customHeight="1">
      <c r="A1" s="1"/>
      <c r="B1" s="1"/>
      <c r="C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1"/>
      <c r="C2" s="1"/>
      <c r="D2" s="1"/>
      <c r="E2" s="3" t="s">
        <v>1</v>
      </c>
      <c r="F2" s="4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1"/>
      <c r="C3" s="6" t="s">
        <v>2</v>
      </c>
      <c r="D3" s="7"/>
      <c r="E3" s="8" t="s">
        <v>3</v>
      </c>
      <c r="F3" s="9"/>
      <c r="G3" s="10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62.25" customHeight="1">
      <c r="A4" s="11"/>
      <c r="B4" s="12" t="s">
        <v>5</v>
      </c>
      <c r="C4" s="13" t="s">
        <v>6</v>
      </c>
      <c r="D4" s="14" t="s">
        <v>7</v>
      </c>
      <c r="E4" s="15" t="s">
        <v>6</v>
      </c>
      <c r="F4" s="16" t="s">
        <v>7</v>
      </c>
      <c r="G4" s="17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9" t="s">
        <v>9</v>
      </c>
      <c r="B5" s="20" t="s">
        <v>10</v>
      </c>
      <c r="C5" s="96"/>
      <c r="D5" s="97"/>
      <c r="E5" s="23">
        <f>Jan!E92</f>
        <v>0</v>
      </c>
      <c r="F5" s="24"/>
      <c r="G5" s="2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.25" customHeight="1">
      <c r="A6" s="26"/>
      <c r="B6" s="27" t="str">
        <f>Jan!B6</f>
        <v>Salários</v>
      </c>
      <c r="C6" s="98">
        <v>0.0</v>
      </c>
      <c r="D6" s="99">
        <f t="shared" ref="D6:D12" si="1">IF(C$13=0,0,C6/C$13)</f>
        <v>0</v>
      </c>
      <c r="E6" s="30">
        <v>0.0</v>
      </c>
      <c r="F6" s="31">
        <f t="shared" ref="F6:F12" si="2">IF((E$13-E$5)=0,0,E6/(E$13-E$5))</f>
        <v>0</v>
      </c>
      <c r="G6" s="32">
        <f t="shared" ref="G6:G12" si="3">E6-C6</f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26"/>
      <c r="B7" s="33" t="str">
        <f>Jan!B7</f>
        <v>Vale</v>
      </c>
      <c r="C7" s="100">
        <v>0.0</v>
      </c>
      <c r="D7" s="101">
        <f t="shared" si="1"/>
        <v>0</v>
      </c>
      <c r="E7" s="36">
        <v>0.0</v>
      </c>
      <c r="F7" s="37">
        <f t="shared" si="2"/>
        <v>0</v>
      </c>
      <c r="G7" s="38">
        <f t="shared" si="3"/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26"/>
      <c r="B8" s="33" t="str">
        <f>Jan!B8</f>
        <v>Pensão</v>
      </c>
      <c r="C8" s="100">
        <v>0.0</v>
      </c>
      <c r="D8" s="101">
        <f t="shared" si="1"/>
        <v>0</v>
      </c>
      <c r="E8" s="36"/>
      <c r="F8" s="37">
        <f t="shared" si="2"/>
        <v>0</v>
      </c>
      <c r="G8" s="38">
        <f t="shared" si="3"/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26"/>
      <c r="B9" s="33" t="str">
        <f>Jan!B9</f>
        <v>Resgate Aplicação</v>
      </c>
      <c r="C9" s="100">
        <v>0.0</v>
      </c>
      <c r="D9" s="101">
        <f t="shared" si="1"/>
        <v>0</v>
      </c>
      <c r="E9" s="36">
        <v>0.0</v>
      </c>
      <c r="F9" s="37">
        <f t="shared" si="2"/>
        <v>0</v>
      </c>
      <c r="G9" s="38">
        <f t="shared" si="3"/>
        <v>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26"/>
      <c r="B10" s="33" t="str">
        <f>Jan!B10</f>
        <v>Bônus / Comissão</v>
      </c>
      <c r="C10" s="100">
        <v>0.0</v>
      </c>
      <c r="D10" s="101">
        <f t="shared" si="1"/>
        <v>0</v>
      </c>
      <c r="E10" s="36">
        <v>0.0</v>
      </c>
      <c r="F10" s="37">
        <f t="shared" si="2"/>
        <v>0</v>
      </c>
      <c r="G10" s="38">
        <f t="shared" si="3"/>
        <v>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26"/>
      <c r="B11" s="33" t="str">
        <f>Jan!B11</f>
        <v>.</v>
      </c>
      <c r="C11" s="100">
        <v>0.0</v>
      </c>
      <c r="D11" s="101">
        <f t="shared" si="1"/>
        <v>0</v>
      </c>
      <c r="E11" s="36">
        <v>0.0</v>
      </c>
      <c r="F11" s="37">
        <f t="shared" si="2"/>
        <v>0</v>
      </c>
      <c r="G11" s="38">
        <f t="shared" si="3"/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39"/>
      <c r="B12" s="40" t="str">
        <f>Jan!B12</f>
        <v>.</v>
      </c>
      <c r="C12" s="102">
        <v>0.0</v>
      </c>
      <c r="D12" s="103">
        <f t="shared" si="1"/>
        <v>0</v>
      </c>
      <c r="E12" s="43">
        <v>0.0</v>
      </c>
      <c r="F12" s="44">
        <f t="shared" si="2"/>
        <v>0</v>
      </c>
      <c r="G12" s="45">
        <f t="shared" si="3"/>
        <v>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46" t="s">
        <v>17</v>
      </c>
      <c r="B13" s="47"/>
      <c r="C13" s="104">
        <f t="shared" ref="C13:G13" si="4">SUM(C5:C12)</f>
        <v>0</v>
      </c>
      <c r="D13" s="105">
        <f t="shared" si="4"/>
        <v>0</v>
      </c>
      <c r="E13" s="50">
        <f t="shared" si="4"/>
        <v>0</v>
      </c>
      <c r="F13" s="51">
        <f t="shared" si="4"/>
        <v>0</v>
      </c>
      <c r="G13" s="52">
        <f t="shared" si="4"/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53"/>
      <c r="B14" s="54"/>
      <c r="C14" s="54"/>
      <c r="D14" s="54"/>
      <c r="E14" s="54"/>
      <c r="F14" s="54"/>
      <c r="G14" s="5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9" t="s">
        <v>18</v>
      </c>
      <c r="B15" s="27" t="str">
        <f>Jan!B15</f>
        <v>Ativos móveis (ex.: veículo)</v>
      </c>
      <c r="C15" s="32">
        <v>0.0</v>
      </c>
      <c r="D15" s="99">
        <f t="shared" ref="D15:D22" si="5">IF(C$13=0,0,C15/C$13)</f>
        <v>0</v>
      </c>
      <c r="E15" s="30">
        <v>0.0</v>
      </c>
      <c r="F15" s="31">
        <f t="shared" ref="F15:F22" si="6">IF((E$13-E$5)=0,0,E15/(E$13-E$5))</f>
        <v>0</v>
      </c>
      <c r="G15" s="32">
        <f t="shared" ref="G15:G21" si="7">E15-C15</f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26"/>
      <c r="B16" s="33" t="str">
        <f>Jan!B16</f>
        <v>Ativos imóveis (ex. casa)</v>
      </c>
      <c r="C16" s="38">
        <v>0.0</v>
      </c>
      <c r="D16" s="101">
        <f t="shared" si="5"/>
        <v>0</v>
      </c>
      <c r="E16" s="36">
        <v>0.0</v>
      </c>
      <c r="F16" s="37">
        <f t="shared" si="6"/>
        <v>0</v>
      </c>
      <c r="G16" s="38">
        <f t="shared" si="7"/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26"/>
      <c r="B17" s="33" t="str">
        <f>Jan!B17</f>
        <v>Previdência Privada</v>
      </c>
      <c r="C17" s="38">
        <v>0.0</v>
      </c>
      <c r="D17" s="101">
        <f t="shared" si="5"/>
        <v>0</v>
      </c>
      <c r="E17" s="36"/>
      <c r="F17" s="37">
        <f t="shared" si="6"/>
        <v>0</v>
      </c>
      <c r="G17" s="38">
        <f t="shared" si="7"/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26"/>
      <c r="B18" s="33" t="str">
        <f>Jan!B18</f>
        <v>Aplicação em Fundos</v>
      </c>
      <c r="C18" s="38">
        <v>0.0</v>
      </c>
      <c r="D18" s="101">
        <f t="shared" si="5"/>
        <v>0</v>
      </c>
      <c r="E18" s="36">
        <v>0.0</v>
      </c>
      <c r="F18" s="37">
        <f t="shared" si="6"/>
        <v>0</v>
      </c>
      <c r="G18" s="38">
        <f t="shared" si="7"/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26"/>
      <c r="B19" s="33" t="str">
        <f>Jan!B19</f>
        <v>Poupança</v>
      </c>
      <c r="C19" s="38">
        <v>0.0</v>
      </c>
      <c r="D19" s="101">
        <f t="shared" si="5"/>
        <v>0</v>
      </c>
      <c r="E19" s="36">
        <v>0.0</v>
      </c>
      <c r="F19" s="37">
        <f t="shared" si="6"/>
        <v>0</v>
      </c>
      <c r="G19" s="38">
        <f t="shared" si="7"/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26"/>
      <c r="B20" s="33" t="str">
        <f>Jan!B20</f>
        <v>.</v>
      </c>
      <c r="C20" s="38">
        <v>0.0</v>
      </c>
      <c r="D20" s="101">
        <f t="shared" si="5"/>
        <v>0</v>
      </c>
      <c r="E20" s="36">
        <v>0.0</v>
      </c>
      <c r="F20" s="37">
        <f t="shared" si="6"/>
        <v>0</v>
      </c>
      <c r="G20" s="38">
        <f t="shared" si="7"/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39"/>
      <c r="B21" s="40" t="str">
        <f>Jan!B21</f>
        <v>.</v>
      </c>
      <c r="C21" s="45">
        <v>0.0</v>
      </c>
      <c r="D21" s="101">
        <f t="shared" si="5"/>
        <v>0</v>
      </c>
      <c r="E21" s="43">
        <v>0.0</v>
      </c>
      <c r="F21" s="37">
        <f t="shared" si="6"/>
        <v>0</v>
      </c>
      <c r="G21" s="38">
        <f t="shared" si="7"/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0" customHeight="1">
      <c r="A22" s="59" t="s">
        <v>24</v>
      </c>
      <c r="B22" s="60"/>
      <c r="C22" s="106">
        <f>SUM(C15:C21)</f>
        <v>0</v>
      </c>
      <c r="D22" s="105">
        <f t="shared" si="5"/>
        <v>0</v>
      </c>
      <c r="E22" s="62">
        <f>SUM(E15:E21)</f>
        <v>0</v>
      </c>
      <c r="F22" s="63">
        <f t="shared" si="6"/>
        <v>0</v>
      </c>
      <c r="G22" s="64">
        <f>SUM(G15:G21)</f>
        <v>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75" customHeight="1">
      <c r="A23" s="53"/>
      <c r="B23" s="54"/>
      <c r="C23" s="54"/>
      <c r="D23" s="54"/>
      <c r="E23" s="54"/>
      <c r="F23" s="54"/>
      <c r="G23" s="5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65" t="s">
        <v>25</v>
      </c>
      <c r="B24" s="60"/>
      <c r="C24" s="106">
        <f>C13-C22</f>
        <v>0</v>
      </c>
      <c r="D24" s="107">
        <f t="shared" ref="D24:D86" si="8">IF(C$13=0,0,C24/C$13)</f>
        <v>0</v>
      </c>
      <c r="E24" s="67">
        <f>E13-E22</f>
        <v>0</v>
      </c>
      <c r="F24" s="51">
        <f t="shared" ref="F24:F86" si="9">IF((E$13-E$5)=0,0,E24/(E$13-E$5))</f>
        <v>0</v>
      </c>
      <c r="G24" s="67">
        <f>G13-G22</f>
        <v>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9" t="s">
        <v>26</v>
      </c>
      <c r="B25" s="27" t="str">
        <f>Jan!B25</f>
        <v>Açougue, Avícola, peixaria...</v>
      </c>
      <c r="C25" s="32">
        <v>0.0</v>
      </c>
      <c r="D25" s="31">
        <f t="shared" si="8"/>
        <v>0</v>
      </c>
      <c r="E25" s="32">
        <v>0.0</v>
      </c>
      <c r="F25" s="31">
        <f t="shared" si="9"/>
        <v>0</v>
      </c>
      <c r="G25" s="38">
        <f t="shared" ref="G25:G42" si="10">C25-E25</f>
        <v>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26"/>
      <c r="B26" s="33" t="str">
        <f>Jan!B26</f>
        <v>Água</v>
      </c>
      <c r="C26" s="38">
        <v>0.0</v>
      </c>
      <c r="D26" s="37">
        <f t="shared" si="8"/>
        <v>0</v>
      </c>
      <c r="E26" s="38">
        <v>0.0</v>
      </c>
      <c r="F26" s="37">
        <f t="shared" si="9"/>
        <v>0</v>
      </c>
      <c r="G26" s="38">
        <f t="shared" si="10"/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26"/>
      <c r="B27" s="33" t="str">
        <f>Jan!B27</f>
        <v>Aluguel</v>
      </c>
      <c r="C27" s="38">
        <v>0.0</v>
      </c>
      <c r="D27" s="37">
        <f t="shared" si="8"/>
        <v>0</v>
      </c>
      <c r="E27" s="38">
        <v>0.0</v>
      </c>
      <c r="F27" s="37">
        <f t="shared" si="9"/>
        <v>0</v>
      </c>
      <c r="G27" s="38">
        <f t="shared" si="10"/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26"/>
      <c r="B28" s="33" t="str">
        <f>Jan!B28</f>
        <v>Assinatura de jornal, revista</v>
      </c>
      <c r="C28" s="38">
        <v>0.0</v>
      </c>
      <c r="D28" s="37">
        <f t="shared" si="8"/>
        <v>0</v>
      </c>
      <c r="E28" s="38">
        <v>0.0</v>
      </c>
      <c r="F28" s="37">
        <f t="shared" si="9"/>
        <v>0</v>
      </c>
      <c r="G28" s="38">
        <f t="shared" si="10"/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26"/>
      <c r="B29" s="33" t="str">
        <f>Jan!B29</f>
        <v>Compra de móveis, utensílios</v>
      </c>
      <c r="C29" s="38">
        <v>0.0</v>
      </c>
      <c r="D29" s="37">
        <f t="shared" si="8"/>
        <v>0</v>
      </c>
      <c r="E29" s="38">
        <v>0.0</v>
      </c>
      <c r="F29" s="37">
        <f t="shared" si="9"/>
        <v>0</v>
      </c>
      <c r="G29" s="38">
        <f t="shared" si="10"/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26"/>
      <c r="B30" s="33" t="str">
        <f>Jan!B30</f>
        <v>Condomínio</v>
      </c>
      <c r="C30" s="38">
        <v>0.0</v>
      </c>
      <c r="D30" s="37">
        <f t="shared" si="8"/>
        <v>0</v>
      </c>
      <c r="E30" s="38">
        <v>0.0</v>
      </c>
      <c r="F30" s="37">
        <f t="shared" si="9"/>
        <v>0</v>
      </c>
      <c r="G30" s="38">
        <f t="shared" si="10"/>
        <v>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26"/>
      <c r="B31" s="33" t="str">
        <f>Jan!B31</f>
        <v>Energia Elétrica</v>
      </c>
      <c r="C31" s="38">
        <v>0.0</v>
      </c>
      <c r="D31" s="37">
        <f t="shared" si="8"/>
        <v>0</v>
      </c>
      <c r="E31" s="38">
        <v>0.0</v>
      </c>
      <c r="F31" s="37">
        <f t="shared" si="9"/>
        <v>0</v>
      </c>
      <c r="G31" s="38">
        <f t="shared" si="10"/>
        <v>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26"/>
      <c r="B32" s="33" t="str">
        <f>Jan!B32</f>
        <v>Feira, Sacolão, Hortifruti</v>
      </c>
      <c r="C32" s="38">
        <v>0.0</v>
      </c>
      <c r="D32" s="37">
        <f t="shared" si="8"/>
        <v>0</v>
      </c>
      <c r="E32" s="38">
        <v>0.0</v>
      </c>
      <c r="F32" s="37">
        <f t="shared" si="9"/>
        <v>0</v>
      </c>
      <c r="G32" s="38">
        <f t="shared" si="10"/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26"/>
      <c r="B33" s="33" t="str">
        <f>Jan!B33</f>
        <v>Internet, TV a cabo</v>
      </c>
      <c r="C33" s="38">
        <v>0.0</v>
      </c>
      <c r="D33" s="37">
        <f t="shared" si="8"/>
        <v>0</v>
      </c>
      <c r="E33" s="38">
        <v>0.0</v>
      </c>
      <c r="F33" s="37">
        <f t="shared" si="9"/>
        <v>0</v>
      </c>
      <c r="G33" s="38">
        <f t="shared" si="10"/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26"/>
      <c r="B34" s="33" t="str">
        <f>Jan!B34</f>
        <v>Manutenção residência</v>
      </c>
      <c r="C34" s="38">
        <v>0.0</v>
      </c>
      <c r="D34" s="37">
        <f t="shared" si="8"/>
        <v>0</v>
      </c>
      <c r="E34" s="38">
        <v>0.0</v>
      </c>
      <c r="F34" s="37">
        <f t="shared" si="9"/>
        <v>0</v>
      </c>
      <c r="G34" s="38">
        <f t="shared" si="10"/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26"/>
      <c r="B35" s="33" t="str">
        <f>Jan!B35</f>
        <v>Supermercado</v>
      </c>
      <c r="C35" s="38">
        <v>0.0</v>
      </c>
      <c r="D35" s="37">
        <f t="shared" si="8"/>
        <v>0</v>
      </c>
      <c r="E35" s="38">
        <v>0.0</v>
      </c>
      <c r="F35" s="37">
        <f t="shared" si="9"/>
        <v>0</v>
      </c>
      <c r="G35" s="38">
        <f t="shared" si="10"/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26"/>
      <c r="B36" s="33" t="str">
        <f>Jan!B36</f>
        <v>Telefones Fixo e Celular</v>
      </c>
      <c r="C36" s="38">
        <v>0.0</v>
      </c>
      <c r="D36" s="37">
        <f t="shared" si="8"/>
        <v>0</v>
      </c>
      <c r="E36" s="38">
        <v>0.0</v>
      </c>
      <c r="F36" s="37">
        <f t="shared" si="9"/>
        <v>0</v>
      </c>
      <c r="G36" s="38">
        <f t="shared" si="10"/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26"/>
      <c r="B37" s="33" t="str">
        <f>Jan!B37</f>
        <v>Empregada</v>
      </c>
      <c r="C37" s="38">
        <v>0.0</v>
      </c>
      <c r="D37" s="37">
        <f t="shared" si="8"/>
        <v>0</v>
      </c>
      <c r="E37" s="38">
        <v>0.0</v>
      </c>
      <c r="F37" s="37">
        <f t="shared" si="9"/>
        <v>0</v>
      </c>
      <c r="G37" s="38">
        <f t="shared" si="10"/>
        <v>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26"/>
      <c r="B38" s="33" t="str">
        <f>Jan!B38</f>
        <v>Animais</v>
      </c>
      <c r="C38" s="38">
        <v>0.0</v>
      </c>
      <c r="D38" s="37">
        <f t="shared" si="8"/>
        <v>0</v>
      </c>
      <c r="E38" s="38">
        <v>0.0</v>
      </c>
      <c r="F38" s="37">
        <f t="shared" si="9"/>
        <v>0</v>
      </c>
      <c r="G38" s="38">
        <f t="shared" si="10"/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26"/>
      <c r="B39" s="33" t="str">
        <f>Jan!B39</f>
        <v>Vigilante/Segurança</v>
      </c>
      <c r="C39" s="38">
        <v>0.0</v>
      </c>
      <c r="D39" s="37">
        <f t="shared" si="8"/>
        <v>0</v>
      </c>
      <c r="E39" s="38">
        <v>0.0</v>
      </c>
      <c r="F39" s="37">
        <f t="shared" si="9"/>
        <v>0</v>
      </c>
      <c r="G39" s="38">
        <f t="shared" si="10"/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26"/>
      <c r="B40" s="33" t="str">
        <f>Jan!B40</f>
        <v>.</v>
      </c>
      <c r="C40" s="38">
        <v>0.0</v>
      </c>
      <c r="D40" s="37">
        <f t="shared" si="8"/>
        <v>0</v>
      </c>
      <c r="E40" s="38">
        <v>0.0</v>
      </c>
      <c r="F40" s="37">
        <f t="shared" si="9"/>
        <v>0</v>
      </c>
      <c r="G40" s="38">
        <f t="shared" si="10"/>
        <v>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26"/>
      <c r="B41" s="33" t="str">
        <f>Jan!B41</f>
        <v>.</v>
      </c>
      <c r="C41" s="38">
        <v>0.0</v>
      </c>
      <c r="D41" s="37">
        <f t="shared" si="8"/>
        <v>0</v>
      </c>
      <c r="E41" s="38">
        <v>0.0</v>
      </c>
      <c r="F41" s="37">
        <f t="shared" si="9"/>
        <v>0</v>
      </c>
      <c r="G41" s="38">
        <f t="shared" si="10"/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39"/>
      <c r="B42" s="40" t="str">
        <f>Jan!B42</f>
        <v>.</v>
      </c>
      <c r="C42" s="45">
        <v>0.0</v>
      </c>
      <c r="D42" s="44">
        <f t="shared" si="8"/>
        <v>0</v>
      </c>
      <c r="E42" s="45">
        <v>0.0</v>
      </c>
      <c r="F42" s="44">
        <f t="shared" si="9"/>
        <v>0</v>
      </c>
      <c r="G42" s="45">
        <f t="shared" si="10"/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0" customHeight="1">
      <c r="A43" s="71" t="s">
        <v>42</v>
      </c>
      <c r="B43" s="72"/>
      <c r="C43" s="108">
        <f>SUM(C25:C42)</f>
        <v>0</v>
      </c>
      <c r="D43" s="109">
        <f t="shared" si="8"/>
        <v>0</v>
      </c>
      <c r="E43" s="75">
        <f>SUM(E25:E42)</f>
        <v>0</v>
      </c>
      <c r="F43" s="110">
        <f t="shared" si="9"/>
        <v>0</v>
      </c>
      <c r="G43" s="75">
        <f>SUM(G25:G42)</f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77" t="s">
        <v>43</v>
      </c>
      <c r="B44" s="27" t="str">
        <f>Jan!B44</f>
        <v>Academia</v>
      </c>
      <c r="C44" s="32">
        <v>0.0</v>
      </c>
      <c r="D44" s="31">
        <f t="shared" si="8"/>
        <v>0</v>
      </c>
      <c r="E44" s="32">
        <v>0.0</v>
      </c>
      <c r="F44" s="31">
        <f t="shared" si="9"/>
        <v>0</v>
      </c>
      <c r="G44" s="32">
        <f t="shared" ref="G44:G49" si="11">C44-E44</f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26"/>
      <c r="B45" s="33" t="str">
        <f>Jan!B45</f>
        <v>Curso de línguas</v>
      </c>
      <c r="C45" s="38">
        <v>0.0</v>
      </c>
      <c r="D45" s="37">
        <f t="shared" si="8"/>
        <v>0</v>
      </c>
      <c r="E45" s="38">
        <v>0.0</v>
      </c>
      <c r="F45" s="37">
        <f t="shared" si="9"/>
        <v>0</v>
      </c>
      <c r="G45" s="38">
        <f t="shared" si="11"/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26"/>
      <c r="B46" s="33" t="str">
        <f>Jan!B46</f>
        <v>Faculdade e Colégio</v>
      </c>
      <c r="C46" s="38">
        <v>0.0</v>
      </c>
      <c r="D46" s="37">
        <f t="shared" si="8"/>
        <v>0</v>
      </c>
      <c r="E46" s="38">
        <v>0.0</v>
      </c>
      <c r="F46" s="37">
        <f t="shared" si="9"/>
        <v>0</v>
      </c>
      <c r="G46" s="38">
        <f t="shared" si="11"/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26"/>
      <c r="B47" s="33" t="str">
        <f>Jan!B47</f>
        <v>Mat. escolar, cópias, trabalhos...</v>
      </c>
      <c r="C47" s="38">
        <v>0.0</v>
      </c>
      <c r="D47" s="37">
        <f t="shared" si="8"/>
        <v>0</v>
      </c>
      <c r="E47" s="38">
        <v>0.0</v>
      </c>
      <c r="F47" s="37">
        <f t="shared" si="9"/>
        <v>0</v>
      </c>
      <c r="G47" s="38">
        <f t="shared" si="11"/>
        <v>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26"/>
      <c r="B48" s="33" t="str">
        <f>Jan!B48</f>
        <v>.</v>
      </c>
      <c r="C48" s="38">
        <v>0.0</v>
      </c>
      <c r="D48" s="37">
        <f t="shared" si="8"/>
        <v>0</v>
      </c>
      <c r="E48" s="38">
        <v>0.0</v>
      </c>
      <c r="F48" s="37">
        <f t="shared" si="9"/>
        <v>0</v>
      </c>
      <c r="G48" s="38">
        <f t="shared" si="11"/>
        <v>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39"/>
      <c r="B49" s="40" t="str">
        <f>Jan!B49</f>
        <v>.</v>
      </c>
      <c r="C49" s="45">
        <v>0.0</v>
      </c>
      <c r="D49" s="44">
        <f t="shared" si="8"/>
        <v>0</v>
      </c>
      <c r="E49" s="45">
        <v>0.0</v>
      </c>
      <c r="F49" s="44">
        <f t="shared" si="9"/>
        <v>0</v>
      </c>
      <c r="G49" s="45">
        <f t="shared" si="11"/>
        <v>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0" customHeight="1">
      <c r="A50" s="71" t="s">
        <v>48</v>
      </c>
      <c r="B50" s="72"/>
      <c r="C50" s="108">
        <f>SUM(C44:C49)</f>
        <v>0</v>
      </c>
      <c r="D50" s="109">
        <f t="shared" si="8"/>
        <v>0</v>
      </c>
      <c r="E50" s="75">
        <f>SUM(E44:E49)</f>
        <v>0</v>
      </c>
      <c r="F50" s="110">
        <f t="shared" si="9"/>
        <v>0</v>
      </c>
      <c r="G50" s="75">
        <f>SUM(G44:G49)</f>
        <v>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77" t="s">
        <v>49</v>
      </c>
      <c r="B51" s="27" t="str">
        <f>Jan!B51</f>
        <v>Condução</v>
      </c>
      <c r="C51" s="32">
        <v>0.0</v>
      </c>
      <c r="D51" s="31">
        <f t="shared" si="8"/>
        <v>0</v>
      </c>
      <c r="E51" s="32">
        <v>0.0</v>
      </c>
      <c r="F51" s="31">
        <f t="shared" si="9"/>
        <v>0</v>
      </c>
      <c r="G51" s="32">
        <f t="shared" ref="G51:G65" si="12">C51-E51</f>
        <v>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26"/>
      <c r="B52" s="33" t="str">
        <f>Jan!B52</f>
        <v>Convênio Médico</v>
      </c>
      <c r="C52" s="38">
        <v>0.0</v>
      </c>
      <c r="D52" s="37">
        <f t="shared" si="8"/>
        <v>0</v>
      </c>
      <c r="E52" s="38">
        <v>0.0</v>
      </c>
      <c r="F52" s="37">
        <f t="shared" si="9"/>
        <v>0</v>
      </c>
      <c r="G52" s="38">
        <f t="shared" si="12"/>
        <v>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26"/>
      <c r="B53" s="33" t="str">
        <f>Jan!B53</f>
        <v>CPMF e impostos</v>
      </c>
      <c r="C53" s="38">
        <v>0.0</v>
      </c>
      <c r="D53" s="37">
        <f t="shared" si="8"/>
        <v>0</v>
      </c>
      <c r="E53" s="38">
        <v>0.0</v>
      </c>
      <c r="F53" s="37">
        <f t="shared" si="9"/>
        <v>0</v>
      </c>
      <c r="G53" s="38">
        <f t="shared" si="12"/>
        <v>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26"/>
      <c r="B54" s="33" t="str">
        <f>Jan!B54</f>
        <v>Dízimo / Doações</v>
      </c>
      <c r="C54" s="38">
        <v>0.0</v>
      </c>
      <c r="D54" s="37">
        <f t="shared" si="8"/>
        <v>0</v>
      </c>
      <c r="E54" s="38">
        <v>0.0</v>
      </c>
      <c r="F54" s="37">
        <f t="shared" si="9"/>
        <v>0</v>
      </c>
      <c r="G54" s="38">
        <f t="shared" si="12"/>
        <v>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26"/>
      <c r="B55" s="33" t="str">
        <f>Jan!B55</f>
        <v>INSS</v>
      </c>
      <c r="C55" s="38">
        <v>0.0</v>
      </c>
      <c r="D55" s="37">
        <f t="shared" si="8"/>
        <v>0</v>
      </c>
      <c r="E55" s="38">
        <v>0.0</v>
      </c>
      <c r="F55" s="37">
        <f t="shared" si="9"/>
        <v>0</v>
      </c>
      <c r="G55" s="38">
        <f t="shared" si="12"/>
        <v>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26"/>
      <c r="B56" s="33" t="str">
        <f>Jan!B56</f>
        <v>IRRF</v>
      </c>
      <c r="C56" s="38">
        <v>0.0</v>
      </c>
      <c r="D56" s="37">
        <f t="shared" si="8"/>
        <v>0</v>
      </c>
      <c r="E56" s="38">
        <v>0.0</v>
      </c>
      <c r="F56" s="37">
        <f t="shared" si="9"/>
        <v>0</v>
      </c>
      <c r="G56" s="38">
        <f t="shared" si="12"/>
        <v>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26"/>
      <c r="B57" s="33" t="str">
        <f>Jan!B57</f>
        <v>Medicamentos</v>
      </c>
      <c r="C57" s="38">
        <v>0.0</v>
      </c>
      <c r="D57" s="37">
        <f t="shared" si="8"/>
        <v>0</v>
      </c>
      <c r="E57" s="38">
        <v>0.0</v>
      </c>
      <c r="F57" s="37">
        <f t="shared" si="9"/>
        <v>0</v>
      </c>
      <c r="G57" s="38">
        <f t="shared" si="12"/>
        <v>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26"/>
      <c r="B58" s="33" t="str">
        <f>Jan!B58</f>
        <v>Mesada</v>
      </c>
      <c r="C58" s="38">
        <v>0.0</v>
      </c>
      <c r="D58" s="37">
        <f t="shared" si="8"/>
        <v>0</v>
      </c>
      <c r="E58" s="38">
        <v>0.0</v>
      </c>
      <c r="F58" s="37">
        <f t="shared" si="9"/>
        <v>0</v>
      </c>
      <c r="G58" s="38">
        <f t="shared" si="12"/>
        <v>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26"/>
      <c r="B59" s="33" t="str">
        <f>Jan!B59</f>
        <v>Pensão</v>
      </c>
      <c r="C59" s="38">
        <v>0.0</v>
      </c>
      <c r="D59" s="37">
        <f t="shared" si="8"/>
        <v>0</v>
      </c>
      <c r="E59" s="38">
        <v>0.0</v>
      </c>
      <c r="F59" s="37">
        <f t="shared" si="9"/>
        <v>0</v>
      </c>
      <c r="G59" s="38">
        <f t="shared" si="12"/>
        <v>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26"/>
      <c r="B60" s="33" t="str">
        <f>Jan!B60</f>
        <v>Tarifas, c.créd., ch. esp., etc.</v>
      </c>
      <c r="C60" s="38">
        <v>0.0</v>
      </c>
      <c r="D60" s="37">
        <f t="shared" si="8"/>
        <v>0</v>
      </c>
      <c r="E60" s="38">
        <v>0.0</v>
      </c>
      <c r="F60" s="37">
        <f t="shared" si="9"/>
        <v>0</v>
      </c>
      <c r="G60" s="38">
        <f t="shared" si="12"/>
        <v>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26"/>
      <c r="B61" s="33" t="str">
        <f>Jan!B61</f>
        <v>Vestuário (Roupas, Calçados...)</v>
      </c>
      <c r="C61" s="38">
        <v>0.0</v>
      </c>
      <c r="D61" s="37">
        <f t="shared" si="8"/>
        <v>0</v>
      </c>
      <c r="E61" s="38">
        <v>0.0</v>
      </c>
      <c r="F61" s="37">
        <f t="shared" si="9"/>
        <v>0</v>
      </c>
      <c r="G61" s="38">
        <f t="shared" si="12"/>
        <v>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26"/>
      <c r="B62" s="33" t="str">
        <f>Jan!B62</f>
        <v>.</v>
      </c>
      <c r="C62" s="38">
        <v>0.0</v>
      </c>
      <c r="D62" s="37">
        <f t="shared" si="8"/>
        <v>0</v>
      </c>
      <c r="E62" s="38">
        <v>0.0</v>
      </c>
      <c r="F62" s="37">
        <f t="shared" si="9"/>
        <v>0</v>
      </c>
      <c r="G62" s="38">
        <f t="shared" si="12"/>
        <v>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26"/>
      <c r="B63" s="33" t="str">
        <f>Jan!B63</f>
        <v>.</v>
      </c>
      <c r="C63" s="38">
        <v>0.0</v>
      </c>
      <c r="D63" s="37">
        <f t="shared" si="8"/>
        <v>0</v>
      </c>
      <c r="E63" s="38">
        <v>0.0</v>
      </c>
      <c r="F63" s="37">
        <f t="shared" si="9"/>
        <v>0</v>
      </c>
      <c r="G63" s="38">
        <f t="shared" si="12"/>
        <v>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26"/>
      <c r="B64" s="33" t="str">
        <f>Jan!B64</f>
        <v>.</v>
      </c>
      <c r="C64" s="38">
        <v>0.0</v>
      </c>
      <c r="D64" s="37">
        <f t="shared" si="8"/>
        <v>0</v>
      </c>
      <c r="E64" s="38">
        <v>0.0</v>
      </c>
      <c r="F64" s="37">
        <f t="shared" si="9"/>
        <v>0</v>
      </c>
      <c r="G64" s="38">
        <f t="shared" si="12"/>
        <v>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39"/>
      <c r="B65" s="40" t="str">
        <f>Jan!B65</f>
        <v>.</v>
      </c>
      <c r="C65" s="45">
        <v>0.0</v>
      </c>
      <c r="D65" s="44">
        <f t="shared" si="8"/>
        <v>0</v>
      </c>
      <c r="E65" s="45">
        <v>0.0</v>
      </c>
      <c r="F65" s="44">
        <f t="shared" si="9"/>
        <v>0</v>
      </c>
      <c r="G65" s="45">
        <f t="shared" si="12"/>
        <v>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0" customHeight="1">
      <c r="A66" s="71" t="s">
        <v>60</v>
      </c>
      <c r="B66" s="72"/>
      <c r="C66" s="108">
        <f>SUM(C51:C65)</f>
        <v>0</v>
      </c>
      <c r="D66" s="109">
        <f t="shared" si="8"/>
        <v>0</v>
      </c>
      <c r="E66" s="75">
        <f>SUM(E51:E65)</f>
        <v>0</v>
      </c>
      <c r="F66" s="110">
        <f t="shared" si="9"/>
        <v>0</v>
      </c>
      <c r="G66" s="75">
        <f>SUM(G51:G65)</f>
        <v>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79" t="s">
        <v>61</v>
      </c>
      <c r="B67" s="27" t="str">
        <f>Jan!B67</f>
        <v>Combustível, pedágio</v>
      </c>
      <c r="C67" s="32">
        <v>0.0</v>
      </c>
      <c r="D67" s="31">
        <f t="shared" si="8"/>
        <v>0</v>
      </c>
      <c r="E67" s="32">
        <v>0.0</v>
      </c>
      <c r="F67" s="31">
        <f t="shared" si="9"/>
        <v>0</v>
      </c>
      <c r="G67" s="32">
        <f t="shared" ref="G67:G74" si="13">C67-E67</f>
        <v>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26"/>
      <c r="B68" s="33" t="str">
        <f>Jan!B68</f>
        <v>Lubrificantes, lavagem</v>
      </c>
      <c r="C68" s="38">
        <v>0.0</v>
      </c>
      <c r="D68" s="37">
        <f t="shared" si="8"/>
        <v>0</v>
      </c>
      <c r="E68" s="38">
        <v>0.0</v>
      </c>
      <c r="F68" s="37">
        <f t="shared" si="9"/>
        <v>0</v>
      </c>
      <c r="G68" s="38">
        <f t="shared" si="13"/>
        <v>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26"/>
      <c r="B69" s="33" t="str">
        <f>Jan!B69</f>
        <v>Manutenção do veículo</v>
      </c>
      <c r="C69" s="38">
        <v>0.0</v>
      </c>
      <c r="D69" s="37">
        <f t="shared" si="8"/>
        <v>0</v>
      </c>
      <c r="E69" s="38">
        <v>0.0</v>
      </c>
      <c r="F69" s="37">
        <f t="shared" si="9"/>
        <v>0</v>
      </c>
      <c r="G69" s="38">
        <f t="shared" si="13"/>
        <v>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26"/>
      <c r="B70" s="33" t="str">
        <f>Jan!B70</f>
        <v>Seguro</v>
      </c>
      <c r="C70" s="38">
        <v>0.0</v>
      </c>
      <c r="D70" s="37">
        <f t="shared" si="8"/>
        <v>0</v>
      </c>
      <c r="E70" s="38">
        <v>0.0</v>
      </c>
      <c r="F70" s="37">
        <f t="shared" si="9"/>
        <v>0</v>
      </c>
      <c r="G70" s="38">
        <f t="shared" si="13"/>
        <v>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26"/>
      <c r="B71" s="33" t="str">
        <f>Jan!B71</f>
        <v>Multas</v>
      </c>
      <c r="C71" s="38">
        <v>0.0</v>
      </c>
      <c r="D71" s="37">
        <f t="shared" si="8"/>
        <v>0</v>
      </c>
      <c r="E71" s="38">
        <v>0.0</v>
      </c>
      <c r="F71" s="37">
        <f t="shared" si="9"/>
        <v>0</v>
      </c>
      <c r="G71" s="38">
        <f t="shared" si="13"/>
        <v>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26"/>
      <c r="B72" s="33" t="str">
        <f>Jan!B72</f>
        <v>IPVA, Licenciamento, Seg. Obrig.</v>
      </c>
      <c r="C72" s="38">
        <v>0.0</v>
      </c>
      <c r="D72" s="37">
        <f t="shared" si="8"/>
        <v>0</v>
      </c>
      <c r="E72" s="38">
        <v>0.0</v>
      </c>
      <c r="F72" s="37">
        <f t="shared" si="9"/>
        <v>0</v>
      </c>
      <c r="G72" s="38">
        <f t="shared" si="13"/>
        <v>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26"/>
      <c r="B73" s="33" t="str">
        <f>Jan!B73</f>
        <v>.</v>
      </c>
      <c r="C73" s="38">
        <v>0.0</v>
      </c>
      <c r="D73" s="37">
        <f t="shared" si="8"/>
        <v>0</v>
      </c>
      <c r="E73" s="38">
        <v>0.0</v>
      </c>
      <c r="F73" s="37">
        <f t="shared" si="9"/>
        <v>0</v>
      </c>
      <c r="G73" s="38">
        <f t="shared" si="13"/>
        <v>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39"/>
      <c r="B74" s="40" t="str">
        <f>Jan!B74</f>
        <v>.</v>
      </c>
      <c r="C74" s="45">
        <v>0.0</v>
      </c>
      <c r="D74" s="44">
        <f t="shared" si="8"/>
        <v>0</v>
      </c>
      <c r="E74" s="45">
        <v>0.0</v>
      </c>
      <c r="F74" s="44">
        <f t="shared" si="9"/>
        <v>0</v>
      </c>
      <c r="G74" s="45">
        <f t="shared" si="13"/>
        <v>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0" customHeight="1">
      <c r="A75" s="71" t="s">
        <v>68</v>
      </c>
      <c r="B75" s="72"/>
      <c r="C75" s="108">
        <f>SUM(C67:C74)</f>
        <v>0</v>
      </c>
      <c r="D75" s="109">
        <f t="shared" si="8"/>
        <v>0</v>
      </c>
      <c r="E75" s="75">
        <f>SUM(E67:E74)</f>
        <v>0</v>
      </c>
      <c r="F75" s="110">
        <f t="shared" si="9"/>
        <v>0</v>
      </c>
      <c r="G75" s="75">
        <f>SUM(G67:G74)</f>
        <v>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77" t="s">
        <v>69</v>
      </c>
      <c r="B76" s="27" t="str">
        <f>Jan!B76</f>
        <v>Acessórios (Bolsa, bijuteria...)</v>
      </c>
      <c r="C76" s="32">
        <v>0.0</v>
      </c>
      <c r="D76" s="31">
        <f t="shared" si="8"/>
        <v>0</v>
      </c>
      <c r="E76" s="32">
        <v>0.0</v>
      </c>
      <c r="F76" s="31">
        <f t="shared" si="9"/>
        <v>0</v>
      </c>
      <c r="G76" s="32">
        <f t="shared" ref="G76:G85" si="14">C76-E76</f>
        <v>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26"/>
      <c r="B77" s="33" t="str">
        <f>Jan!B77</f>
        <v>Cosméticos, Cabeleireiro...</v>
      </c>
      <c r="C77" s="38">
        <v>0.0</v>
      </c>
      <c r="D77" s="37">
        <f t="shared" si="8"/>
        <v>0</v>
      </c>
      <c r="E77" s="38">
        <v>0.0</v>
      </c>
      <c r="F77" s="37">
        <f t="shared" si="9"/>
        <v>0</v>
      </c>
      <c r="G77" s="38">
        <f t="shared" si="14"/>
        <v>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26"/>
      <c r="B78" s="33" t="str">
        <f>Jan!B78</f>
        <v>Diversão e Lazer (Grêmio)</v>
      </c>
      <c r="C78" s="38">
        <v>0.0</v>
      </c>
      <c r="D78" s="37">
        <f t="shared" si="8"/>
        <v>0</v>
      </c>
      <c r="E78" s="38">
        <v>0.0</v>
      </c>
      <c r="F78" s="37">
        <f t="shared" si="9"/>
        <v>0</v>
      </c>
      <c r="G78" s="38">
        <f t="shared" si="14"/>
        <v>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26"/>
      <c r="B79" s="33" t="str">
        <f>Jan!B79</f>
        <v>Gorjeta</v>
      </c>
      <c r="C79" s="38">
        <v>0.0</v>
      </c>
      <c r="D79" s="37">
        <f t="shared" si="8"/>
        <v>0</v>
      </c>
      <c r="E79" s="38">
        <v>0.0</v>
      </c>
      <c r="F79" s="37">
        <f t="shared" si="9"/>
        <v>0</v>
      </c>
      <c r="G79" s="38">
        <f t="shared" si="14"/>
        <v>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26"/>
      <c r="B80" s="33" t="str">
        <f>Jan!B80</f>
        <v>Lanche, Café, doces...</v>
      </c>
      <c r="C80" s="38">
        <v>0.0</v>
      </c>
      <c r="D80" s="37">
        <f t="shared" si="8"/>
        <v>0</v>
      </c>
      <c r="E80" s="38">
        <v>0.0</v>
      </c>
      <c r="F80" s="37">
        <f t="shared" si="9"/>
        <v>0</v>
      </c>
      <c r="G80" s="38">
        <f t="shared" si="14"/>
        <v>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26"/>
      <c r="B81" s="33" t="str">
        <f>Jan!B81</f>
        <v>Presente</v>
      </c>
      <c r="C81" s="38">
        <v>0.0</v>
      </c>
      <c r="D81" s="37">
        <f t="shared" si="8"/>
        <v>0</v>
      </c>
      <c r="E81" s="38">
        <v>0.0</v>
      </c>
      <c r="F81" s="37">
        <f t="shared" si="9"/>
        <v>0</v>
      </c>
      <c r="G81" s="38">
        <f t="shared" si="14"/>
        <v>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26"/>
      <c r="B82" s="33" t="str">
        <f>Jan!B82</f>
        <v>.</v>
      </c>
      <c r="C82" s="38">
        <v>0.0</v>
      </c>
      <c r="D82" s="37">
        <f t="shared" si="8"/>
        <v>0</v>
      </c>
      <c r="E82" s="38">
        <v>0.0</v>
      </c>
      <c r="F82" s="37">
        <f t="shared" si="9"/>
        <v>0</v>
      </c>
      <c r="G82" s="38">
        <f t="shared" si="14"/>
        <v>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26"/>
      <c r="B83" s="33" t="str">
        <f>Jan!B83</f>
        <v>.</v>
      </c>
      <c r="C83" s="38">
        <v>0.0</v>
      </c>
      <c r="D83" s="37">
        <f t="shared" si="8"/>
        <v>0</v>
      </c>
      <c r="E83" s="38">
        <v>0.0</v>
      </c>
      <c r="F83" s="37">
        <f t="shared" si="9"/>
        <v>0</v>
      </c>
      <c r="G83" s="38">
        <f t="shared" si="14"/>
        <v>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26"/>
      <c r="B84" s="33" t="str">
        <f>Jan!B84</f>
        <v>.</v>
      </c>
      <c r="C84" s="38">
        <v>0.0</v>
      </c>
      <c r="D84" s="37">
        <f t="shared" si="8"/>
        <v>0</v>
      </c>
      <c r="E84" s="38">
        <v>0.0</v>
      </c>
      <c r="F84" s="37">
        <f t="shared" si="9"/>
        <v>0</v>
      </c>
      <c r="G84" s="38">
        <f t="shared" si="14"/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39"/>
      <c r="B85" s="40" t="str">
        <f>Jan!B85</f>
        <v>.</v>
      </c>
      <c r="C85" s="45">
        <v>0.0</v>
      </c>
      <c r="D85" s="44">
        <f t="shared" si="8"/>
        <v>0</v>
      </c>
      <c r="E85" s="45">
        <v>0.0</v>
      </c>
      <c r="F85" s="44">
        <f t="shared" si="9"/>
        <v>0</v>
      </c>
      <c r="G85" s="45">
        <f t="shared" si="14"/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0.25" customHeight="1">
      <c r="A86" s="80" t="s">
        <v>76</v>
      </c>
      <c r="B86" s="81"/>
      <c r="C86" s="82">
        <f>SUM(C76:C85)</f>
        <v>0</v>
      </c>
      <c r="D86" s="83">
        <f t="shared" si="8"/>
        <v>0</v>
      </c>
      <c r="E86" s="82">
        <f>SUM(E76:E85)</f>
        <v>0</v>
      </c>
      <c r="F86" s="83">
        <f t="shared" si="9"/>
        <v>0</v>
      </c>
      <c r="G86" s="82">
        <f>SUM(G76:G85)</f>
        <v>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0" customHeight="1">
      <c r="A87" s="84" t="s">
        <v>77</v>
      </c>
      <c r="B87" s="60"/>
      <c r="C87" s="85">
        <f t="shared" ref="C87:G87" si="15">C43+C50+C66+C75+C86</f>
        <v>0</v>
      </c>
      <c r="D87" s="87">
        <f t="shared" si="15"/>
        <v>0</v>
      </c>
      <c r="E87" s="85">
        <f t="shared" si="15"/>
        <v>0</v>
      </c>
      <c r="F87" s="87">
        <f t="shared" si="15"/>
        <v>0</v>
      </c>
      <c r="G87" s="85">
        <f t="shared" si="15"/>
        <v>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9.0" customHeight="1">
      <c r="A88" s="53"/>
      <c r="B88" s="54"/>
      <c r="C88" s="54"/>
      <c r="D88" s="54"/>
      <c r="E88" s="54"/>
      <c r="F88" s="54"/>
      <c r="G88" s="5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75" customHeight="1">
      <c r="A89" s="53"/>
      <c r="B89" s="88" t="s">
        <v>78</v>
      </c>
      <c r="C89" s="89">
        <v>0.05</v>
      </c>
      <c r="D89" s="89">
        <v>0.1</v>
      </c>
      <c r="E89" s="54"/>
      <c r="F89" s="1"/>
      <c r="G89" s="5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2.5" customHeight="1">
      <c r="A90" s="53"/>
      <c r="B90" s="90" t="s">
        <v>79</v>
      </c>
      <c r="C90" s="91">
        <f t="shared" ref="C90:D90" si="16">C89+0.001</f>
        <v>0.051</v>
      </c>
      <c r="D90" s="91">
        <f t="shared" si="16"/>
        <v>0.101</v>
      </c>
      <c r="E90" s="1"/>
      <c r="F90" s="1"/>
      <c r="G90" s="5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2.5" customHeight="1">
      <c r="A91" s="53"/>
      <c r="B91" s="54"/>
      <c r="C91" s="54"/>
      <c r="D91" s="54"/>
      <c r="E91" s="54"/>
      <c r="F91" s="54"/>
      <c r="G91" s="5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0" customHeight="1">
      <c r="A92" s="92"/>
      <c r="B92" s="93" t="s">
        <v>80</v>
      </c>
      <c r="C92" s="94">
        <f>C13-C87-C22</f>
        <v>0</v>
      </c>
      <c r="D92" s="95">
        <f>IF(C$13=0,0,C92/C$13)</f>
        <v>0</v>
      </c>
      <c r="E92" s="94">
        <f>E13-E87-E22</f>
        <v>0</v>
      </c>
      <c r="F92" s="95">
        <f>IF((E$13-E$5)=0,0,E92/(E$13-E$5))</f>
        <v>0</v>
      </c>
      <c r="G92" s="94">
        <f>G13-G87-G22</f>
        <v>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C1:G1"/>
    <mergeCell ref="E2:G2"/>
    <mergeCell ref="C3:D3"/>
    <mergeCell ref="E3:F3"/>
    <mergeCell ref="A5:A12"/>
    <mergeCell ref="A13:B13"/>
    <mergeCell ref="A15:A21"/>
    <mergeCell ref="A51:A65"/>
    <mergeCell ref="A67:A74"/>
    <mergeCell ref="A76:A85"/>
    <mergeCell ref="A75:B75"/>
    <mergeCell ref="A86:B86"/>
    <mergeCell ref="A87:B87"/>
    <mergeCell ref="A22:B22"/>
    <mergeCell ref="A24:B24"/>
    <mergeCell ref="A25:A42"/>
    <mergeCell ref="A43:B43"/>
    <mergeCell ref="A44:A49"/>
    <mergeCell ref="A50:B50"/>
    <mergeCell ref="A66:B66"/>
  </mergeCells>
  <conditionalFormatting sqref="D92 F92">
    <cfRule type="cellIs" dxfId="0" priority="1" operator="lessThan">
      <formula>0</formula>
    </cfRule>
  </conditionalFormatting>
  <conditionalFormatting sqref="G6:G12 G15:G21 G25">
    <cfRule type="cellIs" dxfId="1" priority="2" operator="lessThan">
      <formula>0</formula>
    </cfRule>
  </conditionalFormatting>
  <printOptions/>
  <pageMargins bottom="0.75" footer="0.0" header="0.0" left="0.7" right="0.7" top="0.75"/>
  <pageSetup orientation="landscape"/>
  <headerFooter>
    <oddHeader>&amp;COrçamento mês de &amp;A</oddHeader>
    <oddFooter>&amp;Lfonte: www.disop.com.br&amp;C&amp;P de &amp;R&amp;D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1" width="10.75"/>
    <col customWidth="1" min="2" max="2" width="50.0"/>
    <col customWidth="1" min="3" max="7" width="25.88"/>
    <col customWidth="1" min="8" max="26" width="8.0"/>
  </cols>
  <sheetData>
    <row r="1" ht="54.75" customHeight="1">
      <c r="A1" s="1"/>
      <c r="B1" s="1"/>
      <c r="C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1"/>
      <c r="C2" s="1"/>
      <c r="D2" s="1"/>
      <c r="E2" s="3" t="s">
        <v>1</v>
      </c>
      <c r="F2" s="4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1"/>
      <c r="C3" s="6" t="s">
        <v>2</v>
      </c>
      <c r="D3" s="7"/>
      <c r="E3" s="8" t="s">
        <v>3</v>
      </c>
      <c r="F3" s="9"/>
      <c r="G3" s="10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62.25" customHeight="1">
      <c r="A4" s="11"/>
      <c r="B4" s="12" t="s">
        <v>5</v>
      </c>
      <c r="C4" s="13" t="s">
        <v>6</v>
      </c>
      <c r="D4" s="14" t="s">
        <v>7</v>
      </c>
      <c r="E4" s="15" t="s">
        <v>6</v>
      </c>
      <c r="F4" s="16" t="s">
        <v>7</v>
      </c>
      <c r="G4" s="17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9" t="s">
        <v>9</v>
      </c>
      <c r="B5" s="20" t="s">
        <v>10</v>
      </c>
      <c r="C5" s="96"/>
      <c r="D5" s="97"/>
      <c r="E5" s="23">
        <f>Fev!E92</f>
        <v>0</v>
      </c>
      <c r="F5" s="24"/>
      <c r="G5" s="2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.25" customHeight="1">
      <c r="A6" s="26"/>
      <c r="B6" s="27" t="str">
        <f>Jan!B6</f>
        <v>Salários</v>
      </c>
      <c r="C6" s="98">
        <v>0.0</v>
      </c>
      <c r="D6" s="99">
        <f t="shared" ref="D6:D12" si="1">IF(C$13=0,0,C6/C$13)</f>
        <v>0</v>
      </c>
      <c r="E6" s="30">
        <v>0.0</v>
      </c>
      <c r="F6" s="31">
        <f t="shared" ref="F6:F12" si="2">IF((E$13-E$5)=0,0,E6/(E$13-E$5))</f>
        <v>0</v>
      </c>
      <c r="G6" s="32">
        <f t="shared" ref="G6:G12" si="3">E6-C6</f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26"/>
      <c r="B7" s="33" t="str">
        <f>Jan!B7</f>
        <v>Vale</v>
      </c>
      <c r="C7" s="100">
        <v>0.0</v>
      </c>
      <c r="D7" s="101">
        <f t="shared" si="1"/>
        <v>0</v>
      </c>
      <c r="E7" s="36"/>
      <c r="F7" s="37">
        <f t="shared" si="2"/>
        <v>0</v>
      </c>
      <c r="G7" s="38">
        <f t="shared" si="3"/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26"/>
      <c r="B8" s="33" t="str">
        <f>Jan!B8</f>
        <v>Pensão</v>
      </c>
      <c r="C8" s="100">
        <v>0.0</v>
      </c>
      <c r="D8" s="101">
        <f t="shared" si="1"/>
        <v>0</v>
      </c>
      <c r="E8" s="36"/>
      <c r="F8" s="37">
        <f t="shared" si="2"/>
        <v>0</v>
      </c>
      <c r="G8" s="38">
        <f t="shared" si="3"/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26"/>
      <c r="B9" s="33" t="str">
        <f>Jan!B9</f>
        <v>Resgate Aplicação</v>
      </c>
      <c r="C9" s="100">
        <v>0.0</v>
      </c>
      <c r="D9" s="101">
        <f t="shared" si="1"/>
        <v>0</v>
      </c>
      <c r="E9" s="36">
        <v>0.0</v>
      </c>
      <c r="F9" s="37">
        <f t="shared" si="2"/>
        <v>0</v>
      </c>
      <c r="G9" s="38">
        <f t="shared" si="3"/>
        <v>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26"/>
      <c r="B10" s="33" t="str">
        <f>Jan!B10</f>
        <v>Bônus / Comissão</v>
      </c>
      <c r="C10" s="100">
        <v>0.0</v>
      </c>
      <c r="D10" s="101">
        <f t="shared" si="1"/>
        <v>0</v>
      </c>
      <c r="E10" s="36">
        <v>0.0</v>
      </c>
      <c r="F10" s="37">
        <f t="shared" si="2"/>
        <v>0</v>
      </c>
      <c r="G10" s="38">
        <f t="shared" si="3"/>
        <v>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26"/>
      <c r="B11" s="33" t="str">
        <f>Jan!B11</f>
        <v>.</v>
      </c>
      <c r="C11" s="100">
        <v>0.0</v>
      </c>
      <c r="D11" s="101">
        <f t="shared" si="1"/>
        <v>0</v>
      </c>
      <c r="E11" s="36">
        <v>0.0</v>
      </c>
      <c r="F11" s="37">
        <f t="shared" si="2"/>
        <v>0</v>
      </c>
      <c r="G11" s="38">
        <f t="shared" si="3"/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39"/>
      <c r="B12" s="40" t="str">
        <f>Jan!B12</f>
        <v>.</v>
      </c>
      <c r="C12" s="102">
        <v>0.0</v>
      </c>
      <c r="D12" s="103">
        <f t="shared" si="1"/>
        <v>0</v>
      </c>
      <c r="E12" s="43">
        <v>0.0</v>
      </c>
      <c r="F12" s="44">
        <f t="shared" si="2"/>
        <v>0</v>
      </c>
      <c r="G12" s="45">
        <f t="shared" si="3"/>
        <v>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46" t="s">
        <v>17</v>
      </c>
      <c r="B13" s="47"/>
      <c r="C13" s="104">
        <f t="shared" ref="C13:G13" si="4">SUM(C5:C12)</f>
        <v>0</v>
      </c>
      <c r="D13" s="105">
        <f t="shared" si="4"/>
        <v>0</v>
      </c>
      <c r="E13" s="50">
        <f t="shared" si="4"/>
        <v>0</v>
      </c>
      <c r="F13" s="51">
        <f t="shared" si="4"/>
        <v>0</v>
      </c>
      <c r="G13" s="52">
        <f t="shared" si="4"/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53"/>
      <c r="B14" s="54"/>
      <c r="C14" s="54"/>
      <c r="D14" s="54"/>
      <c r="E14" s="54"/>
      <c r="F14" s="54"/>
      <c r="G14" s="5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9" t="s">
        <v>18</v>
      </c>
      <c r="B15" s="27" t="str">
        <f>Jan!B15</f>
        <v>Ativos móveis (ex.: veículo)</v>
      </c>
      <c r="C15" s="32">
        <v>0.0</v>
      </c>
      <c r="D15" s="99">
        <f t="shared" ref="D15:D22" si="5">IF(C$13=0,0,C15/C$13)</f>
        <v>0</v>
      </c>
      <c r="E15" s="30">
        <v>0.0</v>
      </c>
      <c r="F15" s="31">
        <f t="shared" ref="F15:F22" si="6">IF((E$13-E$5)=0,0,E15/(E$13-E$5))</f>
        <v>0</v>
      </c>
      <c r="G15" s="32">
        <f t="shared" ref="G15:G21" si="7">E15-C15</f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26"/>
      <c r="B16" s="33" t="str">
        <f>Jan!B16</f>
        <v>Ativos imóveis (ex. casa)</v>
      </c>
      <c r="C16" s="38">
        <v>0.0</v>
      </c>
      <c r="D16" s="101">
        <f t="shared" si="5"/>
        <v>0</v>
      </c>
      <c r="E16" s="36">
        <v>0.0</v>
      </c>
      <c r="F16" s="37">
        <f t="shared" si="6"/>
        <v>0</v>
      </c>
      <c r="G16" s="38">
        <f t="shared" si="7"/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26"/>
      <c r="B17" s="33" t="str">
        <f>Jan!B17</f>
        <v>Previdência Privada</v>
      </c>
      <c r="C17" s="38">
        <v>0.0</v>
      </c>
      <c r="D17" s="101">
        <f t="shared" si="5"/>
        <v>0</v>
      </c>
      <c r="E17" s="36">
        <v>0.0</v>
      </c>
      <c r="F17" s="37">
        <f t="shared" si="6"/>
        <v>0</v>
      </c>
      <c r="G17" s="38">
        <f t="shared" si="7"/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26"/>
      <c r="B18" s="33" t="str">
        <f>Jan!B18</f>
        <v>Aplicação em Fundos</v>
      </c>
      <c r="C18" s="38">
        <v>0.0</v>
      </c>
      <c r="D18" s="101">
        <f t="shared" si="5"/>
        <v>0</v>
      </c>
      <c r="E18" s="36">
        <v>0.0</v>
      </c>
      <c r="F18" s="37">
        <f t="shared" si="6"/>
        <v>0</v>
      </c>
      <c r="G18" s="38">
        <f t="shared" si="7"/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26"/>
      <c r="B19" s="33" t="str">
        <f>Jan!B19</f>
        <v>Poupança</v>
      </c>
      <c r="C19" s="38">
        <v>0.0</v>
      </c>
      <c r="D19" s="101">
        <f t="shared" si="5"/>
        <v>0</v>
      </c>
      <c r="E19" s="36">
        <v>0.0</v>
      </c>
      <c r="F19" s="37">
        <f t="shared" si="6"/>
        <v>0</v>
      </c>
      <c r="G19" s="38">
        <f t="shared" si="7"/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26"/>
      <c r="B20" s="33" t="str">
        <f>Jan!B20</f>
        <v>.</v>
      </c>
      <c r="C20" s="38">
        <v>0.0</v>
      </c>
      <c r="D20" s="101">
        <f t="shared" si="5"/>
        <v>0</v>
      </c>
      <c r="E20" s="36">
        <v>0.0</v>
      </c>
      <c r="F20" s="37">
        <f t="shared" si="6"/>
        <v>0</v>
      </c>
      <c r="G20" s="38">
        <f t="shared" si="7"/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39"/>
      <c r="B21" s="40" t="str">
        <f>Jan!B21</f>
        <v>.</v>
      </c>
      <c r="C21" s="45">
        <v>0.0</v>
      </c>
      <c r="D21" s="101">
        <f t="shared" si="5"/>
        <v>0</v>
      </c>
      <c r="E21" s="43">
        <v>0.0</v>
      </c>
      <c r="F21" s="37">
        <f t="shared" si="6"/>
        <v>0</v>
      </c>
      <c r="G21" s="38">
        <f t="shared" si="7"/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0" customHeight="1">
      <c r="A22" s="59" t="s">
        <v>24</v>
      </c>
      <c r="B22" s="60"/>
      <c r="C22" s="106">
        <f>SUM(C15:C21)</f>
        <v>0</v>
      </c>
      <c r="D22" s="105">
        <f t="shared" si="5"/>
        <v>0</v>
      </c>
      <c r="E22" s="62">
        <f>SUM(E15:E21)</f>
        <v>0</v>
      </c>
      <c r="F22" s="63">
        <f t="shared" si="6"/>
        <v>0</v>
      </c>
      <c r="G22" s="64">
        <f>SUM(G15:G21)</f>
        <v>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75" customHeight="1">
      <c r="A23" s="53"/>
      <c r="B23" s="54"/>
      <c r="C23" s="54"/>
      <c r="D23" s="54"/>
      <c r="E23" s="54"/>
      <c r="F23" s="54"/>
      <c r="G23" s="5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65" t="s">
        <v>25</v>
      </c>
      <c r="B24" s="60"/>
      <c r="C24" s="106">
        <f>C13-C22</f>
        <v>0</v>
      </c>
      <c r="D24" s="107">
        <f t="shared" ref="D24:D86" si="8">IF(C$13=0,0,C24/C$13)</f>
        <v>0</v>
      </c>
      <c r="E24" s="67">
        <f>E13-E22</f>
        <v>0</v>
      </c>
      <c r="F24" s="51">
        <f t="shared" ref="F24:F86" si="9">IF((E$13-E$5)=0,0,E24/(E$13-E$5))</f>
        <v>0</v>
      </c>
      <c r="G24" s="67">
        <f>G13-G22</f>
        <v>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9" t="s">
        <v>26</v>
      </c>
      <c r="B25" s="27" t="str">
        <f>Jan!B25</f>
        <v>Açougue, Avícola, peixaria...</v>
      </c>
      <c r="C25" s="32">
        <v>0.0</v>
      </c>
      <c r="D25" s="31">
        <f t="shared" si="8"/>
        <v>0</v>
      </c>
      <c r="E25" s="32">
        <v>0.0</v>
      </c>
      <c r="F25" s="31">
        <f t="shared" si="9"/>
        <v>0</v>
      </c>
      <c r="G25" s="38">
        <f t="shared" ref="G25:G42" si="10">C25-E25</f>
        <v>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26"/>
      <c r="B26" s="33" t="str">
        <f>Jan!B26</f>
        <v>Água</v>
      </c>
      <c r="C26" s="38">
        <v>0.0</v>
      </c>
      <c r="D26" s="37">
        <f t="shared" si="8"/>
        <v>0</v>
      </c>
      <c r="E26" s="38">
        <v>0.0</v>
      </c>
      <c r="F26" s="37">
        <f t="shared" si="9"/>
        <v>0</v>
      </c>
      <c r="G26" s="38">
        <f t="shared" si="10"/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26"/>
      <c r="B27" s="33" t="str">
        <f>Jan!B27</f>
        <v>Aluguel</v>
      </c>
      <c r="C27" s="38">
        <v>0.0</v>
      </c>
      <c r="D27" s="37">
        <f t="shared" si="8"/>
        <v>0</v>
      </c>
      <c r="E27" s="38">
        <v>0.0</v>
      </c>
      <c r="F27" s="37">
        <f t="shared" si="9"/>
        <v>0</v>
      </c>
      <c r="G27" s="38">
        <f t="shared" si="10"/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26"/>
      <c r="B28" s="33" t="str">
        <f>Jan!B28</f>
        <v>Assinatura de jornal, revista</v>
      </c>
      <c r="C28" s="38">
        <v>0.0</v>
      </c>
      <c r="D28" s="37">
        <f t="shared" si="8"/>
        <v>0</v>
      </c>
      <c r="E28" s="38">
        <v>0.0</v>
      </c>
      <c r="F28" s="37">
        <f t="shared" si="9"/>
        <v>0</v>
      </c>
      <c r="G28" s="38">
        <f t="shared" si="10"/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26"/>
      <c r="B29" s="33" t="str">
        <f>Jan!B29</f>
        <v>Compra de móveis, utensílios</v>
      </c>
      <c r="C29" s="38">
        <v>0.0</v>
      </c>
      <c r="D29" s="37">
        <f t="shared" si="8"/>
        <v>0</v>
      </c>
      <c r="E29" s="38">
        <v>0.0</v>
      </c>
      <c r="F29" s="37">
        <f t="shared" si="9"/>
        <v>0</v>
      </c>
      <c r="G29" s="38">
        <f t="shared" si="10"/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26"/>
      <c r="B30" s="33" t="str">
        <f>Jan!B30</f>
        <v>Condomínio</v>
      </c>
      <c r="C30" s="38">
        <v>0.0</v>
      </c>
      <c r="D30" s="37">
        <f t="shared" si="8"/>
        <v>0</v>
      </c>
      <c r="E30" s="38">
        <v>0.0</v>
      </c>
      <c r="F30" s="37">
        <f t="shared" si="9"/>
        <v>0</v>
      </c>
      <c r="G30" s="38">
        <f t="shared" si="10"/>
        <v>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26"/>
      <c r="B31" s="33" t="str">
        <f>Jan!B31</f>
        <v>Energia Elétrica</v>
      </c>
      <c r="C31" s="38">
        <v>0.0</v>
      </c>
      <c r="D31" s="37">
        <f t="shared" si="8"/>
        <v>0</v>
      </c>
      <c r="E31" s="38">
        <v>0.0</v>
      </c>
      <c r="F31" s="37">
        <f t="shared" si="9"/>
        <v>0</v>
      </c>
      <c r="G31" s="38">
        <f t="shared" si="10"/>
        <v>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26"/>
      <c r="B32" s="33" t="str">
        <f>Jan!B32</f>
        <v>Feira, Sacolão, Hortifruti</v>
      </c>
      <c r="C32" s="38">
        <v>0.0</v>
      </c>
      <c r="D32" s="37">
        <f t="shared" si="8"/>
        <v>0</v>
      </c>
      <c r="E32" s="38">
        <v>0.0</v>
      </c>
      <c r="F32" s="37">
        <f t="shared" si="9"/>
        <v>0</v>
      </c>
      <c r="G32" s="38">
        <f t="shared" si="10"/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26"/>
      <c r="B33" s="33" t="str">
        <f>Jan!B33</f>
        <v>Internet, TV a cabo</v>
      </c>
      <c r="C33" s="38">
        <v>0.0</v>
      </c>
      <c r="D33" s="37">
        <f t="shared" si="8"/>
        <v>0</v>
      </c>
      <c r="E33" s="38">
        <v>0.0</v>
      </c>
      <c r="F33" s="37">
        <f t="shared" si="9"/>
        <v>0</v>
      </c>
      <c r="G33" s="38">
        <f t="shared" si="10"/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26"/>
      <c r="B34" s="33" t="str">
        <f>Jan!B34</f>
        <v>Manutenção residência</v>
      </c>
      <c r="C34" s="38">
        <v>0.0</v>
      </c>
      <c r="D34" s="37">
        <f t="shared" si="8"/>
        <v>0</v>
      </c>
      <c r="E34" s="38">
        <v>0.0</v>
      </c>
      <c r="F34" s="37">
        <f t="shared" si="9"/>
        <v>0</v>
      </c>
      <c r="G34" s="38">
        <f t="shared" si="10"/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26"/>
      <c r="B35" s="33" t="str">
        <f>Jan!B35</f>
        <v>Supermercado</v>
      </c>
      <c r="C35" s="38">
        <v>0.0</v>
      </c>
      <c r="D35" s="37">
        <f t="shared" si="8"/>
        <v>0</v>
      </c>
      <c r="E35" s="38">
        <v>0.0</v>
      </c>
      <c r="F35" s="37">
        <f t="shared" si="9"/>
        <v>0</v>
      </c>
      <c r="G35" s="38">
        <f t="shared" si="10"/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26"/>
      <c r="B36" s="33" t="str">
        <f>Jan!B36</f>
        <v>Telefones Fixo e Celular</v>
      </c>
      <c r="C36" s="38">
        <v>0.0</v>
      </c>
      <c r="D36" s="37">
        <f t="shared" si="8"/>
        <v>0</v>
      </c>
      <c r="E36" s="38">
        <v>0.0</v>
      </c>
      <c r="F36" s="37">
        <f t="shared" si="9"/>
        <v>0</v>
      </c>
      <c r="G36" s="38">
        <f t="shared" si="10"/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26"/>
      <c r="B37" s="33" t="str">
        <f>Jan!B37</f>
        <v>Empregada</v>
      </c>
      <c r="C37" s="38">
        <v>0.0</v>
      </c>
      <c r="D37" s="37">
        <f t="shared" si="8"/>
        <v>0</v>
      </c>
      <c r="E37" s="38">
        <v>0.0</v>
      </c>
      <c r="F37" s="37">
        <f t="shared" si="9"/>
        <v>0</v>
      </c>
      <c r="G37" s="38">
        <f t="shared" si="10"/>
        <v>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26"/>
      <c r="B38" s="33" t="str">
        <f>Jan!B38</f>
        <v>Animais</v>
      </c>
      <c r="C38" s="38">
        <v>0.0</v>
      </c>
      <c r="D38" s="37">
        <f t="shared" si="8"/>
        <v>0</v>
      </c>
      <c r="E38" s="38">
        <v>0.0</v>
      </c>
      <c r="F38" s="37">
        <f t="shared" si="9"/>
        <v>0</v>
      </c>
      <c r="G38" s="38">
        <f t="shared" si="10"/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26"/>
      <c r="B39" s="33" t="str">
        <f>Jan!B39</f>
        <v>Vigilante/Segurança</v>
      </c>
      <c r="C39" s="38">
        <v>0.0</v>
      </c>
      <c r="D39" s="37">
        <f t="shared" si="8"/>
        <v>0</v>
      </c>
      <c r="E39" s="38">
        <v>0.0</v>
      </c>
      <c r="F39" s="37">
        <f t="shared" si="9"/>
        <v>0</v>
      </c>
      <c r="G39" s="38">
        <f t="shared" si="10"/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26"/>
      <c r="B40" s="33" t="str">
        <f>Jan!B40</f>
        <v>.</v>
      </c>
      <c r="C40" s="38">
        <v>0.0</v>
      </c>
      <c r="D40" s="37">
        <f t="shared" si="8"/>
        <v>0</v>
      </c>
      <c r="E40" s="38">
        <v>0.0</v>
      </c>
      <c r="F40" s="37">
        <f t="shared" si="9"/>
        <v>0</v>
      </c>
      <c r="G40" s="38">
        <f t="shared" si="10"/>
        <v>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26"/>
      <c r="B41" s="33" t="str">
        <f>Jan!B41</f>
        <v>.</v>
      </c>
      <c r="C41" s="38">
        <v>0.0</v>
      </c>
      <c r="D41" s="37">
        <f t="shared" si="8"/>
        <v>0</v>
      </c>
      <c r="E41" s="38">
        <v>0.0</v>
      </c>
      <c r="F41" s="37">
        <f t="shared" si="9"/>
        <v>0</v>
      </c>
      <c r="G41" s="38">
        <f t="shared" si="10"/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39"/>
      <c r="B42" s="40" t="str">
        <f>Jan!B42</f>
        <v>.</v>
      </c>
      <c r="C42" s="45">
        <v>0.0</v>
      </c>
      <c r="D42" s="44">
        <f t="shared" si="8"/>
        <v>0</v>
      </c>
      <c r="E42" s="45">
        <v>0.0</v>
      </c>
      <c r="F42" s="44">
        <f t="shared" si="9"/>
        <v>0</v>
      </c>
      <c r="G42" s="45">
        <f t="shared" si="10"/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0" customHeight="1">
      <c r="A43" s="71" t="s">
        <v>42</v>
      </c>
      <c r="B43" s="72"/>
      <c r="C43" s="108">
        <f>SUM(C25:C42)</f>
        <v>0</v>
      </c>
      <c r="D43" s="109">
        <f t="shared" si="8"/>
        <v>0</v>
      </c>
      <c r="E43" s="75">
        <f>SUM(E25:E42)</f>
        <v>0</v>
      </c>
      <c r="F43" s="110">
        <f t="shared" si="9"/>
        <v>0</v>
      </c>
      <c r="G43" s="75">
        <f>SUM(G25:G42)</f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77" t="s">
        <v>43</v>
      </c>
      <c r="B44" s="27" t="str">
        <f>Jan!B44</f>
        <v>Academia</v>
      </c>
      <c r="C44" s="32">
        <v>0.0</v>
      </c>
      <c r="D44" s="31">
        <f t="shared" si="8"/>
        <v>0</v>
      </c>
      <c r="E44" s="32">
        <v>0.0</v>
      </c>
      <c r="F44" s="31">
        <f t="shared" si="9"/>
        <v>0</v>
      </c>
      <c r="G44" s="32">
        <f t="shared" ref="G44:G49" si="11">C44-E44</f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26"/>
      <c r="B45" s="33" t="str">
        <f>Jan!B45</f>
        <v>Curso de línguas</v>
      </c>
      <c r="C45" s="38">
        <v>0.0</v>
      </c>
      <c r="D45" s="37">
        <f t="shared" si="8"/>
        <v>0</v>
      </c>
      <c r="E45" s="38">
        <v>0.0</v>
      </c>
      <c r="F45" s="37">
        <f t="shared" si="9"/>
        <v>0</v>
      </c>
      <c r="G45" s="38">
        <f t="shared" si="11"/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26"/>
      <c r="B46" s="33" t="str">
        <f>Jan!B46</f>
        <v>Faculdade e Colégio</v>
      </c>
      <c r="C46" s="38">
        <v>0.0</v>
      </c>
      <c r="D46" s="37">
        <f t="shared" si="8"/>
        <v>0</v>
      </c>
      <c r="E46" s="38">
        <v>0.0</v>
      </c>
      <c r="F46" s="37">
        <f t="shared" si="9"/>
        <v>0</v>
      </c>
      <c r="G46" s="38">
        <f t="shared" si="11"/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26"/>
      <c r="B47" s="33" t="str">
        <f>Jan!B47</f>
        <v>Mat. escolar, cópias, trabalhos...</v>
      </c>
      <c r="C47" s="38">
        <v>0.0</v>
      </c>
      <c r="D47" s="37">
        <f t="shared" si="8"/>
        <v>0</v>
      </c>
      <c r="E47" s="38">
        <v>0.0</v>
      </c>
      <c r="F47" s="37">
        <f t="shared" si="9"/>
        <v>0</v>
      </c>
      <c r="G47" s="38">
        <f t="shared" si="11"/>
        <v>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26"/>
      <c r="B48" s="33" t="str">
        <f>Jan!B48</f>
        <v>.</v>
      </c>
      <c r="C48" s="38">
        <v>0.0</v>
      </c>
      <c r="D48" s="37">
        <f t="shared" si="8"/>
        <v>0</v>
      </c>
      <c r="E48" s="38">
        <v>0.0</v>
      </c>
      <c r="F48" s="37">
        <f t="shared" si="9"/>
        <v>0</v>
      </c>
      <c r="G48" s="38">
        <f t="shared" si="11"/>
        <v>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39"/>
      <c r="B49" s="40" t="str">
        <f>Jan!B49</f>
        <v>.</v>
      </c>
      <c r="C49" s="45">
        <v>0.0</v>
      </c>
      <c r="D49" s="44">
        <f t="shared" si="8"/>
        <v>0</v>
      </c>
      <c r="E49" s="45">
        <v>0.0</v>
      </c>
      <c r="F49" s="44">
        <f t="shared" si="9"/>
        <v>0</v>
      </c>
      <c r="G49" s="45">
        <f t="shared" si="11"/>
        <v>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0" customHeight="1">
      <c r="A50" s="71" t="s">
        <v>48</v>
      </c>
      <c r="B50" s="72"/>
      <c r="C50" s="108">
        <f>SUM(C44:C49)</f>
        <v>0</v>
      </c>
      <c r="D50" s="109">
        <f t="shared" si="8"/>
        <v>0</v>
      </c>
      <c r="E50" s="75">
        <f>SUM(E44:E49)</f>
        <v>0</v>
      </c>
      <c r="F50" s="110">
        <f t="shared" si="9"/>
        <v>0</v>
      </c>
      <c r="G50" s="75">
        <f>SUM(G44:G49)</f>
        <v>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77" t="s">
        <v>49</v>
      </c>
      <c r="B51" s="27" t="str">
        <f>Jan!B51</f>
        <v>Condução</v>
      </c>
      <c r="C51" s="32">
        <v>0.0</v>
      </c>
      <c r="D51" s="31">
        <f t="shared" si="8"/>
        <v>0</v>
      </c>
      <c r="E51" s="32">
        <v>0.0</v>
      </c>
      <c r="F51" s="31">
        <f t="shared" si="9"/>
        <v>0</v>
      </c>
      <c r="G51" s="32">
        <f t="shared" ref="G51:G65" si="12">C51-E51</f>
        <v>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26"/>
      <c r="B52" s="33" t="str">
        <f>Jan!B52</f>
        <v>Convênio Médico</v>
      </c>
      <c r="C52" s="38">
        <v>0.0</v>
      </c>
      <c r="D52" s="37">
        <f t="shared" si="8"/>
        <v>0</v>
      </c>
      <c r="E52" s="38">
        <v>0.0</v>
      </c>
      <c r="F52" s="37">
        <f t="shared" si="9"/>
        <v>0</v>
      </c>
      <c r="G52" s="38">
        <f t="shared" si="12"/>
        <v>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26"/>
      <c r="B53" s="33" t="str">
        <f>Jan!B53</f>
        <v>CPMF e impostos</v>
      </c>
      <c r="C53" s="38">
        <v>0.0</v>
      </c>
      <c r="D53" s="37">
        <f t="shared" si="8"/>
        <v>0</v>
      </c>
      <c r="E53" s="38">
        <v>0.0</v>
      </c>
      <c r="F53" s="37">
        <f t="shared" si="9"/>
        <v>0</v>
      </c>
      <c r="G53" s="38">
        <f t="shared" si="12"/>
        <v>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26"/>
      <c r="B54" s="33" t="str">
        <f>Jan!B54</f>
        <v>Dízimo / Doações</v>
      </c>
      <c r="C54" s="38">
        <v>0.0</v>
      </c>
      <c r="D54" s="37">
        <f t="shared" si="8"/>
        <v>0</v>
      </c>
      <c r="E54" s="38">
        <v>0.0</v>
      </c>
      <c r="F54" s="37">
        <f t="shared" si="9"/>
        <v>0</v>
      </c>
      <c r="G54" s="38">
        <f t="shared" si="12"/>
        <v>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26"/>
      <c r="B55" s="33" t="str">
        <f>Jan!B55</f>
        <v>INSS</v>
      </c>
      <c r="C55" s="38">
        <v>0.0</v>
      </c>
      <c r="D55" s="37">
        <f t="shared" si="8"/>
        <v>0</v>
      </c>
      <c r="E55" s="38">
        <v>0.0</v>
      </c>
      <c r="F55" s="37">
        <f t="shared" si="9"/>
        <v>0</v>
      </c>
      <c r="G55" s="38">
        <f t="shared" si="12"/>
        <v>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26"/>
      <c r="B56" s="33" t="str">
        <f>Jan!B56</f>
        <v>IRRF</v>
      </c>
      <c r="C56" s="38">
        <v>0.0</v>
      </c>
      <c r="D56" s="37">
        <f t="shared" si="8"/>
        <v>0</v>
      </c>
      <c r="E56" s="38">
        <v>0.0</v>
      </c>
      <c r="F56" s="37">
        <f t="shared" si="9"/>
        <v>0</v>
      </c>
      <c r="G56" s="38">
        <f t="shared" si="12"/>
        <v>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26"/>
      <c r="B57" s="33" t="str">
        <f>Jan!B57</f>
        <v>Medicamentos</v>
      </c>
      <c r="C57" s="38">
        <v>0.0</v>
      </c>
      <c r="D57" s="37">
        <f t="shared" si="8"/>
        <v>0</v>
      </c>
      <c r="E57" s="38">
        <v>0.0</v>
      </c>
      <c r="F57" s="37">
        <f t="shared" si="9"/>
        <v>0</v>
      </c>
      <c r="G57" s="38">
        <f t="shared" si="12"/>
        <v>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26"/>
      <c r="B58" s="33" t="str">
        <f>Jan!B58</f>
        <v>Mesada</v>
      </c>
      <c r="C58" s="38">
        <v>0.0</v>
      </c>
      <c r="D58" s="37">
        <f t="shared" si="8"/>
        <v>0</v>
      </c>
      <c r="E58" s="38">
        <v>0.0</v>
      </c>
      <c r="F58" s="37">
        <f t="shared" si="9"/>
        <v>0</v>
      </c>
      <c r="G58" s="38">
        <f t="shared" si="12"/>
        <v>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26"/>
      <c r="B59" s="33" t="str">
        <f>Jan!B59</f>
        <v>Pensão</v>
      </c>
      <c r="C59" s="38">
        <v>0.0</v>
      </c>
      <c r="D59" s="37">
        <f t="shared" si="8"/>
        <v>0</v>
      </c>
      <c r="E59" s="38">
        <v>0.0</v>
      </c>
      <c r="F59" s="37">
        <f t="shared" si="9"/>
        <v>0</v>
      </c>
      <c r="G59" s="38">
        <f t="shared" si="12"/>
        <v>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26"/>
      <c r="B60" s="33" t="str">
        <f>Jan!B60</f>
        <v>Tarifas, c.créd., ch. esp., etc.</v>
      </c>
      <c r="C60" s="38">
        <v>0.0</v>
      </c>
      <c r="D60" s="37">
        <f t="shared" si="8"/>
        <v>0</v>
      </c>
      <c r="E60" s="38">
        <v>0.0</v>
      </c>
      <c r="F60" s="37">
        <f t="shared" si="9"/>
        <v>0</v>
      </c>
      <c r="G60" s="38">
        <f t="shared" si="12"/>
        <v>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26"/>
      <c r="B61" s="33" t="str">
        <f>Jan!B61</f>
        <v>Vestuário (Roupas, Calçados...)</v>
      </c>
      <c r="C61" s="38">
        <v>0.0</v>
      </c>
      <c r="D61" s="37">
        <f t="shared" si="8"/>
        <v>0</v>
      </c>
      <c r="E61" s="38">
        <v>0.0</v>
      </c>
      <c r="F61" s="37">
        <f t="shared" si="9"/>
        <v>0</v>
      </c>
      <c r="G61" s="38">
        <f t="shared" si="12"/>
        <v>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26"/>
      <c r="B62" s="33" t="str">
        <f>Jan!B62</f>
        <v>.</v>
      </c>
      <c r="C62" s="38">
        <v>0.0</v>
      </c>
      <c r="D62" s="37">
        <f t="shared" si="8"/>
        <v>0</v>
      </c>
      <c r="E62" s="38">
        <v>0.0</v>
      </c>
      <c r="F62" s="37">
        <f t="shared" si="9"/>
        <v>0</v>
      </c>
      <c r="G62" s="38">
        <f t="shared" si="12"/>
        <v>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26"/>
      <c r="B63" s="33" t="str">
        <f>Jan!B63</f>
        <v>.</v>
      </c>
      <c r="C63" s="38">
        <v>0.0</v>
      </c>
      <c r="D63" s="37">
        <f t="shared" si="8"/>
        <v>0</v>
      </c>
      <c r="E63" s="38">
        <v>0.0</v>
      </c>
      <c r="F63" s="37">
        <f t="shared" si="9"/>
        <v>0</v>
      </c>
      <c r="G63" s="38">
        <f t="shared" si="12"/>
        <v>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26"/>
      <c r="B64" s="33" t="str">
        <f>Jan!B64</f>
        <v>.</v>
      </c>
      <c r="C64" s="38">
        <v>0.0</v>
      </c>
      <c r="D64" s="37">
        <f t="shared" si="8"/>
        <v>0</v>
      </c>
      <c r="E64" s="38">
        <v>0.0</v>
      </c>
      <c r="F64" s="37">
        <f t="shared" si="9"/>
        <v>0</v>
      </c>
      <c r="G64" s="38">
        <f t="shared" si="12"/>
        <v>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39"/>
      <c r="B65" s="40" t="str">
        <f>Jan!B65</f>
        <v>.</v>
      </c>
      <c r="C65" s="45">
        <v>0.0</v>
      </c>
      <c r="D65" s="44">
        <f t="shared" si="8"/>
        <v>0</v>
      </c>
      <c r="E65" s="45">
        <v>0.0</v>
      </c>
      <c r="F65" s="44">
        <f t="shared" si="9"/>
        <v>0</v>
      </c>
      <c r="G65" s="45">
        <f t="shared" si="12"/>
        <v>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0" customHeight="1">
      <c r="A66" s="71" t="s">
        <v>60</v>
      </c>
      <c r="B66" s="72"/>
      <c r="C66" s="108">
        <f>SUM(C51:C65)</f>
        <v>0</v>
      </c>
      <c r="D66" s="109">
        <f t="shared" si="8"/>
        <v>0</v>
      </c>
      <c r="E66" s="75">
        <f>SUM(E51:E65)</f>
        <v>0</v>
      </c>
      <c r="F66" s="110">
        <f t="shared" si="9"/>
        <v>0</v>
      </c>
      <c r="G66" s="75">
        <f>SUM(G51:G65)</f>
        <v>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79" t="s">
        <v>61</v>
      </c>
      <c r="B67" s="27" t="str">
        <f>Jan!B67</f>
        <v>Combustível, pedágio</v>
      </c>
      <c r="C67" s="32">
        <v>0.0</v>
      </c>
      <c r="D67" s="31">
        <f t="shared" si="8"/>
        <v>0</v>
      </c>
      <c r="E67" s="32">
        <v>0.0</v>
      </c>
      <c r="F67" s="31">
        <f t="shared" si="9"/>
        <v>0</v>
      </c>
      <c r="G67" s="32">
        <f t="shared" ref="G67:G74" si="13">C67-E67</f>
        <v>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26"/>
      <c r="B68" s="33" t="str">
        <f>Jan!B68</f>
        <v>Lubrificantes, lavagem</v>
      </c>
      <c r="C68" s="38">
        <v>0.0</v>
      </c>
      <c r="D68" s="37">
        <f t="shared" si="8"/>
        <v>0</v>
      </c>
      <c r="E68" s="38">
        <v>0.0</v>
      </c>
      <c r="F68" s="37">
        <f t="shared" si="9"/>
        <v>0</v>
      </c>
      <c r="G68" s="38">
        <f t="shared" si="13"/>
        <v>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26"/>
      <c r="B69" s="33" t="str">
        <f>Jan!B69</f>
        <v>Manutenção do veículo</v>
      </c>
      <c r="C69" s="38">
        <v>0.0</v>
      </c>
      <c r="D69" s="37">
        <f t="shared" si="8"/>
        <v>0</v>
      </c>
      <c r="E69" s="38">
        <v>0.0</v>
      </c>
      <c r="F69" s="37">
        <f t="shared" si="9"/>
        <v>0</v>
      </c>
      <c r="G69" s="38">
        <f t="shared" si="13"/>
        <v>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26"/>
      <c r="B70" s="33" t="str">
        <f>Jan!B70</f>
        <v>Seguro</v>
      </c>
      <c r="C70" s="38">
        <v>0.0</v>
      </c>
      <c r="D70" s="37">
        <f t="shared" si="8"/>
        <v>0</v>
      </c>
      <c r="E70" s="38">
        <v>0.0</v>
      </c>
      <c r="F70" s="37">
        <f t="shared" si="9"/>
        <v>0</v>
      </c>
      <c r="G70" s="38">
        <f t="shared" si="13"/>
        <v>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26"/>
      <c r="B71" s="33" t="str">
        <f>Jan!B71</f>
        <v>Multas</v>
      </c>
      <c r="C71" s="38">
        <v>0.0</v>
      </c>
      <c r="D71" s="37">
        <f t="shared" si="8"/>
        <v>0</v>
      </c>
      <c r="E71" s="38">
        <v>0.0</v>
      </c>
      <c r="F71" s="37">
        <f t="shared" si="9"/>
        <v>0</v>
      </c>
      <c r="G71" s="38">
        <f t="shared" si="13"/>
        <v>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26"/>
      <c r="B72" s="33" t="str">
        <f>Jan!B72</f>
        <v>IPVA, Licenciamento, Seg. Obrig.</v>
      </c>
      <c r="C72" s="38">
        <v>0.0</v>
      </c>
      <c r="D72" s="37">
        <f t="shared" si="8"/>
        <v>0</v>
      </c>
      <c r="E72" s="38">
        <v>0.0</v>
      </c>
      <c r="F72" s="37">
        <f t="shared" si="9"/>
        <v>0</v>
      </c>
      <c r="G72" s="38">
        <f t="shared" si="13"/>
        <v>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26"/>
      <c r="B73" s="33" t="str">
        <f>Jan!B73</f>
        <v>.</v>
      </c>
      <c r="C73" s="38">
        <v>0.0</v>
      </c>
      <c r="D73" s="37">
        <f t="shared" si="8"/>
        <v>0</v>
      </c>
      <c r="E73" s="38">
        <v>0.0</v>
      </c>
      <c r="F73" s="37">
        <f t="shared" si="9"/>
        <v>0</v>
      </c>
      <c r="G73" s="38">
        <f t="shared" si="13"/>
        <v>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39"/>
      <c r="B74" s="40" t="str">
        <f>Jan!B74</f>
        <v>.</v>
      </c>
      <c r="C74" s="45">
        <v>0.0</v>
      </c>
      <c r="D74" s="44">
        <f t="shared" si="8"/>
        <v>0</v>
      </c>
      <c r="E74" s="45">
        <v>0.0</v>
      </c>
      <c r="F74" s="44">
        <f t="shared" si="9"/>
        <v>0</v>
      </c>
      <c r="G74" s="45">
        <f t="shared" si="13"/>
        <v>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0" customHeight="1">
      <c r="A75" s="71" t="s">
        <v>68</v>
      </c>
      <c r="B75" s="72"/>
      <c r="C75" s="108">
        <f>SUM(C67:C74)</f>
        <v>0</v>
      </c>
      <c r="D75" s="109">
        <f t="shared" si="8"/>
        <v>0</v>
      </c>
      <c r="E75" s="75">
        <f>SUM(E67:E74)</f>
        <v>0</v>
      </c>
      <c r="F75" s="110">
        <f t="shared" si="9"/>
        <v>0</v>
      </c>
      <c r="G75" s="75">
        <f>SUM(G67:G74)</f>
        <v>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77" t="s">
        <v>69</v>
      </c>
      <c r="B76" s="27" t="str">
        <f>Jan!B76</f>
        <v>Acessórios (Bolsa, bijuteria...)</v>
      </c>
      <c r="C76" s="32">
        <v>0.0</v>
      </c>
      <c r="D76" s="31">
        <f t="shared" si="8"/>
        <v>0</v>
      </c>
      <c r="E76" s="32">
        <v>0.0</v>
      </c>
      <c r="F76" s="31">
        <f t="shared" si="9"/>
        <v>0</v>
      </c>
      <c r="G76" s="32">
        <f t="shared" ref="G76:G85" si="14">C76-E76</f>
        <v>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26"/>
      <c r="B77" s="33" t="str">
        <f>Jan!B77</f>
        <v>Cosméticos, Cabeleireiro...</v>
      </c>
      <c r="C77" s="38">
        <v>0.0</v>
      </c>
      <c r="D77" s="37">
        <f t="shared" si="8"/>
        <v>0</v>
      </c>
      <c r="E77" s="38">
        <v>0.0</v>
      </c>
      <c r="F77" s="37">
        <f t="shared" si="9"/>
        <v>0</v>
      </c>
      <c r="G77" s="38">
        <f t="shared" si="14"/>
        <v>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26"/>
      <c r="B78" s="33" t="str">
        <f>Jan!B78</f>
        <v>Diversão e Lazer (Grêmio)</v>
      </c>
      <c r="C78" s="38">
        <v>0.0</v>
      </c>
      <c r="D78" s="37">
        <f t="shared" si="8"/>
        <v>0</v>
      </c>
      <c r="E78" s="38">
        <v>0.0</v>
      </c>
      <c r="F78" s="37">
        <f t="shared" si="9"/>
        <v>0</v>
      </c>
      <c r="G78" s="38">
        <f t="shared" si="14"/>
        <v>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26"/>
      <c r="B79" s="33" t="str">
        <f>Jan!B79</f>
        <v>Gorjeta</v>
      </c>
      <c r="C79" s="38">
        <v>0.0</v>
      </c>
      <c r="D79" s="37">
        <f t="shared" si="8"/>
        <v>0</v>
      </c>
      <c r="E79" s="38">
        <v>0.0</v>
      </c>
      <c r="F79" s="37">
        <f t="shared" si="9"/>
        <v>0</v>
      </c>
      <c r="G79" s="38">
        <f t="shared" si="14"/>
        <v>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26"/>
      <c r="B80" s="33" t="str">
        <f>Jan!B80</f>
        <v>Lanche, Café, doces...</v>
      </c>
      <c r="C80" s="38">
        <v>0.0</v>
      </c>
      <c r="D80" s="37">
        <f t="shared" si="8"/>
        <v>0</v>
      </c>
      <c r="E80" s="38">
        <v>0.0</v>
      </c>
      <c r="F80" s="37">
        <f t="shared" si="9"/>
        <v>0</v>
      </c>
      <c r="G80" s="38">
        <f t="shared" si="14"/>
        <v>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26"/>
      <c r="B81" s="33" t="str">
        <f>Jan!B81</f>
        <v>Presente</v>
      </c>
      <c r="C81" s="38">
        <v>0.0</v>
      </c>
      <c r="D81" s="37">
        <f t="shared" si="8"/>
        <v>0</v>
      </c>
      <c r="E81" s="38">
        <v>0.0</v>
      </c>
      <c r="F81" s="37">
        <f t="shared" si="9"/>
        <v>0</v>
      </c>
      <c r="G81" s="38">
        <f t="shared" si="14"/>
        <v>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26"/>
      <c r="B82" s="33" t="str">
        <f>Jan!B82</f>
        <v>.</v>
      </c>
      <c r="C82" s="38">
        <v>0.0</v>
      </c>
      <c r="D82" s="37">
        <f t="shared" si="8"/>
        <v>0</v>
      </c>
      <c r="E82" s="38">
        <v>0.0</v>
      </c>
      <c r="F82" s="37">
        <f t="shared" si="9"/>
        <v>0</v>
      </c>
      <c r="G82" s="38">
        <f t="shared" si="14"/>
        <v>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26"/>
      <c r="B83" s="33" t="str">
        <f>Jan!B83</f>
        <v>.</v>
      </c>
      <c r="C83" s="38">
        <v>0.0</v>
      </c>
      <c r="D83" s="37">
        <f t="shared" si="8"/>
        <v>0</v>
      </c>
      <c r="E83" s="38">
        <v>0.0</v>
      </c>
      <c r="F83" s="37">
        <f t="shared" si="9"/>
        <v>0</v>
      </c>
      <c r="G83" s="38">
        <f t="shared" si="14"/>
        <v>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26"/>
      <c r="B84" s="33" t="str">
        <f>Jan!B84</f>
        <v>.</v>
      </c>
      <c r="C84" s="38">
        <v>0.0</v>
      </c>
      <c r="D84" s="37">
        <f t="shared" si="8"/>
        <v>0</v>
      </c>
      <c r="E84" s="38">
        <v>0.0</v>
      </c>
      <c r="F84" s="37">
        <f t="shared" si="9"/>
        <v>0</v>
      </c>
      <c r="G84" s="38">
        <f t="shared" si="14"/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39"/>
      <c r="B85" s="40" t="str">
        <f>Jan!B85</f>
        <v>.</v>
      </c>
      <c r="C85" s="45">
        <v>0.0</v>
      </c>
      <c r="D85" s="44">
        <f t="shared" si="8"/>
        <v>0</v>
      </c>
      <c r="E85" s="45">
        <v>0.0</v>
      </c>
      <c r="F85" s="44">
        <f t="shared" si="9"/>
        <v>0</v>
      </c>
      <c r="G85" s="45">
        <f t="shared" si="14"/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0.25" customHeight="1">
      <c r="A86" s="80" t="s">
        <v>76</v>
      </c>
      <c r="B86" s="81"/>
      <c r="C86" s="82">
        <f>SUM(C76:C85)</f>
        <v>0</v>
      </c>
      <c r="D86" s="83">
        <f t="shared" si="8"/>
        <v>0</v>
      </c>
      <c r="E86" s="82">
        <f>SUM(E76:E85)</f>
        <v>0</v>
      </c>
      <c r="F86" s="83">
        <f t="shared" si="9"/>
        <v>0</v>
      </c>
      <c r="G86" s="82">
        <f>SUM(G76:G85)</f>
        <v>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0" customHeight="1">
      <c r="A87" s="84" t="s">
        <v>77</v>
      </c>
      <c r="B87" s="60"/>
      <c r="C87" s="85">
        <f t="shared" ref="C87:G87" si="15">C43+C50+C66+C75+C86</f>
        <v>0</v>
      </c>
      <c r="D87" s="87">
        <f t="shared" si="15"/>
        <v>0</v>
      </c>
      <c r="E87" s="85">
        <f t="shared" si="15"/>
        <v>0</v>
      </c>
      <c r="F87" s="87">
        <f t="shared" si="15"/>
        <v>0</v>
      </c>
      <c r="G87" s="85">
        <f t="shared" si="15"/>
        <v>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9.0" customHeight="1">
      <c r="A88" s="53"/>
      <c r="B88" s="54"/>
      <c r="C88" s="54"/>
      <c r="D88" s="54"/>
      <c r="E88" s="54"/>
      <c r="F88" s="54"/>
      <c r="G88" s="5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75" customHeight="1">
      <c r="A89" s="53"/>
      <c r="B89" s="88" t="s">
        <v>78</v>
      </c>
      <c r="C89" s="89">
        <v>0.05</v>
      </c>
      <c r="D89" s="89">
        <v>0.1</v>
      </c>
      <c r="E89" s="54"/>
      <c r="F89" s="1"/>
      <c r="G89" s="5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2.5" customHeight="1">
      <c r="A90" s="53"/>
      <c r="B90" s="90" t="s">
        <v>79</v>
      </c>
      <c r="C90" s="91">
        <f t="shared" ref="C90:D90" si="16">C89+0.001</f>
        <v>0.051</v>
      </c>
      <c r="D90" s="91">
        <f t="shared" si="16"/>
        <v>0.101</v>
      </c>
      <c r="E90" s="1"/>
      <c r="F90" s="1"/>
      <c r="G90" s="5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2.5" customHeight="1">
      <c r="A91" s="53"/>
      <c r="B91" s="54"/>
      <c r="C91" s="54"/>
      <c r="D91" s="54"/>
      <c r="E91" s="54"/>
      <c r="F91" s="54"/>
      <c r="G91" s="5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0" customHeight="1">
      <c r="A92" s="92"/>
      <c r="B92" s="93" t="s">
        <v>80</v>
      </c>
      <c r="C92" s="94">
        <f>C13-C87-C22</f>
        <v>0</v>
      </c>
      <c r="D92" s="95">
        <f>IF(C$13=0,0,C92/C$13)</f>
        <v>0</v>
      </c>
      <c r="E92" s="94">
        <f>E13-E87-E22</f>
        <v>0</v>
      </c>
      <c r="F92" s="95">
        <f>IF((E$13-E$5)=0,0,E92/(E$13-E$5))</f>
        <v>0</v>
      </c>
      <c r="G92" s="94">
        <f>G13-G87-G22</f>
        <v>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C1:G1"/>
    <mergeCell ref="E2:G2"/>
    <mergeCell ref="C3:D3"/>
    <mergeCell ref="E3:F3"/>
    <mergeCell ref="A5:A12"/>
    <mergeCell ref="A13:B13"/>
    <mergeCell ref="A15:A21"/>
    <mergeCell ref="A51:A65"/>
    <mergeCell ref="A67:A74"/>
    <mergeCell ref="A76:A85"/>
    <mergeCell ref="A75:B75"/>
    <mergeCell ref="A86:B86"/>
    <mergeCell ref="A87:B87"/>
    <mergeCell ref="A22:B22"/>
    <mergeCell ref="A24:B24"/>
    <mergeCell ref="A25:A42"/>
    <mergeCell ref="A43:B43"/>
    <mergeCell ref="A44:A49"/>
    <mergeCell ref="A50:B50"/>
    <mergeCell ref="A66:B66"/>
  </mergeCells>
  <conditionalFormatting sqref="G6:G12 G15:G21 G25">
    <cfRule type="cellIs" dxfId="1" priority="1" operator="lessThan">
      <formula>0</formula>
    </cfRule>
  </conditionalFormatting>
  <printOptions/>
  <pageMargins bottom="0.75" footer="0.0" header="0.0" left="0.7" right="0.7" top="0.75"/>
  <pageSetup orientation="landscape"/>
  <headerFooter>
    <oddHeader>&amp;COrçamento mês de &amp;A</oddHeader>
    <oddFooter>&amp;Lfonte: www.disop.com.br&amp;C&amp;P de &amp;R&amp;D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1" width="10.75"/>
    <col customWidth="1" min="2" max="2" width="50.0"/>
    <col customWidth="1" min="3" max="7" width="25.88"/>
    <col customWidth="1" min="8" max="26" width="8.0"/>
  </cols>
  <sheetData>
    <row r="1" ht="54.75" customHeight="1">
      <c r="A1" s="1"/>
      <c r="B1" s="1"/>
      <c r="C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1"/>
      <c r="C2" s="1"/>
      <c r="D2" s="1"/>
      <c r="E2" s="3" t="s">
        <v>1</v>
      </c>
      <c r="F2" s="4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1"/>
      <c r="C3" s="6" t="s">
        <v>2</v>
      </c>
      <c r="D3" s="7"/>
      <c r="E3" s="8" t="s">
        <v>3</v>
      </c>
      <c r="F3" s="9"/>
      <c r="G3" s="10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62.25" customHeight="1">
      <c r="A4" s="11"/>
      <c r="B4" s="12" t="s">
        <v>5</v>
      </c>
      <c r="C4" s="13" t="s">
        <v>6</v>
      </c>
      <c r="D4" s="14" t="s">
        <v>7</v>
      </c>
      <c r="E4" s="15" t="s">
        <v>6</v>
      </c>
      <c r="F4" s="16" t="s">
        <v>7</v>
      </c>
      <c r="G4" s="17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9" t="s">
        <v>9</v>
      </c>
      <c r="B5" s="20" t="s">
        <v>10</v>
      </c>
      <c r="C5" s="96"/>
      <c r="D5" s="97"/>
      <c r="E5" s="23">
        <f>Mar!E92</f>
        <v>0</v>
      </c>
      <c r="F5" s="24"/>
      <c r="G5" s="2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.25" customHeight="1">
      <c r="A6" s="26"/>
      <c r="B6" s="27" t="str">
        <f>Jan!B6</f>
        <v>Salários</v>
      </c>
      <c r="C6" s="98">
        <v>0.0</v>
      </c>
      <c r="D6" s="99">
        <f t="shared" ref="D6:D12" si="1">IF(C$13=0,0,C6/C$13)</f>
        <v>0</v>
      </c>
      <c r="E6" s="30">
        <v>0.0</v>
      </c>
      <c r="F6" s="31">
        <f t="shared" ref="F6:F12" si="2">IF((E$13-E$5)=0,0,E6/(E$13-E$5))</f>
        <v>0</v>
      </c>
      <c r="G6" s="32">
        <f t="shared" ref="G6:G12" si="3">E6-C6</f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26"/>
      <c r="B7" s="33" t="str">
        <f>Jan!B7</f>
        <v>Vale</v>
      </c>
      <c r="C7" s="100">
        <v>0.0</v>
      </c>
      <c r="D7" s="101">
        <f t="shared" si="1"/>
        <v>0</v>
      </c>
      <c r="E7" s="36">
        <v>0.0</v>
      </c>
      <c r="F7" s="37">
        <f t="shared" si="2"/>
        <v>0</v>
      </c>
      <c r="G7" s="38">
        <f t="shared" si="3"/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26"/>
      <c r="B8" s="33" t="str">
        <f>Jan!B8</f>
        <v>Pensão</v>
      </c>
      <c r="C8" s="100">
        <v>0.0</v>
      </c>
      <c r="D8" s="101">
        <f t="shared" si="1"/>
        <v>0</v>
      </c>
      <c r="E8" s="36">
        <v>0.0</v>
      </c>
      <c r="F8" s="37">
        <f t="shared" si="2"/>
        <v>0</v>
      </c>
      <c r="G8" s="38">
        <f t="shared" si="3"/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26"/>
      <c r="B9" s="33" t="str">
        <f>Jan!B9</f>
        <v>Resgate Aplicação</v>
      </c>
      <c r="C9" s="100">
        <v>0.0</v>
      </c>
      <c r="D9" s="101">
        <f t="shared" si="1"/>
        <v>0</v>
      </c>
      <c r="E9" s="36">
        <v>0.0</v>
      </c>
      <c r="F9" s="37">
        <f t="shared" si="2"/>
        <v>0</v>
      </c>
      <c r="G9" s="38">
        <f t="shared" si="3"/>
        <v>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26"/>
      <c r="B10" s="33" t="str">
        <f>Jan!B10</f>
        <v>Bônus / Comissão</v>
      </c>
      <c r="C10" s="100">
        <v>0.0</v>
      </c>
      <c r="D10" s="101">
        <f t="shared" si="1"/>
        <v>0</v>
      </c>
      <c r="E10" s="36">
        <v>0.0</v>
      </c>
      <c r="F10" s="37">
        <f t="shared" si="2"/>
        <v>0</v>
      </c>
      <c r="G10" s="38">
        <f t="shared" si="3"/>
        <v>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26"/>
      <c r="B11" s="33" t="str">
        <f>Jan!B11</f>
        <v>.</v>
      </c>
      <c r="C11" s="100">
        <v>0.0</v>
      </c>
      <c r="D11" s="101">
        <f t="shared" si="1"/>
        <v>0</v>
      </c>
      <c r="E11" s="36">
        <v>0.0</v>
      </c>
      <c r="F11" s="37">
        <f t="shared" si="2"/>
        <v>0</v>
      </c>
      <c r="G11" s="38">
        <f t="shared" si="3"/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39"/>
      <c r="B12" s="40" t="str">
        <f>Jan!B12</f>
        <v>.</v>
      </c>
      <c r="C12" s="102">
        <v>0.0</v>
      </c>
      <c r="D12" s="103">
        <f t="shared" si="1"/>
        <v>0</v>
      </c>
      <c r="E12" s="43">
        <v>0.0</v>
      </c>
      <c r="F12" s="44">
        <f t="shared" si="2"/>
        <v>0</v>
      </c>
      <c r="G12" s="45">
        <f t="shared" si="3"/>
        <v>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111" t="s">
        <v>17</v>
      </c>
      <c r="B13" s="47"/>
      <c r="C13" s="104">
        <f t="shared" ref="C13:G13" si="4">SUM(C5:C12)</f>
        <v>0</v>
      </c>
      <c r="D13" s="105">
        <f t="shared" si="4"/>
        <v>0</v>
      </c>
      <c r="E13" s="112">
        <f t="shared" si="4"/>
        <v>0</v>
      </c>
      <c r="F13" s="113">
        <f t="shared" si="4"/>
        <v>0</v>
      </c>
      <c r="G13" s="114">
        <f t="shared" si="4"/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53"/>
      <c r="B14" s="54"/>
      <c r="C14" s="54"/>
      <c r="D14" s="54"/>
      <c r="E14" s="54"/>
      <c r="F14" s="54"/>
      <c r="G14" s="5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9" t="s">
        <v>18</v>
      </c>
      <c r="B15" s="27" t="str">
        <f>Jan!B15</f>
        <v>Ativos móveis (ex.: veículo)</v>
      </c>
      <c r="C15" s="32">
        <v>0.0</v>
      </c>
      <c r="D15" s="99">
        <f t="shared" ref="D15:D22" si="5">IF(C$13=0,0,C15/C$13)</f>
        <v>0</v>
      </c>
      <c r="E15" s="30">
        <v>0.0</v>
      </c>
      <c r="F15" s="31">
        <f t="shared" ref="F15:F22" si="6">IF((E$13-E$5)=0,0,E15/(E$13-E$5))</f>
        <v>0</v>
      </c>
      <c r="G15" s="32">
        <f t="shared" ref="G15:G21" si="7">E15-C15</f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26"/>
      <c r="B16" s="33" t="str">
        <f>Jan!B16</f>
        <v>Ativos imóveis (ex. casa)</v>
      </c>
      <c r="C16" s="38">
        <v>0.0</v>
      </c>
      <c r="D16" s="101">
        <f t="shared" si="5"/>
        <v>0</v>
      </c>
      <c r="E16" s="36">
        <v>0.0</v>
      </c>
      <c r="F16" s="37">
        <f t="shared" si="6"/>
        <v>0</v>
      </c>
      <c r="G16" s="38">
        <f t="shared" si="7"/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26"/>
      <c r="B17" s="33" t="str">
        <f>Jan!B17</f>
        <v>Previdência Privada</v>
      </c>
      <c r="C17" s="38">
        <v>0.0</v>
      </c>
      <c r="D17" s="101">
        <f t="shared" si="5"/>
        <v>0</v>
      </c>
      <c r="E17" s="36">
        <v>0.0</v>
      </c>
      <c r="F17" s="37">
        <f t="shared" si="6"/>
        <v>0</v>
      </c>
      <c r="G17" s="38">
        <f t="shared" si="7"/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26"/>
      <c r="B18" s="33" t="str">
        <f>Jan!B18</f>
        <v>Aplicação em Fundos</v>
      </c>
      <c r="C18" s="38">
        <v>0.0</v>
      </c>
      <c r="D18" s="101">
        <f t="shared" si="5"/>
        <v>0</v>
      </c>
      <c r="E18" s="36">
        <v>0.0</v>
      </c>
      <c r="F18" s="37">
        <f t="shared" si="6"/>
        <v>0</v>
      </c>
      <c r="G18" s="38">
        <f t="shared" si="7"/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26"/>
      <c r="B19" s="33" t="str">
        <f>Jan!B19</f>
        <v>Poupança</v>
      </c>
      <c r="C19" s="38">
        <v>0.0</v>
      </c>
      <c r="D19" s="101">
        <f t="shared" si="5"/>
        <v>0</v>
      </c>
      <c r="E19" s="36">
        <v>0.0</v>
      </c>
      <c r="F19" s="37">
        <f t="shared" si="6"/>
        <v>0</v>
      </c>
      <c r="G19" s="38">
        <f t="shared" si="7"/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26"/>
      <c r="B20" s="33" t="str">
        <f>Jan!B20</f>
        <v>.</v>
      </c>
      <c r="C20" s="38">
        <v>0.0</v>
      </c>
      <c r="D20" s="101">
        <f t="shared" si="5"/>
        <v>0</v>
      </c>
      <c r="E20" s="36">
        <v>0.0</v>
      </c>
      <c r="F20" s="37">
        <f t="shared" si="6"/>
        <v>0</v>
      </c>
      <c r="G20" s="38">
        <f t="shared" si="7"/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39"/>
      <c r="B21" s="40" t="str">
        <f>Jan!B21</f>
        <v>.</v>
      </c>
      <c r="C21" s="45">
        <v>0.0</v>
      </c>
      <c r="D21" s="101">
        <f t="shared" si="5"/>
        <v>0</v>
      </c>
      <c r="E21" s="43">
        <v>0.0</v>
      </c>
      <c r="F21" s="37">
        <f t="shared" si="6"/>
        <v>0</v>
      </c>
      <c r="G21" s="38">
        <f t="shared" si="7"/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0" customHeight="1">
      <c r="A22" s="59" t="s">
        <v>24</v>
      </c>
      <c r="B22" s="60"/>
      <c r="C22" s="106">
        <f>SUM(C15:C21)</f>
        <v>0</v>
      </c>
      <c r="D22" s="105">
        <f t="shared" si="5"/>
        <v>0</v>
      </c>
      <c r="E22" s="62">
        <f>SUM(E15:E21)</f>
        <v>0</v>
      </c>
      <c r="F22" s="63">
        <f t="shared" si="6"/>
        <v>0</v>
      </c>
      <c r="G22" s="64">
        <f>SUM(G15:G21)</f>
        <v>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75" customHeight="1">
      <c r="A23" s="53"/>
      <c r="B23" s="54"/>
      <c r="C23" s="54"/>
      <c r="D23" s="54"/>
      <c r="E23" s="54"/>
      <c r="F23" s="54"/>
      <c r="G23" s="5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65" t="s">
        <v>25</v>
      </c>
      <c r="B24" s="60"/>
      <c r="C24" s="106">
        <f>C13-C22</f>
        <v>0</v>
      </c>
      <c r="D24" s="107">
        <f t="shared" ref="D24:D86" si="8">IF(C$13=0,0,C24/C$13)</f>
        <v>0</v>
      </c>
      <c r="E24" s="64">
        <f>E13-E22</f>
        <v>0</v>
      </c>
      <c r="F24" s="113">
        <f t="shared" ref="F24:F86" si="9">IF((E$13-E$5)=0,0,E24/(E$13-E$5))</f>
        <v>0</v>
      </c>
      <c r="G24" s="64">
        <f>G13-G22</f>
        <v>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9" t="s">
        <v>26</v>
      </c>
      <c r="B25" s="27" t="str">
        <f>Jan!B25</f>
        <v>Açougue, Avícola, peixaria...</v>
      </c>
      <c r="C25" s="32">
        <v>0.0</v>
      </c>
      <c r="D25" s="31">
        <f t="shared" si="8"/>
        <v>0</v>
      </c>
      <c r="E25" s="32">
        <v>0.0</v>
      </c>
      <c r="F25" s="31">
        <f t="shared" si="9"/>
        <v>0</v>
      </c>
      <c r="G25" s="38">
        <f t="shared" ref="G25:G42" si="10">C25-E25</f>
        <v>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26"/>
      <c r="B26" s="33" t="str">
        <f>Jan!B26</f>
        <v>Água</v>
      </c>
      <c r="C26" s="38">
        <v>0.0</v>
      </c>
      <c r="D26" s="37">
        <f t="shared" si="8"/>
        <v>0</v>
      </c>
      <c r="E26" s="38">
        <v>0.0</v>
      </c>
      <c r="F26" s="37">
        <f t="shared" si="9"/>
        <v>0</v>
      </c>
      <c r="G26" s="38">
        <f t="shared" si="10"/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26"/>
      <c r="B27" s="33" t="str">
        <f>Jan!B27</f>
        <v>Aluguel</v>
      </c>
      <c r="C27" s="38">
        <v>0.0</v>
      </c>
      <c r="D27" s="37">
        <f t="shared" si="8"/>
        <v>0</v>
      </c>
      <c r="E27" s="38">
        <v>0.0</v>
      </c>
      <c r="F27" s="37">
        <f t="shared" si="9"/>
        <v>0</v>
      </c>
      <c r="G27" s="38">
        <f t="shared" si="10"/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26"/>
      <c r="B28" s="33" t="str">
        <f>Jan!B28</f>
        <v>Assinatura de jornal, revista</v>
      </c>
      <c r="C28" s="38">
        <v>0.0</v>
      </c>
      <c r="D28" s="37">
        <f t="shared" si="8"/>
        <v>0</v>
      </c>
      <c r="E28" s="38">
        <v>0.0</v>
      </c>
      <c r="F28" s="37">
        <f t="shared" si="9"/>
        <v>0</v>
      </c>
      <c r="G28" s="38">
        <f t="shared" si="10"/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26"/>
      <c r="B29" s="33" t="str">
        <f>Jan!B29</f>
        <v>Compra de móveis, utensílios</v>
      </c>
      <c r="C29" s="38">
        <v>0.0</v>
      </c>
      <c r="D29" s="37">
        <f t="shared" si="8"/>
        <v>0</v>
      </c>
      <c r="E29" s="38">
        <v>0.0</v>
      </c>
      <c r="F29" s="37">
        <f t="shared" si="9"/>
        <v>0</v>
      </c>
      <c r="G29" s="38">
        <f t="shared" si="10"/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26"/>
      <c r="B30" s="33" t="str">
        <f>Jan!B30</f>
        <v>Condomínio</v>
      </c>
      <c r="C30" s="38">
        <v>0.0</v>
      </c>
      <c r="D30" s="37">
        <f t="shared" si="8"/>
        <v>0</v>
      </c>
      <c r="E30" s="38">
        <v>0.0</v>
      </c>
      <c r="F30" s="37">
        <f t="shared" si="9"/>
        <v>0</v>
      </c>
      <c r="G30" s="38">
        <f t="shared" si="10"/>
        <v>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26"/>
      <c r="B31" s="33" t="str">
        <f>Jan!B31</f>
        <v>Energia Elétrica</v>
      </c>
      <c r="C31" s="38">
        <v>0.0</v>
      </c>
      <c r="D31" s="37">
        <f t="shared" si="8"/>
        <v>0</v>
      </c>
      <c r="E31" s="38">
        <v>0.0</v>
      </c>
      <c r="F31" s="37">
        <f t="shared" si="9"/>
        <v>0</v>
      </c>
      <c r="G31" s="38">
        <f t="shared" si="10"/>
        <v>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26"/>
      <c r="B32" s="33" t="str">
        <f>Jan!B32</f>
        <v>Feira, Sacolão, Hortifruti</v>
      </c>
      <c r="C32" s="38">
        <v>0.0</v>
      </c>
      <c r="D32" s="37">
        <f t="shared" si="8"/>
        <v>0</v>
      </c>
      <c r="E32" s="38">
        <v>0.0</v>
      </c>
      <c r="F32" s="37">
        <f t="shared" si="9"/>
        <v>0</v>
      </c>
      <c r="G32" s="38">
        <f t="shared" si="10"/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26"/>
      <c r="B33" s="33" t="str">
        <f>Jan!B33</f>
        <v>Internet, TV a cabo</v>
      </c>
      <c r="C33" s="38">
        <v>0.0</v>
      </c>
      <c r="D33" s="37">
        <f t="shared" si="8"/>
        <v>0</v>
      </c>
      <c r="E33" s="38">
        <v>0.0</v>
      </c>
      <c r="F33" s="37">
        <f t="shared" si="9"/>
        <v>0</v>
      </c>
      <c r="G33" s="38">
        <f t="shared" si="10"/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26"/>
      <c r="B34" s="33" t="str">
        <f>Jan!B34</f>
        <v>Manutenção residência</v>
      </c>
      <c r="C34" s="38">
        <v>0.0</v>
      </c>
      <c r="D34" s="37">
        <f t="shared" si="8"/>
        <v>0</v>
      </c>
      <c r="E34" s="38">
        <v>0.0</v>
      </c>
      <c r="F34" s="37">
        <f t="shared" si="9"/>
        <v>0</v>
      </c>
      <c r="G34" s="38">
        <f t="shared" si="10"/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26"/>
      <c r="B35" s="33" t="str">
        <f>Jan!B35</f>
        <v>Supermercado</v>
      </c>
      <c r="C35" s="38">
        <v>0.0</v>
      </c>
      <c r="D35" s="37">
        <f t="shared" si="8"/>
        <v>0</v>
      </c>
      <c r="E35" s="38">
        <v>0.0</v>
      </c>
      <c r="F35" s="37">
        <f t="shared" si="9"/>
        <v>0</v>
      </c>
      <c r="G35" s="38">
        <f t="shared" si="10"/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26"/>
      <c r="B36" s="33" t="str">
        <f>Jan!B36</f>
        <v>Telefones Fixo e Celular</v>
      </c>
      <c r="C36" s="38">
        <v>0.0</v>
      </c>
      <c r="D36" s="37">
        <f t="shared" si="8"/>
        <v>0</v>
      </c>
      <c r="E36" s="38">
        <v>0.0</v>
      </c>
      <c r="F36" s="37">
        <f t="shared" si="9"/>
        <v>0</v>
      </c>
      <c r="G36" s="38">
        <f t="shared" si="10"/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26"/>
      <c r="B37" s="33" t="str">
        <f>Jan!B37</f>
        <v>Empregada</v>
      </c>
      <c r="C37" s="38">
        <v>0.0</v>
      </c>
      <c r="D37" s="37">
        <f t="shared" si="8"/>
        <v>0</v>
      </c>
      <c r="E37" s="38">
        <v>0.0</v>
      </c>
      <c r="F37" s="37">
        <f t="shared" si="9"/>
        <v>0</v>
      </c>
      <c r="G37" s="38">
        <f t="shared" si="10"/>
        <v>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26"/>
      <c r="B38" s="33" t="str">
        <f>Jan!B38</f>
        <v>Animais</v>
      </c>
      <c r="C38" s="38">
        <v>0.0</v>
      </c>
      <c r="D38" s="37">
        <f t="shared" si="8"/>
        <v>0</v>
      </c>
      <c r="E38" s="38">
        <v>0.0</v>
      </c>
      <c r="F38" s="37">
        <f t="shared" si="9"/>
        <v>0</v>
      </c>
      <c r="G38" s="38">
        <f t="shared" si="10"/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26"/>
      <c r="B39" s="33" t="str">
        <f>Jan!B39</f>
        <v>Vigilante/Segurança</v>
      </c>
      <c r="C39" s="38">
        <v>0.0</v>
      </c>
      <c r="D39" s="37">
        <f t="shared" si="8"/>
        <v>0</v>
      </c>
      <c r="E39" s="38">
        <v>0.0</v>
      </c>
      <c r="F39" s="37">
        <f t="shared" si="9"/>
        <v>0</v>
      </c>
      <c r="G39" s="38">
        <f t="shared" si="10"/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26"/>
      <c r="B40" s="33" t="str">
        <f>Jan!B40</f>
        <v>.</v>
      </c>
      <c r="C40" s="38">
        <v>0.0</v>
      </c>
      <c r="D40" s="37">
        <f t="shared" si="8"/>
        <v>0</v>
      </c>
      <c r="E40" s="38">
        <v>0.0</v>
      </c>
      <c r="F40" s="37">
        <f t="shared" si="9"/>
        <v>0</v>
      </c>
      <c r="G40" s="38">
        <f t="shared" si="10"/>
        <v>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26"/>
      <c r="B41" s="33" t="str">
        <f>Jan!B41</f>
        <v>.</v>
      </c>
      <c r="C41" s="38">
        <v>0.0</v>
      </c>
      <c r="D41" s="37">
        <f t="shared" si="8"/>
        <v>0</v>
      </c>
      <c r="E41" s="38">
        <v>0.0</v>
      </c>
      <c r="F41" s="37">
        <f t="shared" si="9"/>
        <v>0</v>
      </c>
      <c r="G41" s="38">
        <f t="shared" si="10"/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39"/>
      <c r="B42" s="40" t="str">
        <f>Jan!B42</f>
        <v>.</v>
      </c>
      <c r="C42" s="45">
        <v>0.0</v>
      </c>
      <c r="D42" s="44">
        <f t="shared" si="8"/>
        <v>0</v>
      </c>
      <c r="E42" s="45">
        <v>0.0</v>
      </c>
      <c r="F42" s="44">
        <f t="shared" si="9"/>
        <v>0</v>
      </c>
      <c r="G42" s="45">
        <f t="shared" si="10"/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0" customHeight="1">
      <c r="A43" s="71" t="s">
        <v>42</v>
      </c>
      <c r="B43" s="72"/>
      <c r="C43" s="108">
        <f>SUM(C25:C42)</f>
        <v>0</v>
      </c>
      <c r="D43" s="109">
        <f t="shared" si="8"/>
        <v>0</v>
      </c>
      <c r="E43" s="75">
        <f>SUM(E25:E42)</f>
        <v>0</v>
      </c>
      <c r="F43" s="110">
        <f t="shared" si="9"/>
        <v>0</v>
      </c>
      <c r="G43" s="75">
        <f>SUM(G25:G42)</f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77" t="s">
        <v>43</v>
      </c>
      <c r="B44" s="27" t="str">
        <f>Jan!B44</f>
        <v>Academia</v>
      </c>
      <c r="C44" s="32">
        <v>0.0</v>
      </c>
      <c r="D44" s="31">
        <f t="shared" si="8"/>
        <v>0</v>
      </c>
      <c r="E44" s="32">
        <v>0.0</v>
      </c>
      <c r="F44" s="31">
        <f t="shared" si="9"/>
        <v>0</v>
      </c>
      <c r="G44" s="32">
        <f t="shared" ref="G44:G49" si="11">C44-E44</f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26"/>
      <c r="B45" s="33" t="str">
        <f>Jan!B45</f>
        <v>Curso de línguas</v>
      </c>
      <c r="C45" s="38">
        <v>0.0</v>
      </c>
      <c r="D45" s="37">
        <f t="shared" si="8"/>
        <v>0</v>
      </c>
      <c r="E45" s="38">
        <v>0.0</v>
      </c>
      <c r="F45" s="37">
        <f t="shared" si="9"/>
        <v>0</v>
      </c>
      <c r="G45" s="38">
        <f t="shared" si="11"/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26"/>
      <c r="B46" s="33" t="str">
        <f>Jan!B46</f>
        <v>Faculdade e Colégio</v>
      </c>
      <c r="C46" s="38">
        <v>0.0</v>
      </c>
      <c r="D46" s="37">
        <f t="shared" si="8"/>
        <v>0</v>
      </c>
      <c r="E46" s="38">
        <v>0.0</v>
      </c>
      <c r="F46" s="37">
        <f t="shared" si="9"/>
        <v>0</v>
      </c>
      <c r="G46" s="38">
        <f t="shared" si="11"/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26"/>
      <c r="B47" s="33" t="str">
        <f>Jan!B47</f>
        <v>Mat. escolar, cópias, trabalhos...</v>
      </c>
      <c r="C47" s="38">
        <v>0.0</v>
      </c>
      <c r="D47" s="37">
        <f t="shared" si="8"/>
        <v>0</v>
      </c>
      <c r="E47" s="38">
        <v>0.0</v>
      </c>
      <c r="F47" s="37">
        <f t="shared" si="9"/>
        <v>0</v>
      </c>
      <c r="G47" s="38">
        <f t="shared" si="11"/>
        <v>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26"/>
      <c r="B48" s="33" t="str">
        <f>Jan!B48</f>
        <v>.</v>
      </c>
      <c r="C48" s="38">
        <v>0.0</v>
      </c>
      <c r="D48" s="37">
        <f t="shared" si="8"/>
        <v>0</v>
      </c>
      <c r="E48" s="38">
        <v>0.0</v>
      </c>
      <c r="F48" s="37">
        <f t="shared" si="9"/>
        <v>0</v>
      </c>
      <c r="G48" s="38">
        <f t="shared" si="11"/>
        <v>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39"/>
      <c r="B49" s="40" t="str">
        <f>Jan!B49</f>
        <v>.</v>
      </c>
      <c r="C49" s="45">
        <v>0.0</v>
      </c>
      <c r="D49" s="44">
        <f t="shared" si="8"/>
        <v>0</v>
      </c>
      <c r="E49" s="45">
        <v>0.0</v>
      </c>
      <c r="F49" s="44">
        <f t="shared" si="9"/>
        <v>0</v>
      </c>
      <c r="G49" s="45">
        <f t="shared" si="11"/>
        <v>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0" customHeight="1">
      <c r="A50" s="71" t="s">
        <v>48</v>
      </c>
      <c r="B50" s="72"/>
      <c r="C50" s="108">
        <f>SUM(C44:C49)</f>
        <v>0</v>
      </c>
      <c r="D50" s="109">
        <f t="shared" si="8"/>
        <v>0</v>
      </c>
      <c r="E50" s="75">
        <f>SUM(E44:E49)</f>
        <v>0</v>
      </c>
      <c r="F50" s="110">
        <f t="shared" si="9"/>
        <v>0</v>
      </c>
      <c r="G50" s="75">
        <f>SUM(G44:G49)</f>
        <v>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77" t="s">
        <v>49</v>
      </c>
      <c r="B51" s="27" t="str">
        <f>Jan!B51</f>
        <v>Condução</v>
      </c>
      <c r="C51" s="32">
        <v>0.0</v>
      </c>
      <c r="D51" s="31">
        <f t="shared" si="8"/>
        <v>0</v>
      </c>
      <c r="E51" s="32">
        <v>0.0</v>
      </c>
      <c r="F51" s="31">
        <f t="shared" si="9"/>
        <v>0</v>
      </c>
      <c r="G51" s="32">
        <f t="shared" ref="G51:G65" si="12">C51-E51</f>
        <v>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26"/>
      <c r="B52" s="33" t="str">
        <f>Jan!B52</f>
        <v>Convênio Médico</v>
      </c>
      <c r="C52" s="38">
        <v>0.0</v>
      </c>
      <c r="D52" s="37">
        <f t="shared" si="8"/>
        <v>0</v>
      </c>
      <c r="E52" s="38">
        <v>0.0</v>
      </c>
      <c r="F52" s="37">
        <f t="shared" si="9"/>
        <v>0</v>
      </c>
      <c r="G52" s="38">
        <f t="shared" si="12"/>
        <v>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26"/>
      <c r="B53" s="33" t="str">
        <f>Jan!B53</f>
        <v>CPMF e impostos</v>
      </c>
      <c r="C53" s="38">
        <v>0.0</v>
      </c>
      <c r="D53" s="37">
        <f t="shared" si="8"/>
        <v>0</v>
      </c>
      <c r="E53" s="38">
        <v>0.0</v>
      </c>
      <c r="F53" s="37">
        <f t="shared" si="9"/>
        <v>0</v>
      </c>
      <c r="G53" s="38">
        <f t="shared" si="12"/>
        <v>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26"/>
      <c r="B54" s="33" t="str">
        <f>Jan!B54</f>
        <v>Dízimo / Doações</v>
      </c>
      <c r="C54" s="38">
        <v>0.0</v>
      </c>
      <c r="D54" s="37">
        <f t="shared" si="8"/>
        <v>0</v>
      </c>
      <c r="E54" s="38">
        <v>0.0</v>
      </c>
      <c r="F54" s="37">
        <f t="shared" si="9"/>
        <v>0</v>
      </c>
      <c r="G54" s="38">
        <f t="shared" si="12"/>
        <v>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26"/>
      <c r="B55" s="33" t="str">
        <f>Jan!B55</f>
        <v>INSS</v>
      </c>
      <c r="C55" s="38">
        <v>0.0</v>
      </c>
      <c r="D55" s="37">
        <f t="shared" si="8"/>
        <v>0</v>
      </c>
      <c r="E55" s="38">
        <v>0.0</v>
      </c>
      <c r="F55" s="37">
        <f t="shared" si="9"/>
        <v>0</v>
      </c>
      <c r="G55" s="38">
        <f t="shared" si="12"/>
        <v>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26"/>
      <c r="B56" s="33" t="str">
        <f>Jan!B56</f>
        <v>IRRF</v>
      </c>
      <c r="C56" s="38">
        <v>0.0</v>
      </c>
      <c r="D56" s="37">
        <f t="shared" si="8"/>
        <v>0</v>
      </c>
      <c r="E56" s="38">
        <v>0.0</v>
      </c>
      <c r="F56" s="37">
        <f t="shared" si="9"/>
        <v>0</v>
      </c>
      <c r="G56" s="38">
        <f t="shared" si="12"/>
        <v>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26"/>
      <c r="B57" s="33" t="str">
        <f>Jan!B57</f>
        <v>Medicamentos</v>
      </c>
      <c r="C57" s="38">
        <v>0.0</v>
      </c>
      <c r="D57" s="37">
        <f t="shared" si="8"/>
        <v>0</v>
      </c>
      <c r="E57" s="38">
        <v>0.0</v>
      </c>
      <c r="F57" s="37">
        <f t="shared" si="9"/>
        <v>0</v>
      </c>
      <c r="G57" s="38">
        <f t="shared" si="12"/>
        <v>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26"/>
      <c r="B58" s="33" t="str">
        <f>Jan!B58</f>
        <v>Mesada</v>
      </c>
      <c r="C58" s="38">
        <v>0.0</v>
      </c>
      <c r="D58" s="37">
        <f t="shared" si="8"/>
        <v>0</v>
      </c>
      <c r="E58" s="38">
        <v>0.0</v>
      </c>
      <c r="F58" s="37">
        <f t="shared" si="9"/>
        <v>0</v>
      </c>
      <c r="G58" s="38">
        <f t="shared" si="12"/>
        <v>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26"/>
      <c r="B59" s="33" t="str">
        <f>Jan!B59</f>
        <v>Pensão</v>
      </c>
      <c r="C59" s="38">
        <v>0.0</v>
      </c>
      <c r="D59" s="37">
        <f t="shared" si="8"/>
        <v>0</v>
      </c>
      <c r="E59" s="38">
        <v>0.0</v>
      </c>
      <c r="F59" s="37">
        <f t="shared" si="9"/>
        <v>0</v>
      </c>
      <c r="G59" s="38">
        <f t="shared" si="12"/>
        <v>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26"/>
      <c r="B60" s="33" t="str">
        <f>Jan!B60</f>
        <v>Tarifas, c.créd., ch. esp., etc.</v>
      </c>
      <c r="C60" s="38">
        <v>0.0</v>
      </c>
      <c r="D60" s="37">
        <f t="shared" si="8"/>
        <v>0</v>
      </c>
      <c r="E60" s="38">
        <v>0.0</v>
      </c>
      <c r="F60" s="37">
        <f t="shared" si="9"/>
        <v>0</v>
      </c>
      <c r="G60" s="38">
        <f t="shared" si="12"/>
        <v>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26"/>
      <c r="B61" s="33" t="str">
        <f>Jan!B61</f>
        <v>Vestuário (Roupas, Calçados...)</v>
      </c>
      <c r="C61" s="38">
        <v>0.0</v>
      </c>
      <c r="D61" s="37">
        <f t="shared" si="8"/>
        <v>0</v>
      </c>
      <c r="E61" s="38">
        <v>0.0</v>
      </c>
      <c r="F61" s="37">
        <f t="shared" si="9"/>
        <v>0</v>
      </c>
      <c r="G61" s="38">
        <f t="shared" si="12"/>
        <v>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26"/>
      <c r="B62" s="33" t="str">
        <f>Jan!B62</f>
        <v>.</v>
      </c>
      <c r="C62" s="38">
        <v>0.0</v>
      </c>
      <c r="D62" s="37">
        <f t="shared" si="8"/>
        <v>0</v>
      </c>
      <c r="E62" s="38">
        <v>0.0</v>
      </c>
      <c r="F62" s="37">
        <f t="shared" si="9"/>
        <v>0</v>
      </c>
      <c r="G62" s="38">
        <f t="shared" si="12"/>
        <v>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26"/>
      <c r="B63" s="33" t="str">
        <f>Jan!B63</f>
        <v>.</v>
      </c>
      <c r="C63" s="38">
        <v>0.0</v>
      </c>
      <c r="D63" s="37">
        <f t="shared" si="8"/>
        <v>0</v>
      </c>
      <c r="E63" s="38">
        <v>0.0</v>
      </c>
      <c r="F63" s="37">
        <f t="shared" si="9"/>
        <v>0</v>
      </c>
      <c r="G63" s="38">
        <f t="shared" si="12"/>
        <v>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26"/>
      <c r="B64" s="33" t="str">
        <f>Jan!B64</f>
        <v>.</v>
      </c>
      <c r="C64" s="38">
        <v>0.0</v>
      </c>
      <c r="D64" s="37">
        <f t="shared" si="8"/>
        <v>0</v>
      </c>
      <c r="E64" s="38">
        <v>0.0</v>
      </c>
      <c r="F64" s="37">
        <f t="shared" si="9"/>
        <v>0</v>
      </c>
      <c r="G64" s="38">
        <f t="shared" si="12"/>
        <v>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39"/>
      <c r="B65" s="40" t="str">
        <f>Jan!B65</f>
        <v>.</v>
      </c>
      <c r="C65" s="45">
        <v>0.0</v>
      </c>
      <c r="D65" s="44">
        <f t="shared" si="8"/>
        <v>0</v>
      </c>
      <c r="E65" s="45">
        <v>0.0</v>
      </c>
      <c r="F65" s="44">
        <f t="shared" si="9"/>
        <v>0</v>
      </c>
      <c r="G65" s="45">
        <f t="shared" si="12"/>
        <v>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0" customHeight="1">
      <c r="A66" s="71" t="s">
        <v>60</v>
      </c>
      <c r="B66" s="72"/>
      <c r="C66" s="108">
        <f>SUM(C51:C65)</f>
        <v>0</v>
      </c>
      <c r="D66" s="109">
        <f t="shared" si="8"/>
        <v>0</v>
      </c>
      <c r="E66" s="75">
        <f>SUM(E51:E65)</f>
        <v>0</v>
      </c>
      <c r="F66" s="110">
        <f t="shared" si="9"/>
        <v>0</v>
      </c>
      <c r="G66" s="75">
        <f>SUM(G51:G65)</f>
        <v>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79" t="s">
        <v>61</v>
      </c>
      <c r="B67" s="27" t="str">
        <f>Jan!B67</f>
        <v>Combustível, pedágio</v>
      </c>
      <c r="C67" s="32">
        <v>0.0</v>
      </c>
      <c r="D67" s="31">
        <f t="shared" si="8"/>
        <v>0</v>
      </c>
      <c r="E67" s="32">
        <v>0.0</v>
      </c>
      <c r="F67" s="31">
        <f t="shared" si="9"/>
        <v>0</v>
      </c>
      <c r="G67" s="32">
        <f t="shared" ref="G67:G74" si="13">C67-E67</f>
        <v>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26"/>
      <c r="B68" s="33" t="str">
        <f>Jan!B68</f>
        <v>Lubrificantes, lavagem</v>
      </c>
      <c r="C68" s="38">
        <v>0.0</v>
      </c>
      <c r="D68" s="37">
        <f t="shared" si="8"/>
        <v>0</v>
      </c>
      <c r="E68" s="38">
        <v>0.0</v>
      </c>
      <c r="F68" s="37">
        <f t="shared" si="9"/>
        <v>0</v>
      </c>
      <c r="G68" s="38">
        <f t="shared" si="13"/>
        <v>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26"/>
      <c r="B69" s="33" t="str">
        <f>Jan!B69</f>
        <v>Manutenção do veículo</v>
      </c>
      <c r="C69" s="38">
        <v>0.0</v>
      </c>
      <c r="D69" s="37">
        <f t="shared" si="8"/>
        <v>0</v>
      </c>
      <c r="E69" s="38">
        <v>0.0</v>
      </c>
      <c r="F69" s="37">
        <f t="shared" si="9"/>
        <v>0</v>
      </c>
      <c r="G69" s="38">
        <f t="shared" si="13"/>
        <v>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26"/>
      <c r="B70" s="33" t="str">
        <f>Jan!B70</f>
        <v>Seguro</v>
      </c>
      <c r="C70" s="38">
        <v>0.0</v>
      </c>
      <c r="D70" s="37">
        <f t="shared" si="8"/>
        <v>0</v>
      </c>
      <c r="E70" s="38">
        <v>0.0</v>
      </c>
      <c r="F70" s="37">
        <f t="shared" si="9"/>
        <v>0</v>
      </c>
      <c r="G70" s="38">
        <f t="shared" si="13"/>
        <v>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26"/>
      <c r="B71" s="33" t="str">
        <f>Jan!B71</f>
        <v>Multas</v>
      </c>
      <c r="C71" s="38">
        <v>0.0</v>
      </c>
      <c r="D71" s="37">
        <f t="shared" si="8"/>
        <v>0</v>
      </c>
      <c r="E71" s="38">
        <v>0.0</v>
      </c>
      <c r="F71" s="37">
        <f t="shared" si="9"/>
        <v>0</v>
      </c>
      <c r="G71" s="38">
        <f t="shared" si="13"/>
        <v>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26"/>
      <c r="B72" s="33" t="str">
        <f>Jan!B72</f>
        <v>IPVA, Licenciamento, Seg. Obrig.</v>
      </c>
      <c r="C72" s="38">
        <v>0.0</v>
      </c>
      <c r="D72" s="37">
        <f t="shared" si="8"/>
        <v>0</v>
      </c>
      <c r="E72" s="38">
        <v>0.0</v>
      </c>
      <c r="F72" s="37">
        <f t="shared" si="9"/>
        <v>0</v>
      </c>
      <c r="G72" s="38">
        <f t="shared" si="13"/>
        <v>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26"/>
      <c r="B73" s="33" t="str">
        <f>Jan!B73</f>
        <v>.</v>
      </c>
      <c r="C73" s="38">
        <v>0.0</v>
      </c>
      <c r="D73" s="37">
        <f t="shared" si="8"/>
        <v>0</v>
      </c>
      <c r="E73" s="38">
        <v>0.0</v>
      </c>
      <c r="F73" s="37">
        <f t="shared" si="9"/>
        <v>0</v>
      </c>
      <c r="G73" s="38">
        <f t="shared" si="13"/>
        <v>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39"/>
      <c r="B74" s="40" t="str">
        <f>Jan!B74</f>
        <v>.</v>
      </c>
      <c r="C74" s="45">
        <v>0.0</v>
      </c>
      <c r="D74" s="44">
        <f t="shared" si="8"/>
        <v>0</v>
      </c>
      <c r="E74" s="45">
        <v>0.0</v>
      </c>
      <c r="F74" s="44">
        <f t="shared" si="9"/>
        <v>0</v>
      </c>
      <c r="G74" s="45">
        <f t="shared" si="13"/>
        <v>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0" customHeight="1">
      <c r="A75" s="71" t="s">
        <v>68</v>
      </c>
      <c r="B75" s="72"/>
      <c r="C75" s="108">
        <f>SUM(C67:C74)</f>
        <v>0</v>
      </c>
      <c r="D75" s="109">
        <f t="shared" si="8"/>
        <v>0</v>
      </c>
      <c r="E75" s="75">
        <f>SUM(E67:E74)</f>
        <v>0</v>
      </c>
      <c r="F75" s="110">
        <f t="shared" si="9"/>
        <v>0</v>
      </c>
      <c r="G75" s="75">
        <f>SUM(G67:G74)</f>
        <v>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77" t="s">
        <v>69</v>
      </c>
      <c r="B76" s="27" t="str">
        <f>Jan!B76</f>
        <v>Acessórios (Bolsa, bijuteria...)</v>
      </c>
      <c r="C76" s="32">
        <v>0.0</v>
      </c>
      <c r="D76" s="31">
        <f t="shared" si="8"/>
        <v>0</v>
      </c>
      <c r="E76" s="32">
        <v>0.0</v>
      </c>
      <c r="F76" s="31">
        <f t="shared" si="9"/>
        <v>0</v>
      </c>
      <c r="G76" s="32">
        <f t="shared" ref="G76:G85" si="14">C76-E76</f>
        <v>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26"/>
      <c r="B77" s="33" t="str">
        <f>Jan!B77</f>
        <v>Cosméticos, Cabeleireiro...</v>
      </c>
      <c r="C77" s="38">
        <v>0.0</v>
      </c>
      <c r="D77" s="37">
        <f t="shared" si="8"/>
        <v>0</v>
      </c>
      <c r="E77" s="38">
        <v>0.0</v>
      </c>
      <c r="F77" s="37">
        <f t="shared" si="9"/>
        <v>0</v>
      </c>
      <c r="G77" s="38">
        <f t="shared" si="14"/>
        <v>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26"/>
      <c r="B78" s="33" t="str">
        <f>Jan!B78</f>
        <v>Diversão e Lazer (Grêmio)</v>
      </c>
      <c r="C78" s="38">
        <v>0.0</v>
      </c>
      <c r="D78" s="37">
        <f t="shared" si="8"/>
        <v>0</v>
      </c>
      <c r="E78" s="38">
        <v>0.0</v>
      </c>
      <c r="F78" s="37">
        <f t="shared" si="9"/>
        <v>0</v>
      </c>
      <c r="G78" s="38">
        <f t="shared" si="14"/>
        <v>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26"/>
      <c r="B79" s="33" t="str">
        <f>Jan!B79</f>
        <v>Gorjeta</v>
      </c>
      <c r="C79" s="38">
        <v>0.0</v>
      </c>
      <c r="D79" s="37">
        <f t="shared" si="8"/>
        <v>0</v>
      </c>
      <c r="E79" s="38">
        <v>0.0</v>
      </c>
      <c r="F79" s="37">
        <f t="shared" si="9"/>
        <v>0</v>
      </c>
      <c r="G79" s="38">
        <f t="shared" si="14"/>
        <v>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26"/>
      <c r="B80" s="33" t="str">
        <f>Jan!B80</f>
        <v>Lanche, Café, doces...</v>
      </c>
      <c r="C80" s="38">
        <v>0.0</v>
      </c>
      <c r="D80" s="37">
        <f t="shared" si="8"/>
        <v>0</v>
      </c>
      <c r="E80" s="38">
        <v>0.0</v>
      </c>
      <c r="F80" s="37">
        <f t="shared" si="9"/>
        <v>0</v>
      </c>
      <c r="G80" s="38">
        <f t="shared" si="14"/>
        <v>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26"/>
      <c r="B81" s="33" t="str">
        <f>Jan!B81</f>
        <v>Presente</v>
      </c>
      <c r="C81" s="38">
        <v>0.0</v>
      </c>
      <c r="D81" s="37">
        <f t="shared" si="8"/>
        <v>0</v>
      </c>
      <c r="E81" s="38">
        <v>0.0</v>
      </c>
      <c r="F81" s="37">
        <f t="shared" si="9"/>
        <v>0</v>
      </c>
      <c r="G81" s="38">
        <f t="shared" si="14"/>
        <v>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26"/>
      <c r="B82" s="33" t="str">
        <f>Jan!B82</f>
        <v>.</v>
      </c>
      <c r="C82" s="38">
        <v>0.0</v>
      </c>
      <c r="D82" s="37">
        <f t="shared" si="8"/>
        <v>0</v>
      </c>
      <c r="E82" s="38">
        <v>0.0</v>
      </c>
      <c r="F82" s="37">
        <f t="shared" si="9"/>
        <v>0</v>
      </c>
      <c r="G82" s="38">
        <f t="shared" si="14"/>
        <v>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26"/>
      <c r="B83" s="33" t="str">
        <f>Jan!B83</f>
        <v>.</v>
      </c>
      <c r="C83" s="38">
        <v>0.0</v>
      </c>
      <c r="D83" s="37">
        <f t="shared" si="8"/>
        <v>0</v>
      </c>
      <c r="E83" s="38">
        <v>0.0</v>
      </c>
      <c r="F83" s="37">
        <f t="shared" si="9"/>
        <v>0</v>
      </c>
      <c r="G83" s="38">
        <f t="shared" si="14"/>
        <v>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26"/>
      <c r="B84" s="33" t="str">
        <f>Jan!B84</f>
        <v>.</v>
      </c>
      <c r="C84" s="38">
        <v>0.0</v>
      </c>
      <c r="D84" s="37">
        <f t="shared" si="8"/>
        <v>0</v>
      </c>
      <c r="E84" s="38">
        <v>0.0</v>
      </c>
      <c r="F84" s="37">
        <f t="shared" si="9"/>
        <v>0</v>
      </c>
      <c r="G84" s="38">
        <f t="shared" si="14"/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39"/>
      <c r="B85" s="40" t="str">
        <f>Jan!B85</f>
        <v>.</v>
      </c>
      <c r="C85" s="45">
        <v>0.0</v>
      </c>
      <c r="D85" s="44">
        <f t="shared" si="8"/>
        <v>0</v>
      </c>
      <c r="E85" s="45">
        <v>0.0</v>
      </c>
      <c r="F85" s="44">
        <f t="shared" si="9"/>
        <v>0</v>
      </c>
      <c r="G85" s="45">
        <f t="shared" si="14"/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0.25" customHeight="1">
      <c r="A86" s="80" t="s">
        <v>76</v>
      </c>
      <c r="B86" s="81"/>
      <c r="C86" s="82">
        <f>SUM(C76:C85)</f>
        <v>0</v>
      </c>
      <c r="D86" s="83">
        <f t="shared" si="8"/>
        <v>0</v>
      </c>
      <c r="E86" s="82">
        <f>SUM(E76:E85)</f>
        <v>0</v>
      </c>
      <c r="F86" s="83">
        <f t="shared" si="9"/>
        <v>0</v>
      </c>
      <c r="G86" s="82">
        <f>SUM(G76:G85)</f>
        <v>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0" customHeight="1">
      <c r="A87" s="84" t="s">
        <v>77</v>
      </c>
      <c r="B87" s="60"/>
      <c r="C87" s="85">
        <f t="shared" ref="C87:G87" si="15">C43+C50+C66+C75+C86</f>
        <v>0</v>
      </c>
      <c r="D87" s="87">
        <f t="shared" si="15"/>
        <v>0</v>
      </c>
      <c r="E87" s="85">
        <f t="shared" si="15"/>
        <v>0</v>
      </c>
      <c r="F87" s="87">
        <f t="shared" si="15"/>
        <v>0</v>
      </c>
      <c r="G87" s="85">
        <f t="shared" si="15"/>
        <v>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9.0" customHeight="1">
      <c r="A88" s="53"/>
      <c r="B88" s="54"/>
      <c r="C88" s="54"/>
      <c r="D88" s="54"/>
      <c r="E88" s="54"/>
      <c r="F88" s="54"/>
      <c r="G88" s="5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75" customHeight="1">
      <c r="A89" s="53"/>
      <c r="B89" s="115" t="s">
        <v>78</v>
      </c>
      <c r="C89" s="116">
        <v>0.05</v>
      </c>
      <c r="D89" s="116">
        <v>0.1</v>
      </c>
      <c r="E89" s="54"/>
      <c r="F89" s="1"/>
      <c r="G89" s="5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2.5" customHeight="1">
      <c r="A90" s="53"/>
      <c r="B90" s="117" t="s">
        <v>79</v>
      </c>
      <c r="C90" s="118">
        <f t="shared" ref="C90:D90" si="16">C89+0.001</f>
        <v>0.051</v>
      </c>
      <c r="D90" s="118">
        <f t="shared" si="16"/>
        <v>0.101</v>
      </c>
      <c r="E90" s="1"/>
      <c r="F90" s="1"/>
      <c r="G90" s="5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2.5" customHeight="1">
      <c r="A91" s="53"/>
      <c r="B91" s="54"/>
      <c r="C91" s="54"/>
      <c r="D91" s="54"/>
      <c r="E91" s="54"/>
      <c r="F91" s="54"/>
      <c r="G91" s="5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0" customHeight="1">
      <c r="A92" s="92"/>
      <c r="B92" s="93" t="s">
        <v>80</v>
      </c>
      <c r="C92" s="94">
        <f>C13-C87-C22</f>
        <v>0</v>
      </c>
      <c r="D92" s="95">
        <f>IF(C$13=0,0,C92/C$13)</f>
        <v>0</v>
      </c>
      <c r="E92" s="94">
        <f>E13-E87-E22</f>
        <v>0</v>
      </c>
      <c r="F92" s="95">
        <f>IF((E$13-E$5)=0,0,E92/(E$13-E$5))</f>
        <v>0</v>
      </c>
      <c r="G92" s="94">
        <f>G13-G87-G22</f>
        <v>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C1:G1"/>
    <mergeCell ref="E2:G2"/>
    <mergeCell ref="C3:D3"/>
    <mergeCell ref="E3:F3"/>
    <mergeCell ref="A5:A12"/>
    <mergeCell ref="A13:B13"/>
    <mergeCell ref="A15:A21"/>
    <mergeCell ref="A51:A65"/>
    <mergeCell ref="A67:A74"/>
    <mergeCell ref="A76:A85"/>
    <mergeCell ref="A75:B75"/>
    <mergeCell ref="A86:B86"/>
    <mergeCell ref="A87:B87"/>
    <mergeCell ref="A22:B22"/>
    <mergeCell ref="A24:B24"/>
    <mergeCell ref="A25:A42"/>
    <mergeCell ref="A43:B43"/>
    <mergeCell ref="A44:A49"/>
    <mergeCell ref="A50:B50"/>
    <mergeCell ref="A66:B66"/>
  </mergeCells>
  <conditionalFormatting sqref="F92">
    <cfRule type="cellIs" dxfId="0" priority="1" operator="lessThan">
      <formula>0</formula>
    </cfRule>
  </conditionalFormatting>
  <conditionalFormatting sqref="G6:G12 G15:G21 G25">
    <cfRule type="cellIs" dxfId="1" priority="2" operator="lessThan">
      <formula>0</formula>
    </cfRule>
  </conditionalFormatting>
  <printOptions/>
  <pageMargins bottom="0.75" footer="0.0" header="0.0" left="0.7" right="0.7" top="0.75"/>
  <pageSetup orientation="landscape"/>
  <headerFooter>
    <oddHeader>&amp;COrçamento mês de &amp;A</oddHeader>
    <oddFooter>&amp;Lfonte: www.disop.com.br&amp;C&amp;P de &amp;R&amp;D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1" width="10.75"/>
    <col customWidth="1" min="2" max="2" width="50.0"/>
    <col customWidth="1" min="3" max="7" width="25.88"/>
    <col customWidth="1" min="8" max="26" width="8.0"/>
  </cols>
  <sheetData>
    <row r="1" ht="54.75" customHeight="1">
      <c r="A1" s="1"/>
      <c r="B1" s="1"/>
      <c r="C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1"/>
      <c r="C2" s="1"/>
      <c r="D2" s="1"/>
      <c r="E2" s="3" t="s">
        <v>1</v>
      </c>
      <c r="F2" s="4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1"/>
      <c r="C3" s="6" t="s">
        <v>2</v>
      </c>
      <c r="D3" s="7"/>
      <c r="E3" s="8" t="s">
        <v>3</v>
      </c>
      <c r="F3" s="9"/>
      <c r="G3" s="10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62.25" customHeight="1">
      <c r="A4" s="11"/>
      <c r="B4" s="12" t="s">
        <v>5</v>
      </c>
      <c r="C4" s="13" t="s">
        <v>6</v>
      </c>
      <c r="D4" s="14" t="s">
        <v>7</v>
      </c>
      <c r="E4" s="15" t="s">
        <v>6</v>
      </c>
      <c r="F4" s="16" t="s">
        <v>7</v>
      </c>
      <c r="G4" s="17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9" t="s">
        <v>9</v>
      </c>
      <c r="B5" s="20" t="s">
        <v>10</v>
      </c>
      <c r="C5" s="96"/>
      <c r="D5" s="97"/>
      <c r="E5" s="23">
        <f>Abr!E92</f>
        <v>0</v>
      </c>
      <c r="F5" s="24"/>
      <c r="G5" s="2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.25" customHeight="1">
      <c r="A6" s="26"/>
      <c r="B6" s="27" t="str">
        <f>Jan!B6</f>
        <v>Salários</v>
      </c>
      <c r="C6" s="98">
        <v>0.0</v>
      </c>
      <c r="D6" s="99">
        <f t="shared" ref="D6:D12" si="1">IF(C$13=0,0,C6/C$13)</f>
        <v>0</v>
      </c>
      <c r="E6" s="30">
        <v>0.0</v>
      </c>
      <c r="F6" s="31">
        <f t="shared" ref="F6:F12" si="2">IF((E$13-E$5)=0,0,E6/(E$13-E$5))</f>
        <v>0</v>
      </c>
      <c r="G6" s="32">
        <f t="shared" ref="G6:G12" si="3">E6-C6</f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26"/>
      <c r="B7" s="33" t="str">
        <f>Jan!B7</f>
        <v>Vale</v>
      </c>
      <c r="C7" s="100">
        <v>0.0</v>
      </c>
      <c r="D7" s="101">
        <f t="shared" si="1"/>
        <v>0</v>
      </c>
      <c r="E7" s="36">
        <v>0.0</v>
      </c>
      <c r="F7" s="37">
        <f t="shared" si="2"/>
        <v>0</v>
      </c>
      <c r="G7" s="38">
        <f t="shared" si="3"/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26"/>
      <c r="B8" s="33" t="str">
        <f>Jan!B8</f>
        <v>Pensão</v>
      </c>
      <c r="C8" s="100">
        <v>0.0</v>
      </c>
      <c r="D8" s="101">
        <f t="shared" si="1"/>
        <v>0</v>
      </c>
      <c r="E8" s="36">
        <v>0.0</v>
      </c>
      <c r="F8" s="37">
        <f t="shared" si="2"/>
        <v>0</v>
      </c>
      <c r="G8" s="38">
        <f t="shared" si="3"/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26"/>
      <c r="B9" s="33" t="str">
        <f>Jan!B9</f>
        <v>Resgate Aplicação</v>
      </c>
      <c r="C9" s="100">
        <v>0.0</v>
      </c>
      <c r="D9" s="101">
        <f t="shared" si="1"/>
        <v>0</v>
      </c>
      <c r="E9" s="36">
        <v>0.0</v>
      </c>
      <c r="F9" s="37">
        <f t="shared" si="2"/>
        <v>0</v>
      </c>
      <c r="G9" s="38">
        <f t="shared" si="3"/>
        <v>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26"/>
      <c r="B10" s="33" t="str">
        <f>Jan!B10</f>
        <v>Bônus / Comissão</v>
      </c>
      <c r="C10" s="100">
        <v>0.0</v>
      </c>
      <c r="D10" s="101">
        <f t="shared" si="1"/>
        <v>0</v>
      </c>
      <c r="E10" s="36">
        <v>0.0</v>
      </c>
      <c r="F10" s="37">
        <f t="shared" si="2"/>
        <v>0</v>
      </c>
      <c r="G10" s="38">
        <f t="shared" si="3"/>
        <v>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26"/>
      <c r="B11" s="33" t="str">
        <f>Jan!B11</f>
        <v>.</v>
      </c>
      <c r="C11" s="100">
        <v>0.0</v>
      </c>
      <c r="D11" s="101">
        <f t="shared" si="1"/>
        <v>0</v>
      </c>
      <c r="E11" s="36">
        <v>0.0</v>
      </c>
      <c r="F11" s="37">
        <f t="shared" si="2"/>
        <v>0</v>
      </c>
      <c r="G11" s="38">
        <f t="shared" si="3"/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39"/>
      <c r="B12" s="40" t="str">
        <f>Jan!B12</f>
        <v>.</v>
      </c>
      <c r="C12" s="102">
        <v>0.0</v>
      </c>
      <c r="D12" s="103">
        <f t="shared" si="1"/>
        <v>0</v>
      </c>
      <c r="E12" s="43">
        <v>0.0</v>
      </c>
      <c r="F12" s="44">
        <f t="shared" si="2"/>
        <v>0</v>
      </c>
      <c r="G12" s="45">
        <f t="shared" si="3"/>
        <v>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46" t="s">
        <v>17</v>
      </c>
      <c r="B13" s="47"/>
      <c r="C13" s="104">
        <f t="shared" ref="C13:G13" si="4">SUM(C5:C12)</f>
        <v>0</v>
      </c>
      <c r="D13" s="105">
        <f t="shared" si="4"/>
        <v>0</v>
      </c>
      <c r="E13" s="50">
        <f t="shared" si="4"/>
        <v>0</v>
      </c>
      <c r="F13" s="51">
        <f t="shared" si="4"/>
        <v>0</v>
      </c>
      <c r="G13" s="52">
        <f t="shared" si="4"/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53"/>
      <c r="B14" s="54"/>
      <c r="C14" s="54"/>
      <c r="D14" s="54"/>
      <c r="E14" s="54"/>
      <c r="F14" s="54"/>
      <c r="G14" s="5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9" t="s">
        <v>18</v>
      </c>
      <c r="B15" s="27" t="str">
        <f>Jan!B15</f>
        <v>Ativos móveis (ex.: veículo)</v>
      </c>
      <c r="C15" s="32">
        <v>0.0</v>
      </c>
      <c r="D15" s="99">
        <f t="shared" ref="D15:D22" si="5">IF(C$13=0,0,C15/C$13)</f>
        <v>0</v>
      </c>
      <c r="E15" s="30">
        <v>0.0</v>
      </c>
      <c r="F15" s="31">
        <f t="shared" ref="F15:F22" si="6">IF((E$13-E$5)=0,0,E15/(E$13-E$5))</f>
        <v>0</v>
      </c>
      <c r="G15" s="32">
        <f t="shared" ref="G15:G21" si="7">E15-C15</f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26"/>
      <c r="B16" s="33" t="str">
        <f>Jan!B16</f>
        <v>Ativos imóveis (ex. casa)</v>
      </c>
      <c r="C16" s="38">
        <v>0.0</v>
      </c>
      <c r="D16" s="101">
        <f t="shared" si="5"/>
        <v>0</v>
      </c>
      <c r="E16" s="36">
        <v>0.0</v>
      </c>
      <c r="F16" s="37">
        <f t="shared" si="6"/>
        <v>0</v>
      </c>
      <c r="G16" s="38">
        <f t="shared" si="7"/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26"/>
      <c r="B17" s="33" t="str">
        <f>Jan!B17</f>
        <v>Previdência Privada</v>
      </c>
      <c r="C17" s="38">
        <v>0.0</v>
      </c>
      <c r="D17" s="101">
        <f t="shared" si="5"/>
        <v>0</v>
      </c>
      <c r="E17" s="36">
        <v>0.0</v>
      </c>
      <c r="F17" s="37">
        <f t="shared" si="6"/>
        <v>0</v>
      </c>
      <c r="G17" s="38">
        <f t="shared" si="7"/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26"/>
      <c r="B18" s="33" t="str">
        <f>Jan!B18</f>
        <v>Aplicação em Fundos</v>
      </c>
      <c r="C18" s="38">
        <v>0.0</v>
      </c>
      <c r="D18" s="101">
        <f t="shared" si="5"/>
        <v>0</v>
      </c>
      <c r="E18" s="36">
        <v>0.0</v>
      </c>
      <c r="F18" s="37">
        <f t="shared" si="6"/>
        <v>0</v>
      </c>
      <c r="G18" s="38">
        <f t="shared" si="7"/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26"/>
      <c r="B19" s="33" t="str">
        <f>Jan!B19</f>
        <v>Poupança</v>
      </c>
      <c r="C19" s="38">
        <v>0.0</v>
      </c>
      <c r="D19" s="101">
        <f t="shared" si="5"/>
        <v>0</v>
      </c>
      <c r="E19" s="36">
        <v>0.0</v>
      </c>
      <c r="F19" s="37">
        <f t="shared" si="6"/>
        <v>0</v>
      </c>
      <c r="G19" s="38">
        <f t="shared" si="7"/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26"/>
      <c r="B20" s="33" t="str">
        <f>Jan!B20</f>
        <v>.</v>
      </c>
      <c r="C20" s="38">
        <v>0.0</v>
      </c>
      <c r="D20" s="101">
        <f t="shared" si="5"/>
        <v>0</v>
      </c>
      <c r="E20" s="36">
        <v>0.0</v>
      </c>
      <c r="F20" s="37">
        <f t="shared" si="6"/>
        <v>0</v>
      </c>
      <c r="G20" s="38">
        <f t="shared" si="7"/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39"/>
      <c r="B21" s="40" t="str">
        <f>Jan!B21</f>
        <v>.</v>
      </c>
      <c r="C21" s="45">
        <v>0.0</v>
      </c>
      <c r="D21" s="101">
        <f t="shared" si="5"/>
        <v>0</v>
      </c>
      <c r="E21" s="43">
        <v>0.0</v>
      </c>
      <c r="F21" s="37">
        <f t="shared" si="6"/>
        <v>0</v>
      </c>
      <c r="G21" s="38">
        <f t="shared" si="7"/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0" customHeight="1">
      <c r="A22" s="59" t="s">
        <v>24</v>
      </c>
      <c r="B22" s="60"/>
      <c r="C22" s="106">
        <f>SUM(C15:C21)</f>
        <v>0</v>
      </c>
      <c r="D22" s="105">
        <f t="shared" si="5"/>
        <v>0</v>
      </c>
      <c r="E22" s="62">
        <f>SUM(E15:E21)</f>
        <v>0</v>
      </c>
      <c r="F22" s="63">
        <f t="shared" si="6"/>
        <v>0</v>
      </c>
      <c r="G22" s="64">
        <f>SUM(G15:G21)</f>
        <v>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75" customHeight="1">
      <c r="A23" s="53"/>
      <c r="B23" s="54"/>
      <c r="C23" s="54"/>
      <c r="D23" s="54"/>
      <c r="E23" s="54"/>
      <c r="F23" s="54"/>
      <c r="G23" s="5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65" t="s">
        <v>25</v>
      </c>
      <c r="B24" s="60"/>
      <c r="C24" s="106">
        <f>C13-C22</f>
        <v>0</v>
      </c>
      <c r="D24" s="107">
        <f t="shared" ref="D24:D86" si="8">IF(C$13=0,0,C24/C$13)</f>
        <v>0</v>
      </c>
      <c r="E24" s="64">
        <f>E13-E22</f>
        <v>0</v>
      </c>
      <c r="F24" s="51">
        <f t="shared" ref="F24:F86" si="9">IF((E$13-E$5)=0,0,E24/(E$13-E$5))</f>
        <v>0</v>
      </c>
      <c r="G24" s="64">
        <f>G13-G22</f>
        <v>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9" t="s">
        <v>26</v>
      </c>
      <c r="B25" s="27" t="str">
        <f>Jan!B25</f>
        <v>Açougue, Avícola, peixaria...</v>
      </c>
      <c r="C25" s="32">
        <v>0.0</v>
      </c>
      <c r="D25" s="31">
        <f t="shared" si="8"/>
        <v>0</v>
      </c>
      <c r="E25" s="32">
        <v>0.0</v>
      </c>
      <c r="F25" s="31">
        <f t="shared" si="9"/>
        <v>0</v>
      </c>
      <c r="G25" s="38">
        <f t="shared" ref="G25:G42" si="10">C25-E25</f>
        <v>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26"/>
      <c r="B26" s="33" t="str">
        <f>Jan!B26</f>
        <v>Água</v>
      </c>
      <c r="C26" s="38">
        <v>0.0</v>
      </c>
      <c r="D26" s="37">
        <f t="shared" si="8"/>
        <v>0</v>
      </c>
      <c r="E26" s="38">
        <v>0.0</v>
      </c>
      <c r="F26" s="37">
        <f t="shared" si="9"/>
        <v>0</v>
      </c>
      <c r="G26" s="38">
        <f t="shared" si="10"/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26"/>
      <c r="B27" s="33" t="str">
        <f>Jan!B27</f>
        <v>Aluguel</v>
      </c>
      <c r="C27" s="38">
        <v>0.0</v>
      </c>
      <c r="D27" s="37">
        <f t="shared" si="8"/>
        <v>0</v>
      </c>
      <c r="E27" s="38">
        <v>0.0</v>
      </c>
      <c r="F27" s="37">
        <f t="shared" si="9"/>
        <v>0</v>
      </c>
      <c r="G27" s="38">
        <f t="shared" si="10"/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26"/>
      <c r="B28" s="33" t="str">
        <f>Jan!B28</f>
        <v>Assinatura de jornal, revista</v>
      </c>
      <c r="C28" s="38">
        <v>0.0</v>
      </c>
      <c r="D28" s="37">
        <f t="shared" si="8"/>
        <v>0</v>
      </c>
      <c r="E28" s="38">
        <v>0.0</v>
      </c>
      <c r="F28" s="37">
        <f t="shared" si="9"/>
        <v>0</v>
      </c>
      <c r="G28" s="38">
        <f t="shared" si="10"/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26"/>
      <c r="B29" s="33" t="str">
        <f>Jan!B29</f>
        <v>Compra de móveis, utensílios</v>
      </c>
      <c r="C29" s="38">
        <v>0.0</v>
      </c>
      <c r="D29" s="37">
        <f t="shared" si="8"/>
        <v>0</v>
      </c>
      <c r="E29" s="38">
        <v>0.0</v>
      </c>
      <c r="F29" s="37">
        <f t="shared" si="9"/>
        <v>0</v>
      </c>
      <c r="G29" s="38">
        <f t="shared" si="10"/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26"/>
      <c r="B30" s="33" t="str">
        <f>Jan!B30</f>
        <v>Condomínio</v>
      </c>
      <c r="C30" s="38">
        <v>0.0</v>
      </c>
      <c r="D30" s="37">
        <f t="shared" si="8"/>
        <v>0</v>
      </c>
      <c r="E30" s="38">
        <v>0.0</v>
      </c>
      <c r="F30" s="37">
        <f t="shared" si="9"/>
        <v>0</v>
      </c>
      <c r="G30" s="38">
        <f t="shared" si="10"/>
        <v>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26"/>
      <c r="B31" s="33" t="str">
        <f>Jan!B31</f>
        <v>Energia Elétrica</v>
      </c>
      <c r="C31" s="38">
        <v>0.0</v>
      </c>
      <c r="D31" s="37">
        <f t="shared" si="8"/>
        <v>0</v>
      </c>
      <c r="E31" s="38">
        <v>0.0</v>
      </c>
      <c r="F31" s="37">
        <f t="shared" si="9"/>
        <v>0</v>
      </c>
      <c r="G31" s="38">
        <f t="shared" si="10"/>
        <v>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26"/>
      <c r="B32" s="33" t="str">
        <f>Jan!B32</f>
        <v>Feira, Sacolão, Hortifruti</v>
      </c>
      <c r="C32" s="38">
        <v>0.0</v>
      </c>
      <c r="D32" s="37">
        <f t="shared" si="8"/>
        <v>0</v>
      </c>
      <c r="E32" s="38">
        <v>0.0</v>
      </c>
      <c r="F32" s="37">
        <f t="shared" si="9"/>
        <v>0</v>
      </c>
      <c r="G32" s="38">
        <f t="shared" si="10"/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26"/>
      <c r="B33" s="33" t="str">
        <f>Jan!B33</f>
        <v>Internet, TV a cabo</v>
      </c>
      <c r="C33" s="38">
        <v>0.0</v>
      </c>
      <c r="D33" s="37">
        <f t="shared" si="8"/>
        <v>0</v>
      </c>
      <c r="E33" s="38">
        <v>0.0</v>
      </c>
      <c r="F33" s="37">
        <f t="shared" si="9"/>
        <v>0</v>
      </c>
      <c r="G33" s="38">
        <f t="shared" si="10"/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26"/>
      <c r="B34" s="33" t="str">
        <f>Jan!B34</f>
        <v>Manutenção residência</v>
      </c>
      <c r="C34" s="38">
        <v>0.0</v>
      </c>
      <c r="D34" s="37">
        <f t="shared" si="8"/>
        <v>0</v>
      </c>
      <c r="E34" s="38">
        <v>0.0</v>
      </c>
      <c r="F34" s="37">
        <f t="shared" si="9"/>
        <v>0</v>
      </c>
      <c r="G34" s="38">
        <f t="shared" si="10"/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26"/>
      <c r="B35" s="33" t="str">
        <f>Jan!B35</f>
        <v>Supermercado</v>
      </c>
      <c r="C35" s="38">
        <v>0.0</v>
      </c>
      <c r="D35" s="37">
        <f t="shared" si="8"/>
        <v>0</v>
      </c>
      <c r="E35" s="38">
        <v>0.0</v>
      </c>
      <c r="F35" s="37">
        <f t="shared" si="9"/>
        <v>0</v>
      </c>
      <c r="G35" s="38">
        <f t="shared" si="10"/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26"/>
      <c r="B36" s="33" t="str">
        <f>Jan!B36</f>
        <v>Telefones Fixo e Celular</v>
      </c>
      <c r="C36" s="38">
        <v>0.0</v>
      </c>
      <c r="D36" s="37">
        <f t="shared" si="8"/>
        <v>0</v>
      </c>
      <c r="E36" s="38">
        <v>0.0</v>
      </c>
      <c r="F36" s="37">
        <f t="shared" si="9"/>
        <v>0</v>
      </c>
      <c r="G36" s="38">
        <f t="shared" si="10"/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26"/>
      <c r="B37" s="33" t="str">
        <f>Jan!B37</f>
        <v>Empregada</v>
      </c>
      <c r="C37" s="38">
        <v>0.0</v>
      </c>
      <c r="D37" s="37">
        <f t="shared" si="8"/>
        <v>0</v>
      </c>
      <c r="E37" s="38">
        <v>0.0</v>
      </c>
      <c r="F37" s="37">
        <f t="shared" si="9"/>
        <v>0</v>
      </c>
      <c r="G37" s="38">
        <f t="shared" si="10"/>
        <v>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26"/>
      <c r="B38" s="33" t="str">
        <f>Jan!B38</f>
        <v>Animais</v>
      </c>
      <c r="C38" s="38">
        <v>0.0</v>
      </c>
      <c r="D38" s="37">
        <f t="shared" si="8"/>
        <v>0</v>
      </c>
      <c r="E38" s="38">
        <v>0.0</v>
      </c>
      <c r="F38" s="37">
        <f t="shared" si="9"/>
        <v>0</v>
      </c>
      <c r="G38" s="38">
        <f t="shared" si="10"/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26"/>
      <c r="B39" s="33" t="str">
        <f>Jan!B39</f>
        <v>Vigilante/Segurança</v>
      </c>
      <c r="C39" s="38">
        <v>0.0</v>
      </c>
      <c r="D39" s="37">
        <f t="shared" si="8"/>
        <v>0</v>
      </c>
      <c r="E39" s="38">
        <v>0.0</v>
      </c>
      <c r="F39" s="37">
        <f t="shared" si="9"/>
        <v>0</v>
      </c>
      <c r="G39" s="38">
        <f t="shared" si="10"/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26"/>
      <c r="B40" s="33" t="str">
        <f>Jan!B40</f>
        <v>.</v>
      </c>
      <c r="C40" s="38">
        <v>0.0</v>
      </c>
      <c r="D40" s="37">
        <f t="shared" si="8"/>
        <v>0</v>
      </c>
      <c r="E40" s="38">
        <v>0.0</v>
      </c>
      <c r="F40" s="37">
        <f t="shared" si="9"/>
        <v>0</v>
      </c>
      <c r="G40" s="38">
        <f t="shared" si="10"/>
        <v>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26"/>
      <c r="B41" s="33" t="str">
        <f>Jan!B41</f>
        <v>.</v>
      </c>
      <c r="C41" s="38">
        <v>0.0</v>
      </c>
      <c r="D41" s="37">
        <f t="shared" si="8"/>
        <v>0</v>
      </c>
      <c r="E41" s="38">
        <v>0.0</v>
      </c>
      <c r="F41" s="37">
        <f t="shared" si="9"/>
        <v>0</v>
      </c>
      <c r="G41" s="38">
        <f t="shared" si="10"/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39"/>
      <c r="B42" s="40" t="str">
        <f>Jan!B42</f>
        <v>.</v>
      </c>
      <c r="C42" s="45">
        <v>0.0</v>
      </c>
      <c r="D42" s="44">
        <f t="shared" si="8"/>
        <v>0</v>
      </c>
      <c r="E42" s="45">
        <v>0.0</v>
      </c>
      <c r="F42" s="44">
        <f t="shared" si="9"/>
        <v>0</v>
      </c>
      <c r="G42" s="45">
        <f t="shared" si="10"/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0" customHeight="1">
      <c r="A43" s="71" t="s">
        <v>42</v>
      </c>
      <c r="B43" s="72"/>
      <c r="C43" s="108">
        <f>SUM(C25:C42)</f>
        <v>0</v>
      </c>
      <c r="D43" s="109">
        <f t="shared" si="8"/>
        <v>0</v>
      </c>
      <c r="E43" s="75">
        <f>SUM(E25:E42)</f>
        <v>0</v>
      </c>
      <c r="F43" s="110">
        <f t="shared" si="9"/>
        <v>0</v>
      </c>
      <c r="G43" s="75">
        <f>SUM(G25:G42)</f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77" t="s">
        <v>43</v>
      </c>
      <c r="B44" s="27" t="str">
        <f>Jan!B44</f>
        <v>Academia</v>
      </c>
      <c r="C44" s="32">
        <v>0.0</v>
      </c>
      <c r="D44" s="31">
        <f t="shared" si="8"/>
        <v>0</v>
      </c>
      <c r="E44" s="32">
        <v>0.0</v>
      </c>
      <c r="F44" s="31">
        <f t="shared" si="9"/>
        <v>0</v>
      </c>
      <c r="G44" s="32">
        <f t="shared" ref="G44:G49" si="11">C44-E44</f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26"/>
      <c r="B45" s="33" t="str">
        <f>Jan!B45</f>
        <v>Curso de línguas</v>
      </c>
      <c r="C45" s="38">
        <v>0.0</v>
      </c>
      <c r="D45" s="37">
        <f t="shared" si="8"/>
        <v>0</v>
      </c>
      <c r="E45" s="38">
        <v>0.0</v>
      </c>
      <c r="F45" s="37">
        <f t="shared" si="9"/>
        <v>0</v>
      </c>
      <c r="G45" s="38">
        <f t="shared" si="11"/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26"/>
      <c r="B46" s="33" t="str">
        <f>Jan!B46</f>
        <v>Faculdade e Colégio</v>
      </c>
      <c r="C46" s="38">
        <v>0.0</v>
      </c>
      <c r="D46" s="37">
        <f t="shared" si="8"/>
        <v>0</v>
      </c>
      <c r="E46" s="38">
        <v>0.0</v>
      </c>
      <c r="F46" s="37">
        <f t="shared" si="9"/>
        <v>0</v>
      </c>
      <c r="G46" s="38">
        <f t="shared" si="11"/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26"/>
      <c r="B47" s="33" t="str">
        <f>Jan!B47</f>
        <v>Mat. escolar, cópias, trabalhos...</v>
      </c>
      <c r="C47" s="38">
        <v>0.0</v>
      </c>
      <c r="D47" s="37">
        <f t="shared" si="8"/>
        <v>0</v>
      </c>
      <c r="E47" s="38">
        <v>0.0</v>
      </c>
      <c r="F47" s="37">
        <f t="shared" si="9"/>
        <v>0</v>
      </c>
      <c r="G47" s="38">
        <f t="shared" si="11"/>
        <v>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26"/>
      <c r="B48" s="33" t="str">
        <f>Jan!B48</f>
        <v>.</v>
      </c>
      <c r="C48" s="38">
        <v>0.0</v>
      </c>
      <c r="D48" s="37">
        <f t="shared" si="8"/>
        <v>0</v>
      </c>
      <c r="E48" s="38">
        <v>0.0</v>
      </c>
      <c r="F48" s="37">
        <f t="shared" si="9"/>
        <v>0</v>
      </c>
      <c r="G48" s="38">
        <f t="shared" si="11"/>
        <v>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39"/>
      <c r="B49" s="40" t="str">
        <f>Jan!B49</f>
        <v>.</v>
      </c>
      <c r="C49" s="45">
        <v>0.0</v>
      </c>
      <c r="D49" s="44">
        <f t="shared" si="8"/>
        <v>0</v>
      </c>
      <c r="E49" s="45">
        <v>0.0</v>
      </c>
      <c r="F49" s="44">
        <f t="shared" si="9"/>
        <v>0</v>
      </c>
      <c r="G49" s="45">
        <f t="shared" si="11"/>
        <v>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0" customHeight="1">
      <c r="A50" s="71" t="s">
        <v>48</v>
      </c>
      <c r="B50" s="72"/>
      <c r="C50" s="108">
        <f>SUM(C44:C49)</f>
        <v>0</v>
      </c>
      <c r="D50" s="109">
        <f t="shared" si="8"/>
        <v>0</v>
      </c>
      <c r="E50" s="75">
        <f>SUM(E44:E49)</f>
        <v>0</v>
      </c>
      <c r="F50" s="110">
        <f t="shared" si="9"/>
        <v>0</v>
      </c>
      <c r="G50" s="75">
        <f>SUM(G44:G49)</f>
        <v>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77" t="s">
        <v>49</v>
      </c>
      <c r="B51" s="27" t="str">
        <f>Jan!B51</f>
        <v>Condução</v>
      </c>
      <c r="C51" s="32">
        <v>0.0</v>
      </c>
      <c r="D51" s="31">
        <f t="shared" si="8"/>
        <v>0</v>
      </c>
      <c r="E51" s="32">
        <v>0.0</v>
      </c>
      <c r="F51" s="31">
        <f t="shared" si="9"/>
        <v>0</v>
      </c>
      <c r="G51" s="32">
        <f t="shared" ref="G51:G65" si="12">C51-E51</f>
        <v>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26"/>
      <c r="B52" s="33" t="str">
        <f>Jan!B52</f>
        <v>Convênio Médico</v>
      </c>
      <c r="C52" s="38">
        <v>0.0</v>
      </c>
      <c r="D52" s="37">
        <f t="shared" si="8"/>
        <v>0</v>
      </c>
      <c r="E52" s="38">
        <v>0.0</v>
      </c>
      <c r="F52" s="37">
        <f t="shared" si="9"/>
        <v>0</v>
      </c>
      <c r="G52" s="38">
        <f t="shared" si="12"/>
        <v>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26"/>
      <c r="B53" s="33" t="str">
        <f>Jan!B53</f>
        <v>CPMF e impostos</v>
      </c>
      <c r="C53" s="38">
        <v>0.0</v>
      </c>
      <c r="D53" s="37">
        <f t="shared" si="8"/>
        <v>0</v>
      </c>
      <c r="E53" s="38">
        <v>0.0</v>
      </c>
      <c r="F53" s="37">
        <f t="shared" si="9"/>
        <v>0</v>
      </c>
      <c r="G53" s="38">
        <f t="shared" si="12"/>
        <v>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26"/>
      <c r="B54" s="33" t="str">
        <f>Jan!B54</f>
        <v>Dízimo / Doações</v>
      </c>
      <c r="C54" s="38">
        <v>0.0</v>
      </c>
      <c r="D54" s="37">
        <f t="shared" si="8"/>
        <v>0</v>
      </c>
      <c r="E54" s="38">
        <v>0.0</v>
      </c>
      <c r="F54" s="37">
        <f t="shared" si="9"/>
        <v>0</v>
      </c>
      <c r="G54" s="38">
        <f t="shared" si="12"/>
        <v>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26"/>
      <c r="B55" s="33" t="str">
        <f>Jan!B55</f>
        <v>INSS</v>
      </c>
      <c r="C55" s="38">
        <v>0.0</v>
      </c>
      <c r="D55" s="37">
        <f t="shared" si="8"/>
        <v>0</v>
      </c>
      <c r="E55" s="38">
        <v>0.0</v>
      </c>
      <c r="F55" s="37">
        <f t="shared" si="9"/>
        <v>0</v>
      </c>
      <c r="G55" s="38">
        <f t="shared" si="12"/>
        <v>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26"/>
      <c r="B56" s="33" t="str">
        <f>Jan!B56</f>
        <v>IRRF</v>
      </c>
      <c r="C56" s="38">
        <v>0.0</v>
      </c>
      <c r="D56" s="37">
        <f t="shared" si="8"/>
        <v>0</v>
      </c>
      <c r="E56" s="38">
        <v>0.0</v>
      </c>
      <c r="F56" s="37">
        <f t="shared" si="9"/>
        <v>0</v>
      </c>
      <c r="G56" s="38">
        <f t="shared" si="12"/>
        <v>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26"/>
      <c r="B57" s="33" t="str">
        <f>Jan!B57</f>
        <v>Medicamentos</v>
      </c>
      <c r="C57" s="38">
        <v>0.0</v>
      </c>
      <c r="D57" s="37">
        <f t="shared" si="8"/>
        <v>0</v>
      </c>
      <c r="E57" s="38">
        <v>0.0</v>
      </c>
      <c r="F57" s="37">
        <f t="shared" si="9"/>
        <v>0</v>
      </c>
      <c r="G57" s="38">
        <f t="shared" si="12"/>
        <v>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26"/>
      <c r="B58" s="33" t="str">
        <f>Jan!B58</f>
        <v>Mesada</v>
      </c>
      <c r="C58" s="38">
        <v>0.0</v>
      </c>
      <c r="D58" s="37">
        <f t="shared" si="8"/>
        <v>0</v>
      </c>
      <c r="E58" s="38">
        <v>0.0</v>
      </c>
      <c r="F58" s="37">
        <f t="shared" si="9"/>
        <v>0</v>
      </c>
      <c r="G58" s="38">
        <f t="shared" si="12"/>
        <v>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26"/>
      <c r="B59" s="33" t="str">
        <f>Jan!B59</f>
        <v>Pensão</v>
      </c>
      <c r="C59" s="38">
        <v>0.0</v>
      </c>
      <c r="D59" s="37">
        <f t="shared" si="8"/>
        <v>0</v>
      </c>
      <c r="E59" s="38">
        <v>0.0</v>
      </c>
      <c r="F59" s="37">
        <f t="shared" si="9"/>
        <v>0</v>
      </c>
      <c r="G59" s="38">
        <f t="shared" si="12"/>
        <v>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26"/>
      <c r="B60" s="33" t="str">
        <f>Jan!B60</f>
        <v>Tarifas, c.créd., ch. esp., etc.</v>
      </c>
      <c r="C60" s="38">
        <v>0.0</v>
      </c>
      <c r="D60" s="37">
        <f t="shared" si="8"/>
        <v>0</v>
      </c>
      <c r="E60" s="38">
        <v>0.0</v>
      </c>
      <c r="F60" s="37">
        <f t="shared" si="9"/>
        <v>0</v>
      </c>
      <c r="G60" s="38">
        <f t="shared" si="12"/>
        <v>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26"/>
      <c r="B61" s="33" t="str">
        <f>Jan!B61</f>
        <v>Vestuário (Roupas, Calçados...)</v>
      </c>
      <c r="C61" s="38">
        <v>0.0</v>
      </c>
      <c r="D61" s="37">
        <f t="shared" si="8"/>
        <v>0</v>
      </c>
      <c r="E61" s="38">
        <v>0.0</v>
      </c>
      <c r="F61" s="37">
        <f t="shared" si="9"/>
        <v>0</v>
      </c>
      <c r="G61" s="38">
        <f t="shared" si="12"/>
        <v>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26"/>
      <c r="B62" s="33" t="str">
        <f>Jan!B62</f>
        <v>.</v>
      </c>
      <c r="C62" s="38">
        <v>0.0</v>
      </c>
      <c r="D62" s="37">
        <f t="shared" si="8"/>
        <v>0</v>
      </c>
      <c r="E62" s="38">
        <v>0.0</v>
      </c>
      <c r="F62" s="37">
        <f t="shared" si="9"/>
        <v>0</v>
      </c>
      <c r="G62" s="38">
        <f t="shared" si="12"/>
        <v>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26"/>
      <c r="B63" s="33" t="str">
        <f>Jan!B63</f>
        <v>.</v>
      </c>
      <c r="C63" s="38">
        <v>0.0</v>
      </c>
      <c r="D63" s="37">
        <f t="shared" si="8"/>
        <v>0</v>
      </c>
      <c r="E63" s="38">
        <v>0.0</v>
      </c>
      <c r="F63" s="37">
        <f t="shared" si="9"/>
        <v>0</v>
      </c>
      <c r="G63" s="38">
        <f t="shared" si="12"/>
        <v>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26"/>
      <c r="B64" s="33" t="str">
        <f>Jan!B64</f>
        <v>.</v>
      </c>
      <c r="C64" s="38">
        <v>0.0</v>
      </c>
      <c r="D64" s="37">
        <f t="shared" si="8"/>
        <v>0</v>
      </c>
      <c r="E64" s="38">
        <v>0.0</v>
      </c>
      <c r="F64" s="37">
        <f t="shared" si="9"/>
        <v>0</v>
      </c>
      <c r="G64" s="38">
        <f t="shared" si="12"/>
        <v>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39"/>
      <c r="B65" s="40" t="str">
        <f>Jan!B65</f>
        <v>.</v>
      </c>
      <c r="C65" s="45">
        <v>0.0</v>
      </c>
      <c r="D65" s="44">
        <f t="shared" si="8"/>
        <v>0</v>
      </c>
      <c r="E65" s="45">
        <v>0.0</v>
      </c>
      <c r="F65" s="44">
        <f t="shared" si="9"/>
        <v>0</v>
      </c>
      <c r="G65" s="45">
        <f t="shared" si="12"/>
        <v>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0" customHeight="1">
      <c r="A66" s="71" t="s">
        <v>60</v>
      </c>
      <c r="B66" s="72"/>
      <c r="C66" s="108">
        <f>SUM(C51:C65)</f>
        <v>0</v>
      </c>
      <c r="D66" s="109">
        <f t="shared" si="8"/>
        <v>0</v>
      </c>
      <c r="E66" s="75">
        <f>SUM(E51:E65)</f>
        <v>0</v>
      </c>
      <c r="F66" s="110">
        <f t="shared" si="9"/>
        <v>0</v>
      </c>
      <c r="G66" s="75">
        <f>SUM(G51:G65)</f>
        <v>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79" t="s">
        <v>61</v>
      </c>
      <c r="B67" s="27" t="str">
        <f>Jan!B67</f>
        <v>Combustível, pedágio</v>
      </c>
      <c r="C67" s="32">
        <v>0.0</v>
      </c>
      <c r="D67" s="31">
        <f t="shared" si="8"/>
        <v>0</v>
      </c>
      <c r="E67" s="32">
        <v>0.0</v>
      </c>
      <c r="F67" s="31">
        <f t="shared" si="9"/>
        <v>0</v>
      </c>
      <c r="G67" s="32">
        <f t="shared" ref="G67:G74" si="13">C67-E67</f>
        <v>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26"/>
      <c r="B68" s="33" t="str">
        <f>Jan!B68</f>
        <v>Lubrificantes, lavagem</v>
      </c>
      <c r="C68" s="38">
        <v>0.0</v>
      </c>
      <c r="D68" s="37">
        <f t="shared" si="8"/>
        <v>0</v>
      </c>
      <c r="E68" s="38">
        <v>0.0</v>
      </c>
      <c r="F68" s="37">
        <f t="shared" si="9"/>
        <v>0</v>
      </c>
      <c r="G68" s="38">
        <f t="shared" si="13"/>
        <v>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26"/>
      <c r="B69" s="33" t="str">
        <f>Jan!B69</f>
        <v>Manutenção do veículo</v>
      </c>
      <c r="C69" s="38">
        <v>0.0</v>
      </c>
      <c r="D69" s="37">
        <f t="shared" si="8"/>
        <v>0</v>
      </c>
      <c r="E69" s="38">
        <v>0.0</v>
      </c>
      <c r="F69" s="37">
        <f t="shared" si="9"/>
        <v>0</v>
      </c>
      <c r="G69" s="38">
        <f t="shared" si="13"/>
        <v>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26"/>
      <c r="B70" s="33" t="str">
        <f>Jan!B70</f>
        <v>Seguro</v>
      </c>
      <c r="C70" s="38">
        <v>0.0</v>
      </c>
      <c r="D70" s="37">
        <f t="shared" si="8"/>
        <v>0</v>
      </c>
      <c r="E70" s="38">
        <v>0.0</v>
      </c>
      <c r="F70" s="37">
        <f t="shared" si="9"/>
        <v>0</v>
      </c>
      <c r="G70" s="38">
        <f t="shared" si="13"/>
        <v>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26"/>
      <c r="B71" s="33" t="str">
        <f>Jan!B71</f>
        <v>Multas</v>
      </c>
      <c r="C71" s="38">
        <v>0.0</v>
      </c>
      <c r="D71" s="37">
        <f t="shared" si="8"/>
        <v>0</v>
      </c>
      <c r="E71" s="38">
        <v>0.0</v>
      </c>
      <c r="F71" s="37">
        <f t="shared" si="9"/>
        <v>0</v>
      </c>
      <c r="G71" s="38">
        <f t="shared" si="13"/>
        <v>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26"/>
      <c r="B72" s="33" t="str">
        <f>Jan!B72</f>
        <v>IPVA, Licenciamento, Seg. Obrig.</v>
      </c>
      <c r="C72" s="38">
        <v>0.0</v>
      </c>
      <c r="D72" s="37">
        <f t="shared" si="8"/>
        <v>0</v>
      </c>
      <c r="E72" s="38">
        <v>0.0</v>
      </c>
      <c r="F72" s="37">
        <f t="shared" si="9"/>
        <v>0</v>
      </c>
      <c r="G72" s="38">
        <f t="shared" si="13"/>
        <v>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26"/>
      <c r="B73" s="33" t="str">
        <f>Jan!B73</f>
        <v>.</v>
      </c>
      <c r="C73" s="38">
        <v>0.0</v>
      </c>
      <c r="D73" s="37">
        <f t="shared" si="8"/>
        <v>0</v>
      </c>
      <c r="E73" s="38">
        <v>0.0</v>
      </c>
      <c r="F73" s="37">
        <f t="shared" si="9"/>
        <v>0</v>
      </c>
      <c r="G73" s="38">
        <f t="shared" si="13"/>
        <v>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39"/>
      <c r="B74" s="40" t="str">
        <f>Jan!B74</f>
        <v>.</v>
      </c>
      <c r="C74" s="45">
        <v>0.0</v>
      </c>
      <c r="D74" s="44">
        <f t="shared" si="8"/>
        <v>0</v>
      </c>
      <c r="E74" s="45">
        <v>0.0</v>
      </c>
      <c r="F74" s="44">
        <f t="shared" si="9"/>
        <v>0</v>
      </c>
      <c r="G74" s="45">
        <f t="shared" si="13"/>
        <v>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0" customHeight="1">
      <c r="A75" s="71" t="s">
        <v>68</v>
      </c>
      <c r="B75" s="72"/>
      <c r="C75" s="108">
        <f>SUM(C67:C74)</f>
        <v>0</v>
      </c>
      <c r="D75" s="109">
        <f t="shared" si="8"/>
        <v>0</v>
      </c>
      <c r="E75" s="75">
        <f>SUM(E67:E74)</f>
        <v>0</v>
      </c>
      <c r="F75" s="110">
        <f t="shared" si="9"/>
        <v>0</v>
      </c>
      <c r="G75" s="75">
        <f>SUM(G67:G74)</f>
        <v>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77" t="s">
        <v>69</v>
      </c>
      <c r="B76" s="27" t="str">
        <f>Jan!B76</f>
        <v>Acessórios (Bolsa, bijuteria...)</v>
      </c>
      <c r="C76" s="32">
        <v>0.0</v>
      </c>
      <c r="D76" s="31">
        <f t="shared" si="8"/>
        <v>0</v>
      </c>
      <c r="E76" s="32">
        <v>0.0</v>
      </c>
      <c r="F76" s="31">
        <f t="shared" si="9"/>
        <v>0</v>
      </c>
      <c r="G76" s="32">
        <f t="shared" ref="G76:G85" si="14">C76-E76</f>
        <v>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26"/>
      <c r="B77" s="33" t="str">
        <f>Jan!B77</f>
        <v>Cosméticos, Cabeleireiro...</v>
      </c>
      <c r="C77" s="38">
        <v>0.0</v>
      </c>
      <c r="D77" s="37">
        <f t="shared" si="8"/>
        <v>0</v>
      </c>
      <c r="E77" s="38">
        <v>0.0</v>
      </c>
      <c r="F77" s="37">
        <f t="shared" si="9"/>
        <v>0</v>
      </c>
      <c r="G77" s="38">
        <f t="shared" si="14"/>
        <v>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26"/>
      <c r="B78" s="33" t="str">
        <f>Jan!B78</f>
        <v>Diversão e Lazer (Grêmio)</v>
      </c>
      <c r="C78" s="38">
        <v>0.0</v>
      </c>
      <c r="D78" s="37">
        <f t="shared" si="8"/>
        <v>0</v>
      </c>
      <c r="E78" s="38">
        <v>0.0</v>
      </c>
      <c r="F78" s="37">
        <f t="shared" si="9"/>
        <v>0</v>
      </c>
      <c r="G78" s="38">
        <f t="shared" si="14"/>
        <v>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26"/>
      <c r="B79" s="33" t="str">
        <f>Jan!B79</f>
        <v>Gorjeta</v>
      </c>
      <c r="C79" s="38">
        <v>0.0</v>
      </c>
      <c r="D79" s="37">
        <f t="shared" si="8"/>
        <v>0</v>
      </c>
      <c r="E79" s="38">
        <v>0.0</v>
      </c>
      <c r="F79" s="37">
        <f t="shared" si="9"/>
        <v>0</v>
      </c>
      <c r="G79" s="38">
        <f t="shared" si="14"/>
        <v>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26"/>
      <c r="B80" s="33" t="str">
        <f>Jan!B80</f>
        <v>Lanche, Café, doces...</v>
      </c>
      <c r="C80" s="38">
        <v>0.0</v>
      </c>
      <c r="D80" s="37">
        <f t="shared" si="8"/>
        <v>0</v>
      </c>
      <c r="E80" s="38">
        <v>0.0</v>
      </c>
      <c r="F80" s="37">
        <f t="shared" si="9"/>
        <v>0</v>
      </c>
      <c r="G80" s="38">
        <f t="shared" si="14"/>
        <v>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26"/>
      <c r="B81" s="33" t="str">
        <f>Jan!B81</f>
        <v>Presente</v>
      </c>
      <c r="C81" s="38">
        <v>0.0</v>
      </c>
      <c r="D81" s="37">
        <f t="shared" si="8"/>
        <v>0</v>
      </c>
      <c r="E81" s="38">
        <v>0.0</v>
      </c>
      <c r="F81" s="37">
        <f t="shared" si="9"/>
        <v>0</v>
      </c>
      <c r="G81" s="38">
        <f t="shared" si="14"/>
        <v>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26"/>
      <c r="B82" s="33" t="str">
        <f>Jan!B82</f>
        <v>.</v>
      </c>
      <c r="C82" s="38">
        <v>0.0</v>
      </c>
      <c r="D82" s="37">
        <f t="shared" si="8"/>
        <v>0</v>
      </c>
      <c r="E82" s="38">
        <v>0.0</v>
      </c>
      <c r="F82" s="37">
        <f t="shared" si="9"/>
        <v>0</v>
      </c>
      <c r="G82" s="38">
        <f t="shared" si="14"/>
        <v>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26"/>
      <c r="B83" s="33" t="str">
        <f>Jan!B83</f>
        <v>.</v>
      </c>
      <c r="C83" s="38">
        <v>0.0</v>
      </c>
      <c r="D83" s="37">
        <f t="shared" si="8"/>
        <v>0</v>
      </c>
      <c r="E83" s="38">
        <v>0.0</v>
      </c>
      <c r="F83" s="37">
        <f t="shared" si="9"/>
        <v>0</v>
      </c>
      <c r="G83" s="38">
        <f t="shared" si="14"/>
        <v>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26"/>
      <c r="B84" s="33" t="str">
        <f>Jan!B84</f>
        <v>.</v>
      </c>
      <c r="C84" s="38">
        <v>0.0</v>
      </c>
      <c r="D84" s="37">
        <f t="shared" si="8"/>
        <v>0</v>
      </c>
      <c r="E84" s="38">
        <v>0.0</v>
      </c>
      <c r="F84" s="37">
        <f t="shared" si="9"/>
        <v>0</v>
      </c>
      <c r="G84" s="38">
        <f t="shared" si="14"/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39"/>
      <c r="B85" s="40" t="str">
        <f>Jan!B85</f>
        <v>.</v>
      </c>
      <c r="C85" s="45">
        <v>0.0</v>
      </c>
      <c r="D85" s="44">
        <f t="shared" si="8"/>
        <v>0</v>
      </c>
      <c r="E85" s="45">
        <v>0.0</v>
      </c>
      <c r="F85" s="44">
        <f t="shared" si="9"/>
        <v>0</v>
      </c>
      <c r="G85" s="45">
        <f t="shared" si="14"/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0.25" customHeight="1">
      <c r="A86" s="80" t="s">
        <v>76</v>
      </c>
      <c r="B86" s="81"/>
      <c r="C86" s="82">
        <f>SUM(C76:C85)</f>
        <v>0</v>
      </c>
      <c r="D86" s="83">
        <f t="shared" si="8"/>
        <v>0</v>
      </c>
      <c r="E86" s="82">
        <f>SUM(E76:E85)</f>
        <v>0</v>
      </c>
      <c r="F86" s="83">
        <f t="shared" si="9"/>
        <v>0</v>
      </c>
      <c r="G86" s="82">
        <f>SUM(G76:G85)</f>
        <v>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0" customHeight="1">
      <c r="A87" s="84" t="s">
        <v>77</v>
      </c>
      <c r="B87" s="60"/>
      <c r="C87" s="85">
        <f t="shared" ref="C87:G87" si="15">C43+C50+C66+C75+C86</f>
        <v>0</v>
      </c>
      <c r="D87" s="87">
        <f t="shared" si="15"/>
        <v>0</v>
      </c>
      <c r="E87" s="85">
        <f t="shared" si="15"/>
        <v>0</v>
      </c>
      <c r="F87" s="87">
        <f t="shared" si="15"/>
        <v>0</v>
      </c>
      <c r="G87" s="85">
        <f t="shared" si="15"/>
        <v>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9.0" customHeight="1">
      <c r="A88" s="53"/>
      <c r="B88" s="54"/>
      <c r="C88" s="54"/>
      <c r="D88" s="54"/>
      <c r="E88" s="54"/>
      <c r="F88" s="54"/>
      <c r="G88" s="5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75" customHeight="1">
      <c r="A89" s="53"/>
      <c r="B89" s="88" t="s">
        <v>78</v>
      </c>
      <c r="C89" s="89">
        <v>0.05</v>
      </c>
      <c r="D89" s="89">
        <v>0.1</v>
      </c>
      <c r="E89" s="54"/>
      <c r="F89" s="1"/>
      <c r="G89" s="5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2.5" customHeight="1">
      <c r="A90" s="53"/>
      <c r="B90" s="90" t="s">
        <v>79</v>
      </c>
      <c r="C90" s="91">
        <f t="shared" ref="C90:D90" si="16">C89+0.001</f>
        <v>0.051</v>
      </c>
      <c r="D90" s="91">
        <f t="shared" si="16"/>
        <v>0.101</v>
      </c>
      <c r="E90" s="1"/>
      <c r="F90" s="1"/>
      <c r="G90" s="5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2.5" customHeight="1">
      <c r="A91" s="53"/>
      <c r="B91" s="54"/>
      <c r="C91" s="54"/>
      <c r="D91" s="54"/>
      <c r="E91" s="54"/>
      <c r="F91" s="54"/>
      <c r="G91" s="5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0" customHeight="1">
      <c r="A92" s="92"/>
      <c r="B92" s="93" t="s">
        <v>80</v>
      </c>
      <c r="C92" s="94">
        <f>C13-C87-C22</f>
        <v>0</v>
      </c>
      <c r="D92" s="95">
        <f>IF(C$13=0,0,C92/C$13)</f>
        <v>0</v>
      </c>
      <c r="E92" s="94">
        <f>E13-E87-E22</f>
        <v>0</v>
      </c>
      <c r="F92" s="95">
        <f>IF((E$13-E$5)=0,0,E92/(E$13-E$5))</f>
        <v>0</v>
      </c>
      <c r="G92" s="94">
        <f>G13-G87-G22</f>
        <v>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C1:G1"/>
    <mergeCell ref="E2:G2"/>
    <mergeCell ref="C3:D3"/>
    <mergeCell ref="E3:F3"/>
    <mergeCell ref="A5:A12"/>
    <mergeCell ref="A13:B13"/>
    <mergeCell ref="A15:A21"/>
    <mergeCell ref="A51:A65"/>
    <mergeCell ref="A67:A74"/>
    <mergeCell ref="A76:A85"/>
    <mergeCell ref="A75:B75"/>
    <mergeCell ref="A86:B86"/>
    <mergeCell ref="A87:B87"/>
    <mergeCell ref="A22:B22"/>
    <mergeCell ref="A24:B24"/>
    <mergeCell ref="A25:A42"/>
    <mergeCell ref="A43:B43"/>
    <mergeCell ref="A44:A49"/>
    <mergeCell ref="A50:B50"/>
    <mergeCell ref="A66:B66"/>
  </mergeCells>
  <printOptions/>
  <pageMargins bottom="0.75" footer="0.0" header="0.0" left="0.7" right="0.7" top="0.75"/>
  <pageSetup orientation="landscape"/>
  <headerFooter>
    <oddHeader>&amp;COrçamento mês de &amp;A</oddHeader>
    <oddFooter>&amp;Lfonte: www.disop.com.br&amp;C&amp;P de &amp;R&amp;D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1" width="10.75"/>
    <col customWidth="1" min="2" max="2" width="50.0"/>
    <col customWidth="1" min="3" max="7" width="25.88"/>
    <col customWidth="1" min="8" max="26" width="8.0"/>
  </cols>
  <sheetData>
    <row r="1" ht="54.75" customHeight="1">
      <c r="A1" s="1"/>
      <c r="B1" s="1"/>
      <c r="C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1"/>
      <c r="C2" s="1"/>
      <c r="D2" s="1"/>
      <c r="E2" s="3" t="s">
        <v>1</v>
      </c>
      <c r="F2" s="4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1"/>
      <c r="C3" s="6" t="s">
        <v>2</v>
      </c>
      <c r="D3" s="7"/>
      <c r="E3" s="8" t="s">
        <v>3</v>
      </c>
      <c r="F3" s="9"/>
      <c r="G3" s="10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62.25" customHeight="1">
      <c r="A4" s="11"/>
      <c r="B4" s="12" t="s">
        <v>5</v>
      </c>
      <c r="C4" s="13" t="s">
        <v>6</v>
      </c>
      <c r="D4" s="14" t="s">
        <v>7</v>
      </c>
      <c r="E4" s="15" t="s">
        <v>6</v>
      </c>
      <c r="F4" s="16" t="s">
        <v>7</v>
      </c>
      <c r="G4" s="17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9" t="s">
        <v>9</v>
      </c>
      <c r="B5" s="20" t="s">
        <v>10</v>
      </c>
      <c r="C5" s="96"/>
      <c r="D5" s="97"/>
      <c r="E5" s="23">
        <f>Mai!E92</f>
        <v>0</v>
      </c>
      <c r="F5" s="24"/>
      <c r="G5" s="2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.25" customHeight="1">
      <c r="A6" s="26"/>
      <c r="B6" s="27" t="str">
        <f>Jan!B6</f>
        <v>Salários</v>
      </c>
      <c r="C6" s="98">
        <v>0.0</v>
      </c>
      <c r="D6" s="99">
        <f t="shared" ref="D6:D12" si="1">IF(C$13=0,0,C6/C$13)</f>
        <v>0</v>
      </c>
      <c r="E6" s="30">
        <v>0.0</v>
      </c>
      <c r="F6" s="31">
        <f t="shared" ref="F6:F12" si="2">IF((E$13-E$5)=0,0,E6/(E$13-E$5))</f>
        <v>0</v>
      </c>
      <c r="G6" s="32">
        <f t="shared" ref="G6:G12" si="3">E6-C6</f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26"/>
      <c r="B7" s="33" t="str">
        <f>Jan!B7</f>
        <v>Vale</v>
      </c>
      <c r="C7" s="100">
        <v>0.0</v>
      </c>
      <c r="D7" s="101">
        <f t="shared" si="1"/>
        <v>0</v>
      </c>
      <c r="E7" s="36">
        <v>0.0</v>
      </c>
      <c r="F7" s="37">
        <f t="shared" si="2"/>
        <v>0</v>
      </c>
      <c r="G7" s="38">
        <f t="shared" si="3"/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26"/>
      <c r="B8" s="33" t="str">
        <f>Jan!B8</f>
        <v>Pensão</v>
      </c>
      <c r="C8" s="100">
        <v>0.0</v>
      </c>
      <c r="D8" s="101">
        <f t="shared" si="1"/>
        <v>0</v>
      </c>
      <c r="E8" s="36">
        <v>0.0</v>
      </c>
      <c r="F8" s="37">
        <f t="shared" si="2"/>
        <v>0</v>
      </c>
      <c r="G8" s="38">
        <f t="shared" si="3"/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26"/>
      <c r="B9" s="33" t="str">
        <f>Jan!B9</f>
        <v>Resgate Aplicação</v>
      </c>
      <c r="C9" s="100">
        <v>0.0</v>
      </c>
      <c r="D9" s="101">
        <f t="shared" si="1"/>
        <v>0</v>
      </c>
      <c r="E9" s="36">
        <v>0.0</v>
      </c>
      <c r="F9" s="37">
        <f t="shared" si="2"/>
        <v>0</v>
      </c>
      <c r="G9" s="38">
        <f t="shared" si="3"/>
        <v>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26"/>
      <c r="B10" s="33" t="str">
        <f>Jan!B10</f>
        <v>Bônus / Comissão</v>
      </c>
      <c r="C10" s="100">
        <v>0.0</v>
      </c>
      <c r="D10" s="101">
        <f t="shared" si="1"/>
        <v>0</v>
      </c>
      <c r="E10" s="36">
        <v>0.0</v>
      </c>
      <c r="F10" s="37">
        <f t="shared" si="2"/>
        <v>0</v>
      </c>
      <c r="G10" s="38">
        <f t="shared" si="3"/>
        <v>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26"/>
      <c r="B11" s="33" t="str">
        <f>Jan!B11</f>
        <v>.</v>
      </c>
      <c r="C11" s="100">
        <v>0.0</v>
      </c>
      <c r="D11" s="101">
        <f t="shared" si="1"/>
        <v>0</v>
      </c>
      <c r="E11" s="36">
        <v>0.0</v>
      </c>
      <c r="F11" s="37">
        <f t="shared" si="2"/>
        <v>0</v>
      </c>
      <c r="G11" s="38">
        <f t="shared" si="3"/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39"/>
      <c r="B12" s="40" t="str">
        <f>Jan!B12</f>
        <v>.</v>
      </c>
      <c r="C12" s="102">
        <v>0.0</v>
      </c>
      <c r="D12" s="103">
        <f t="shared" si="1"/>
        <v>0</v>
      </c>
      <c r="E12" s="43">
        <v>0.0</v>
      </c>
      <c r="F12" s="44">
        <f t="shared" si="2"/>
        <v>0</v>
      </c>
      <c r="G12" s="45">
        <f t="shared" si="3"/>
        <v>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111" t="s">
        <v>17</v>
      </c>
      <c r="B13" s="47"/>
      <c r="C13" s="104">
        <f t="shared" ref="C13:G13" si="4">SUM(C5:C12)</f>
        <v>0</v>
      </c>
      <c r="D13" s="105">
        <f t="shared" si="4"/>
        <v>0</v>
      </c>
      <c r="E13" s="112">
        <f t="shared" si="4"/>
        <v>0</v>
      </c>
      <c r="F13" s="113">
        <f t="shared" si="4"/>
        <v>0</v>
      </c>
      <c r="G13" s="114">
        <f t="shared" si="4"/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53"/>
      <c r="B14" s="54"/>
      <c r="C14" s="54"/>
      <c r="D14" s="54"/>
      <c r="E14" s="54"/>
      <c r="F14" s="54"/>
      <c r="G14" s="5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19" t="s">
        <v>18</v>
      </c>
      <c r="B15" s="27" t="str">
        <f>Jan!B15</f>
        <v>Ativos móveis (ex.: veículo)</v>
      </c>
      <c r="C15" s="32">
        <v>0.0</v>
      </c>
      <c r="D15" s="99">
        <f t="shared" ref="D15:D22" si="5">IF(C$13=0,0,C15/C$13)</f>
        <v>0</v>
      </c>
      <c r="E15" s="30">
        <v>0.0</v>
      </c>
      <c r="F15" s="31">
        <f t="shared" ref="F15:F22" si="6">IF((E$13-E$5)=0,0,E15/(E$13-E$5))</f>
        <v>0</v>
      </c>
      <c r="G15" s="32">
        <f t="shared" ref="G15:G21" si="7">E15-C15</f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26"/>
      <c r="B16" s="33" t="str">
        <f>Jan!B16</f>
        <v>Ativos imóveis (ex. casa)</v>
      </c>
      <c r="C16" s="38">
        <v>0.0</v>
      </c>
      <c r="D16" s="101">
        <f t="shared" si="5"/>
        <v>0</v>
      </c>
      <c r="E16" s="36">
        <v>0.0</v>
      </c>
      <c r="F16" s="37">
        <f t="shared" si="6"/>
        <v>0</v>
      </c>
      <c r="G16" s="38">
        <f t="shared" si="7"/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26"/>
      <c r="B17" s="33" t="str">
        <f>Jan!B17</f>
        <v>Previdência Privada</v>
      </c>
      <c r="C17" s="38">
        <v>0.0</v>
      </c>
      <c r="D17" s="101">
        <f t="shared" si="5"/>
        <v>0</v>
      </c>
      <c r="E17" s="36">
        <v>0.0</v>
      </c>
      <c r="F17" s="37">
        <f t="shared" si="6"/>
        <v>0</v>
      </c>
      <c r="G17" s="38">
        <f t="shared" si="7"/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26"/>
      <c r="B18" s="33" t="str">
        <f>Jan!B18</f>
        <v>Aplicação em Fundos</v>
      </c>
      <c r="C18" s="38">
        <v>0.0</v>
      </c>
      <c r="D18" s="101">
        <f t="shared" si="5"/>
        <v>0</v>
      </c>
      <c r="E18" s="36">
        <v>0.0</v>
      </c>
      <c r="F18" s="37">
        <f t="shared" si="6"/>
        <v>0</v>
      </c>
      <c r="G18" s="38">
        <f t="shared" si="7"/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26"/>
      <c r="B19" s="33" t="str">
        <f>Jan!B19</f>
        <v>Poupança</v>
      </c>
      <c r="C19" s="38">
        <v>0.0</v>
      </c>
      <c r="D19" s="101">
        <f t="shared" si="5"/>
        <v>0</v>
      </c>
      <c r="E19" s="36">
        <v>0.0</v>
      </c>
      <c r="F19" s="37">
        <f t="shared" si="6"/>
        <v>0</v>
      </c>
      <c r="G19" s="38">
        <f t="shared" si="7"/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26"/>
      <c r="B20" s="33" t="str">
        <f>Jan!B20</f>
        <v>.</v>
      </c>
      <c r="C20" s="38">
        <v>0.0</v>
      </c>
      <c r="D20" s="101">
        <f t="shared" si="5"/>
        <v>0</v>
      </c>
      <c r="E20" s="36">
        <v>0.0</v>
      </c>
      <c r="F20" s="37">
        <f t="shared" si="6"/>
        <v>0</v>
      </c>
      <c r="G20" s="38">
        <f t="shared" si="7"/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39"/>
      <c r="B21" s="40" t="str">
        <f>Jan!B21</f>
        <v>.</v>
      </c>
      <c r="C21" s="45">
        <v>0.0</v>
      </c>
      <c r="D21" s="101">
        <f t="shared" si="5"/>
        <v>0</v>
      </c>
      <c r="E21" s="43">
        <v>0.0</v>
      </c>
      <c r="F21" s="37">
        <f t="shared" si="6"/>
        <v>0</v>
      </c>
      <c r="G21" s="38">
        <f t="shared" si="7"/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0" customHeight="1">
      <c r="A22" s="59" t="s">
        <v>24</v>
      </c>
      <c r="B22" s="60"/>
      <c r="C22" s="106">
        <f>SUM(C15:C21)</f>
        <v>0</v>
      </c>
      <c r="D22" s="105">
        <f t="shared" si="5"/>
        <v>0</v>
      </c>
      <c r="E22" s="62">
        <f>SUM(E15:E21)</f>
        <v>0</v>
      </c>
      <c r="F22" s="63">
        <f t="shared" si="6"/>
        <v>0</v>
      </c>
      <c r="G22" s="64">
        <f>SUM(G15:G21)</f>
        <v>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75" customHeight="1">
      <c r="A23" s="53"/>
      <c r="B23" s="54"/>
      <c r="C23" s="54"/>
      <c r="D23" s="54"/>
      <c r="E23" s="54"/>
      <c r="F23" s="54"/>
      <c r="G23" s="5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65" t="s">
        <v>25</v>
      </c>
      <c r="B24" s="60"/>
      <c r="C24" s="106">
        <f>C13-C22</f>
        <v>0</v>
      </c>
      <c r="D24" s="107">
        <f t="shared" ref="D24:D86" si="8">IF(C$13=0,0,C24/C$13)</f>
        <v>0</v>
      </c>
      <c r="E24" s="114">
        <f>E13-E22</f>
        <v>0</v>
      </c>
      <c r="F24" s="113">
        <f t="shared" ref="F24:F86" si="9">IF((E$13-E$5)=0,0,E24/(E$13-E$5))</f>
        <v>0</v>
      </c>
      <c r="G24" s="114">
        <f>G13-G22</f>
        <v>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9" t="s">
        <v>26</v>
      </c>
      <c r="B25" s="27" t="str">
        <f>Jan!B25</f>
        <v>Açougue, Avícola, peixaria...</v>
      </c>
      <c r="C25" s="32">
        <v>0.0</v>
      </c>
      <c r="D25" s="31">
        <f t="shared" si="8"/>
        <v>0</v>
      </c>
      <c r="E25" s="32">
        <v>0.0</v>
      </c>
      <c r="F25" s="31">
        <f t="shared" si="9"/>
        <v>0</v>
      </c>
      <c r="G25" s="38">
        <f t="shared" ref="G25:G42" si="10">C25-E25</f>
        <v>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26"/>
      <c r="B26" s="33" t="str">
        <f>Jan!B26</f>
        <v>Água</v>
      </c>
      <c r="C26" s="38">
        <v>0.0</v>
      </c>
      <c r="D26" s="37">
        <f t="shared" si="8"/>
        <v>0</v>
      </c>
      <c r="E26" s="38">
        <v>0.0</v>
      </c>
      <c r="F26" s="37">
        <f t="shared" si="9"/>
        <v>0</v>
      </c>
      <c r="G26" s="38">
        <f t="shared" si="10"/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26"/>
      <c r="B27" s="33" t="str">
        <f>Jan!B27</f>
        <v>Aluguel</v>
      </c>
      <c r="C27" s="38">
        <v>0.0</v>
      </c>
      <c r="D27" s="37">
        <f t="shared" si="8"/>
        <v>0</v>
      </c>
      <c r="E27" s="38">
        <v>0.0</v>
      </c>
      <c r="F27" s="37">
        <f t="shared" si="9"/>
        <v>0</v>
      </c>
      <c r="G27" s="38">
        <f t="shared" si="10"/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26"/>
      <c r="B28" s="33" t="str">
        <f>Jan!B28</f>
        <v>Assinatura de jornal, revista</v>
      </c>
      <c r="C28" s="38">
        <v>0.0</v>
      </c>
      <c r="D28" s="37">
        <f t="shared" si="8"/>
        <v>0</v>
      </c>
      <c r="E28" s="38">
        <v>0.0</v>
      </c>
      <c r="F28" s="37">
        <f t="shared" si="9"/>
        <v>0</v>
      </c>
      <c r="G28" s="38">
        <f t="shared" si="10"/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26"/>
      <c r="B29" s="33" t="str">
        <f>Jan!B29</f>
        <v>Compra de móveis, utensílios</v>
      </c>
      <c r="C29" s="38">
        <v>0.0</v>
      </c>
      <c r="D29" s="37">
        <f t="shared" si="8"/>
        <v>0</v>
      </c>
      <c r="E29" s="38">
        <v>0.0</v>
      </c>
      <c r="F29" s="37">
        <f t="shared" si="9"/>
        <v>0</v>
      </c>
      <c r="G29" s="38">
        <f t="shared" si="10"/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26"/>
      <c r="B30" s="33" t="str">
        <f>Jan!B30</f>
        <v>Condomínio</v>
      </c>
      <c r="C30" s="38">
        <v>0.0</v>
      </c>
      <c r="D30" s="37">
        <f t="shared" si="8"/>
        <v>0</v>
      </c>
      <c r="E30" s="38">
        <v>0.0</v>
      </c>
      <c r="F30" s="37">
        <f t="shared" si="9"/>
        <v>0</v>
      </c>
      <c r="G30" s="38">
        <f t="shared" si="10"/>
        <v>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26"/>
      <c r="B31" s="33" t="str">
        <f>Jan!B31</f>
        <v>Energia Elétrica</v>
      </c>
      <c r="C31" s="38">
        <v>0.0</v>
      </c>
      <c r="D31" s="37">
        <f t="shared" si="8"/>
        <v>0</v>
      </c>
      <c r="E31" s="38">
        <v>0.0</v>
      </c>
      <c r="F31" s="37">
        <f t="shared" si="9"/>
        <v>0</v>
      </c>
      <c r="G31" s="38">
        <f t="shared" si="10"/>
        <v>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26"/>
      <c r="B32" s="33" t="str">
        <f>Jan!B32</f>
        <v>Feira, Sacolão, Hortifruti</v>
      </c>
      <c r="C32" s="38">
        <v>0.0</v>
      </c>
      <c r="D32" s="37">
        <f t="shared" si="8"/>
        <v>0</v>
      </c>
      <c r="E32" s="38">
        <v>0.0</v>
      </c>
      <c r="F32" s="37">
        <f t="shared" si="9"/>
        <v>0</v>
      </c>
      <c r="G32" s="38">
        <f t="shared" si="10"/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26"/>
      <c r="B33" s="33" t="str">
        <f>Jan!B33</f>
        <v>Internet, TV a cabo</v>
      </c>
      <c r="C33" s="38">
        <v>0.0</v>
      </c>
      <c r="D33" s="37">
        <f t="shared" si="8"/>
        <v>0</v>
      </c>
      <c r="E33" s="38">
        <v>0.0</v>
      </c>
      <c r="F33" s="37">
        <f t="shared" si="9"/>
        <v>0</v>
      </c>
      <c r="G33" s="38">
        <f t="shared" si="10"/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26"/>
      <c r="B34" s="33" t="str">
        <f>Jan!B34</f>
        <v>Manutenção residência</v>
      </c>
      <c r="C34" s="38">
        <v>0.0</v>
      </c>
      <c r="D34" s="37">
        <f t="shared" si="8"/>
        <v>0</v>
      </c>
      <c r="E34" s="38">
        <v>0.0</v>
      </c>
      <c r="F34" s="37">
        <f t="shared" si="9"/>
        <v>0</v>
      </c>
      <c r="G34" s="38">
        <f t="shared" si="10"/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26"/>
      <c r="B35" s="33" t="str">
        <f>Jan!B35</f>
        <v>Supermercado</v>
      </c>
      <c r="C35" s="38">
        <v>0.0</v>
      </c>
      <c r="D35" s="37">
        <f t="shared" si="8"/>
        <v>0</v>
      </c>
      <c r="E35" s="38">
        <v>0.0</v>
      </c>
      <c r="F35" s="37">
        <f t="shared" si="9"/>
        <v>0</v>
      </c>
      <c r="G35" s="38">
        <f t="shared" si="10"/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26"/>
      <c r="B36" s="33" t="str">
        <f>Jan!B36</f>
        <v>Telefones Fixo e Celular</v>
      </c>
      <c r="C36" s="38">
        <v>0.0</v>
      </c>
      <c r="D36" s="37">
        <f t="shared" si="8"/>
        <v>0</v>
      </c>
      <c r="E36" s="38">
        <v>0.0</v>
      </c>
      <c r="F36" s="37">
        <f t="shared" si="9"/>
        <v>0</v>
      </c>
      <c r="G36" s="38">
        <f t="shared" si="10"/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26"/>
      <c r="B37" s="33" t="str">
        <f>Jan!B37</f>
        <v>Empregada</v>
      </c>
      <c r="C37" s="38">
        <v>0.0</v>
      </c>
      <c r="D37" s="37">
        <f t="shared" si="8"/>
        <v>0</v>
      </c>
      <c r="E37" s="38">
        <v>0.0</v>
      </c>
      <c r="F37" s="37">
        <f t="shared" si="9"/>
        <v>0</v>
      </c>
      <c r="G37" s="38">
        <f t="shared" si="10"/>
        <v>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26"/>
      <c r="B38" s="33" t="str">
        <f>Jan!B38</f>
        <v>Animais</v>
      </c>
      <c r="C38" s="38">
        <v>0.0</v>
      </c>
      <c r="D38" s="37">
        <f t="shared" si="8"/>
        <v>0</v>
      </c>
      <c r="E38" s="38">
        <v>0.0</v>
      </c>
      <c r="F38" s="37">
        <f t="shared" si="9"/>
        <v>0</v>
      </c>
      <c r="G38" s="38">
        <f t="shared" si="10"/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26"/>
      <c r="B39" s="33" t="str">
        <f>Jan!B39</f>
        <v>Vigilante/Segurança</v>
      </c>
      <c r="C39" s="38">
        <v>0.0</v>
      </c>
      <c r="D39" s="37">
        <f t="shared" si="8"/>
        <v>0</v>
      </c>
      <c r="E39" s="38">
        <v>0.0</v>
      </c>
      <c r="F39" s="37">
        <f t="shared" si="9"/>
        <v>0</v>
      </c>
      <c r="G39" s="38">
        <f t="shared" si="10"/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26"/>
      <c r="B40" s="33" t="str">
        <f>Jan!B40</f>
        <v>.</v>
      </c>
      <c r="C40" s="38">
        <v>0.0</v>
      </c>
      <c r="D40" s="37">
        <f t="shared" si="8"/>
        <v>0</v>
      </c>
      <c r="E40" s="38">
        <v>0.0</v>
      </c>
      <c r="F40" s="37">
        <f t="shared" si="9"/>
        <v>0</v>
      </c>
      <c r="G40" s="38">
        <f t="shared" si="10"/>
        <v>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26"/>
      <c r="B41" s="33" t="str">
        <f>Jan!B41</f>
        <v>.</v>
      </c>
      <c r="C41" s="38">
        <v>0.0</v>
      </c>
      <c r="D41" s="37">
        <f t="shared" si="8"/>
        <v>0</v>
      </c>
      <c r="E41" s="38">
        <v>0.0</v>
      </c>
      <c r="F41" s="37">
        <f t="shared" si="9"/>
        <v>0</v>
      </c>
      <c r="G41" s="38">
        <f t="shared" si="10"/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39"/>
      <c r="B42" s="40" t="str">
        <f>Jan!B42</f>
        <v>.</v>
      </c>
      <c r="C42" s="45">
        <v>0.0</v>
      </c>
      <c r="D42" s="44">
        <f t="shared" si="8"/>
        <v>0</v>
      </c>
      <c r="E42" s="45">
        <v>0.0</v>
      </c>
      <c r="F42" s="44">
        <f t="shared" si="9"/>
        <v>0</v>
      </c>
      <c r="G42" s="45">
        <f t="shared" si="10"/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0" customHeight="1">
      <c r="A43" s="71" t="s">
        <v>42</v>
      </c>
      <c r="B43" s="72"/>
      <c r="C43" s="108">
        <f>SUM(C25:C42)</f>
        <v>0</v>
      </c>
      <c r="D43" s="109">
        <f t="shared" si="8"/>
        <v>0</v>
      </c>
      <c r="E43" s="75">
        <f>SUM(E25:E42)</f>
        <v>0</v>
      </c>
      <c r="F43" s="110">
        <f t="shared" si="9"/>
        <v>0</v>
      </c>
      <c r="G43" s="75">
        <f>SUM(G25:G42)</f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77" t="s">
        <v>43</v>
      </c>
      <c r="B44" s="27" t="str">
        <f>Jan!B44</f>
        <v>Academia</v>
      </c>
      <c r="C44" s="32">
        <v>0.0</v>
      </c>
      <c r="D44" s="31">
        <f t="shared" si="8"/>
        <v>0</v>
      </c>
      <c r="E44" s="32">
        <v>0.0</v>
      </c>
      <c r="F44" s="31">
        <f t="shared" si="9"/>
        <v>0</v>
      </c>
      <c r="G44" s="32">
        <f t="shared" ref="G44:G49" si="11">C44-E44</f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26"/>
      <c r="B45" s="33" t="str">
        <f>Jan!B45</f>
        <v>Curso de línguas</v>
      </c>
      <c r="C45" s="38">
        <v>0.0</v>
      </c>
      <c r="D45" s="37">
        <f t="shared" si="8"/>
        <v>0</v>
      </c>
      <c r="E45" s="38">
        <v>0.0</v>
      </c>
      <c r="F45" s="37">
        <f t="shared" si="9"/>
        <v>0</v>
      </c>
      <c r="G45" s="38">
        <f t="shared" si="11"/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26"/>
      <c r="B46" s="33" t="str">
        <f>Jan!B46</f>
        <v>Faculdade e Colégio</v>
      </c>
      <c r="C46" s="38">
        <v>0.0</v>
      </c>
      <c r="D46" s="37">
        <f t="shared" si="8"/>
        <v>0</v>
      </c>
      <c r="E46" s="38">
        <v>0.0</v>
      </c>
      <c r="F46" s="37">
        <f t="shared" si="9"/>
        <v>0</v>
      </c>
      <c r="G46" s="38">
        <f t="shared" si="11"/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26"/>
      <c r="B47" s="33" t="str">
        <f>Jan!B47</f>
        <v>Mat. escolar, cópias, trabalhos...</v>
      </c>
      <c r="C47" s="38">
        <v>0.0</v>
      </c>
      <c r="D47" s="37">
        <f t="shared" si="8"/>
        <v>0</v>
      </c>
      <c r="E47" s="38">
        <v>0.0</v>
      </c>
      <c r="F47" s="37">
        <f t="shared" si="9"/>
        <v>0</v>
      </c>
      <c r="G47" s="38">
        <f t="shared" si="11"/>
        <v>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26"/>
      <c r="B48" s="33" t="str">
        <f>Jan!B48</f>
        <v>.</v>
      </c>
      <c r="C48" s="38">
        <v>0.0</v>
      </c>
      <c r="D48" s="37">
        <f t="shared" si="8"/>
        <v>0</v>
      </c>
      <c r="E48" s="38">
        <v>0.0</v>
      </c>
      <c r="F48" s="37">
        <f t="shared" si="9"/>
        <v>0</v>
      </c>
      <c r="G48" s="38">
        <f t="shared" si="11"/>
        <v>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39"/>
      <c r="B49" s="40" t="str">
        <f>Jan!B49</f>
        <v>.</v>
      </c>
      <c r="C49" s="45">
        <v>0.0</v>
      </c>
      <c r="D49" s="44">
        <f t="shared" si="8"/>
        <v>0</v>
      </c>
      <c r="E49" s="45">
        <v>0.0</v>
      </c>
      <c r="F49" s="44">
        <f t="shared" si="9"/>
        <v>0</v>
      </c>
      <c r="G49" s="45">
        <f t="shared" si="11"/>
        <v>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0" customHeight="1">
      <c r="A50" s="71" t="s">
        <v>48</v>
      </c>
      <c r="B50" s="72"/>
      <c r="C50" s="108">
        <f>SUM(C44:C49)</f>
        <v>0</v>
      </c>
      <c r="D50" s="109">
        <f t="shared" si="8"/>
        <v>0</v>
      </c>
      <c r="E50" s="75">
        <f>SUM(E44:E49)</f>
        <v>0</v>
      </c>
      <c r="F50" s="110">
        <f t="shared" si="9"/>
        <v>0</v>
      </c>
      <c r="G50" s="75">
        <f>SUM(G44:G49)</f>
        <v>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77" t="s">
        <v>49</v>
      </c>
      <c r="B51" s="27" t="str">
        <f>Jan!B51</f>
        <v>Condução</v>
      </c>
      <c r="C51" s="32">
        <v>0.0</v>
      </c>
      <c r="D51" s="31">
        <f t="shared" si="8"/>
        <v>0</v>
      </c>
      <c r="E51" s="32">
        <v>0.0</v>
      </c>
      <c r="F51" s="31">
        <f t="shared" si="9"/>
        <v>0</v>
      </c>
      <c r="G51" s="32">
        <f t="shared" ref="G51:G65" si="12">C51-E51</f>
        <v>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26"/>
      <c r="B52" s="33" t="str">
        <f>Jan!B52</f>
        <v>Convênio Médico</v>
      </c>
      <c r="C52" s="38">
        <v>0.0</v>
      </c>
      <c r="D52" s="37">
        <f t="shared" si="8"/>
        <v>0</v>
      </c>
      <c r="E52" s="38">
        <v>0.0</v>
      </c>
      <c r="F52" s="37">
        <f t="shared" si="9"/>
        <v>0</v>
      </c>
      <c r="G52" s="38">
        <f t="shared" si="12"/>
        <v>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26"/>
      <c r="B53" s="33" t="str">
        <f>Jan!B53</f>
        <v>CPMF e impostos</v>
      </c>
      <c r="C53" s="38">
        <v>0.0</v>
      </c>
      <c r="D53" s="37">
        <f t="shared" si="8"/>
        <v>0</v>
      </c>
      <c r="E53" s="38">
        <v>0.0</v>
      </c>
      <c r="F53" s="37">
        <f t="shared" si="9"/>
        <v>0</v>
      </c>
      <c r="G53" s="38">
        <f t="shared" si="12"/>
        <v>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26"/>
      <c r="B54" s="33" t="str">
        <f>Jan!B54</f>
        <v>Dízimo / Doações</v>
      </c>
      <c r="C54" s="38">
        <v>0.0</v>
      </c>
      <c r="D54" s="37">
        <f t="shared" si="8"/>
        <v>0</v>
      </c>
      <c r="E54" s="38">
        <v>0.0</v>
      </c>
      <c r="F54" s="37">
        <f t="shared" si="9"/>
        <v>0</v>
      </c>
      <c r="G54" s="38">
        <f t="shared" si="12"/>
        <v>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26"/>
      <c r="B55" s="33" t="str">
        <f>Jan!B55</f>
        <v>INSS</v>
      </c>
      <c r="C55" s="38">
        <v>0.0</v>
      </c>
      <c r="D55" s="37">
        <f t="shared" si="8"/>
        <v>0</v>
      </c>
      <c r="E55" s="38">
        <v>0.0</v>
      </c>
      <c r="F55" s="37">
        <f t="shared" si="9"/>
        <v>0</v>
      </c>
      <c r="G55" s="38">
        <f t="shared" si="12"/>
        <v>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26"/>
      <c r="B56" s="33" t="str">
        <f>Jan!B56</f>
        <v>IRRF</v>
      </c>
      <c r="C56" s="38">
        <v>0.0</v>
      </c>
      <c r="D56" s="37">
        <f t="shared" si="8"/>
        <v>0</v>
      </c>
      <c r="E56" s="38">
        <v>0.0</v>
      </c>
      <c r="F56" s="37">
        <f t="shared" si="9"/>
        <v>0</v>
      </c>
      <c r="G56" s="38">
        <f t="shared" si="12"/>
        <v>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26"/>
      <c r="B57" s="33" t="str">
        <f>Jan!B57</f>
        <v>Medicamentos</v>
      </c>
      <c r="C57" s="38">
        <v>0.0</v>
      </c>
      <c r="D57" s="37">
        <f t="shared" si="8"/>
        <v>0</v>
      </c>
      <c r="E57" s="38">
        <v>0.0</v>
      </c>
      <c r="F57" s="37">
        <f t="shared" si="9"/>
        <v>0</v>
      </c>
      <c r="G57" s="38">
        <f t="shared" si="12"/>
        <v>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26"/>
      <c r="B58" s="33" t="str">
        <f>Jan!B58</f>
        <v>Mesada</v>
      </c>
      <c r="C58" s="38">
        <v>0.0</v>
      </c>
      <c r="D58" s="37">
        <f t="shared" si="8"/>
        <v>0</v>
      </c>
      <c r="E58" s="38">
        <v>0.0</v>
      </c>
      <c r="F58" s="37">
        <f t="shared" si="9"/>
        <v>0</v>
      </c>
      <c r="G58" s="38">
        <f t="shared" si="12"/>
        <v>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26"/>
      <c r="B59" s="33" t="str">
        <f>Jan!B59</f>
        <v>Pensão</v>
      </c>
      <c r="C59" s="38">
        <v>0.0</v>
      </c>
      <c r="D59" s="37">
        <f t="shared" si="8"/>
        <v>0</v>
      </c>
      <c r="E59" s="38">
        <v>0.0</v>
      </c>
      <c r="F59" s="37">
        <f t="shared" si="9"/>
        <v>0</v>
      </c>
      <c r="G59" s="38">
        <f t="shared" si="12"/>
        <v>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26"/>
      <c r="B60" s="33" t="str">
        <f>Jan!B60</f>
        <v>Tarifas, c.créd., ch. esp., etc.</v>
      </c>
      <c r="C60" s="38">
        <v>0.0</v>
      </c>
      <c r="D60" s="37">
        <f t="shared" si="8"/>
        <v>0</v>
      </c>
      <c r="E60" s="38">
        <v>0.0</v>
      </c>
      <c r="F60" s="37">
        <f t="shared" si="9"/>
        <v>0</v>
      </c>
      <c r="G60" s="38">
        <f t="shared" si="12"/>
        <v>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26"/>
      <c r="B61" s="33" t="str">
        <f>Jan!B61</f>
        <v>Vestuário (Roupas, Calçados...)</v>
      </c>
      <c r="C61" s="38">
        <v>0.0</v>
      </c>
      <c r="D61" s="37">
        <f t="shared" si="8"/>
        <v>0</v>
      </c>
      <c r="E61" s="38">
        <v>0.0</v>
      </c>
      <c r="F61" s="37">
        <f t="shared" si="9"/>
        <v>0</v>
      </c>
      <c r="G61" s="38">
        <f t="shared" si="12"/>
        <v>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26"/>
      <c r="B62" s="33" t="str">
        <f>Jan!B62</f>
        <v>.</v>
      </c>
      <c r="C62" s="38">
        <v>0.0</v>
      </c>
      <c r="D62" s="37">
        <f t="shared" si="8"/>
        <v>0</v>
      </c>
      <c r="E62" s="38">
        <v>0.0</v>
      </c>
      <c r="F62" s="37">
        <f t="shared" si="9"/>
        <v>0</v>
      </c>
      <c r="G62" s="38">
        <f t="shared" si="12"/>
        <v>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26"/>
      <c r="B63" s="33" t="str">
        <f>Jan!B63</f>
        <v>.</v>
      </c>
      <c r="C63" s="38">
        <v>0.0</v>
      </c>
      <c r="D63" s="37">
        <f t="shared" si="8"/>
        <v>0</v>
      </c>
      <c r="E63" s="38">
        <v>0.0</v>
      </c>
      <c r="F63" s="37">
        <f t="shared" si="9"/>
        <v>0</v>
      </c>
      <c r="G63" s="38">
        <f t="shared" si="12"/>
        <v>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26"/>
      <c r="B64" s="33" t="str">
        <f>Jan!B64</f>
        <v>.</v>
      </c>
      <c r="C64" s="38">
        <v>0.0</v>
      </c>
      <c r="D64" s="37">
        <f t="shared" si="8"/>
        <v>0</v>
      </c>
      <c r="E64" s="38">
        <v>0.0</v>
      </c>
      <c r="F64" s="37">
        <f t="shared" si="9"/>
        <v>0</v>
      </c>
      <c r="G64" s="38">
        <f t="shared" si="12"/>
        <v>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39"/>
      <c r="B65" s="40" t="str">
        <f>Jan!B65</f>
        <v>.</v>
      </c>
      <c r="C65" s="45">
        <v>0.0</v>
      </c>
      <c r="D65" s="44">
        <f t="shared" si="8"/>
        <v>0</v>
      </c>
      <c r="E65" s="45">
        <v>0.0</v>
      </c>
      <c r="F65" s="44">
        <f t="shared" si="9"/>
        <v>0</v>
      </c>
      <c r="G65" s="45">
        <f t="shared" si="12"/>
        <v>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0" customHeight="1">
      <c r="A66" s="71" t="s">
        <v>60</v>
      </c>
      <c r="B66" s="72"/>
      <c r="C66" s="108">
        <f>SUM(C51:C65)</f>
        <v>0</v>
      </c>
      <c r="D66" s="109">
        <f t="shared" si="8"/>
        <v>0</v>
      </c>
      <c r="E66" s="75">
        <f>SUM(E51:E65)</f>
        <v>0</v>
      </c>
      <c r="F66" s="110">
        <f t="shared" si="9"/>
        <v>0</v>
      </c>
      <c r="G66" s="75">
        <f>SUM(G51:G65)</f>
        <v>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79" t="s">
        <v>61</v>
      </c>
      <c r="B67" s="27" t="str">
        <f>Jan!B67</f>
        <v>Combustível, pedágio</v>
      </c>
      <c r="C67" s="32">
        <v>0.0</v>
      </c>
      <c r="D67" s="31">
        <f t="shared" si="8"/>
        <v>0</v>
      </c>
      <c r="E67" s="32">
        <v>0.0</v>
      </c>
      <c r="F67" s="31">
        <f t="shared" si="9"/>
        <v>0</v>
      </c>
      <c r="G67" s="32">
        <f t="shared" ref="G67:G74" si="13">C67-E67</f>
        <v>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26"/>
      <c r="B68" s="33" t="str">
        <f>Jan!B68</f>
        <v>Lubrificantes, lavagem</v>
      </c>
      <c r="C68" s="38">
        <v>0.0</v>
      </c>
      <c r="D68" s="37">
        <f t="shared" si="8"/>
        <v>0</v>
      </c>
      <c r="E68" s="38">
        <v>0.0</v>
      </c>
      <c r="F68" s="37">
        <f t="shared" si="9"/>
        <v>0</v>
      </c>
      <c r="G68" s="38">
        <f t="shared" si="13"/>
        <v>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26"/>
      <c r="B69" s="33" t="str">
        <f>Jan!B69</f>
        <v>Manutenção do veículo</v>
      </c>
      <c r="C69" s="38">
        <v>0.0</v>
      </c>
      <c r="D69" s="37">
        <f t="shared" si="8"/>
        <v>0</v>
      </c>
      <c r="E69" s="38">
        <v>0.0</v>
      </c>
      <c r="F69" s="37">
        <f t="shared" si="9"/>
        <v>0</v>
      </c>
      <c r="G69" s="38">
        <f t="shared" si="13"/>
        <v>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26"/>
      <c r="B70" s="33" t="str">
        <f>Jan!B70</f>
        <v>Seguro</v>
      </c>
      <c r="C70" s="38">
        <v>0.0</v>
      </c>
      <c r="D70" s="37">
        <f t="shared" si="8"/>
        <v>0</v>
      </c>
      <c r="E70" s="38">
        <v>0.0</v>
      </c>
      <c r="F70" s="37">
        <f t="shared" si="9"/>
        <v>0</v>
      </c>
      <c r="G70" s="38">
        <f t="shared" si="13"/>
        <v>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26"/>
      <c r="B71" s="33" t="str">
        <f>Jan!B71</f>
        <v>Multas</v>
      </c>
      <c r="C71" s="38">
        <v>0.0</v>
      </c>
      <c r="D71" s="37">
        <f t="shared" si="8"/>
        <v>0</v>
      </c>
      <c r="E71" s="38">
        <v>0.0</v>
      </c>
      <c r="F71" s="37">
        <f t="shared" si="9"/>
        <v>0</v>
      </c>
      <c r="G71" s="38">
        <f t="shared" si="13"/>
        <v>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26"/>
      <c r="B72" s="33" t="str">
        <f>Jan!B72</f>
        <v>IPVA, Licenciamento, Seg. Obrig.</v>
      </c>
      <c r="C72" s="38">
        <v>0.0</v>
      </c>
      <c r="D72" s="37">
        <f t="shared" si="8"/>
        <v>0</v>
      </c>
      <c r="E72" s="38">
        <v>0.0</v>
      </c>
      <c r="F72" s="37">
        <f t="shared" si="9"/>
        <v>0</v>
      </c>
      <c r="G72" s="38">
        <f t="shared" si="13"/>
        <v>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26"/>
      <c r="B73" s="33" t="str">
        <f>Jan!B73</f>
        <v>.</v>
      </c>
      <c r="C73" s="38">
        <v>0.0</v>
      </c>
      <c r="D73" s="37">
        <f t="shared" si="8"/>
        <v>0</v>
      </c>
      <c r="E73" s="38">
        <v>0.0</v>
      </c>
      <c r="F73" s="37">
        <f t="shared" si="9"/>
        <v>0</v>
      </c>
      <c r="G73" s="38">
        <f t="shared" si="13"/>
        <v>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39"/>
      <c r="B74" s="40" t="str">
        <f>Jan!B74</f>
        <v>.</v>
      </c>
      <c r="C74" s="45">
        <v>0.0</v>
      </c>
      <c r="D74" s="44">
        <f t="shared" si="8"/>
        <v>0</v>
      </c>
      <c r="E74" s="45">
        <v>0.0</v>
      </c>
      <c r="F74" s="44">
        <f t="shared" si="9"/>
        <v>0</v>
      </c>
      <c r="G74" s="45">
        <f t="shared" si="13"/>
        <v>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0" customHeight="1">
      <c r="A75" s="71" t="s">
        <v>68</v>
      </c>
      <c r="B75" s="72"/>
      <c r="C75" s="108">
        <f>SUM(C67:C74)</f>
        <v>0</v>
      </c>
      <c r="D75" s="109">
        <f t="shared" si="8"/>
        <v>0</v>
      </c>
      <c r="E75" s="75">
        <f>SUM(E67:E74)</f>
        <v>0</v>
      </c>
      <c r="F75" s="110">
        <f t="shared" si="9"/>
        <v>0</v>
      </c>
      <c r="G75" s="75">
        <f>SUM(G67:G74)</f>
        <v>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77" t="s">
        <v>69</v>
      </c>
      <c r="B76" s="27" t="str">
        <f>Jan!B76</f>
        <v>Acessórios (Bolsa, bijuteria...)</v>
      </c>
      <c r="C76" s="32">
        <v>0.0</v>
      </c>
      <c r="D76" s="31">
        <f t="shared" si="8"/>
        <v>0</v>
      </c>
      <c r="E76" s="32">
        <v>0.0</v>
      </c>
      <c r="F76" s="31">
        <f t="shared" si="9"/>
        <v>0</v>
      </c>
      <c r="G76" s="32">
        <f t="shared" ref="G76:G85" si="14">C76-E76</f>
        <v>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26"/>
      <c r="B77" s="33" t="str">
        <f>Jan!B77</f>
        <v>Cosméticos, Cabeleireiro...</v>
      </c>
      <c r="C77" s="38">
        <v>0.0</v>
      </c>
      <c r="D77" s="37">
        <f t="shared" si="8"/>
        <v>0</v>
      </c>
      <c r="E77" s="38">
        <v>0.0</v>
      </c>
      <c r="F77" s="37">
        <f t="shared" si="9"/>
        <v>0</v>
      </c>
      <c r="G77" s="38">
        <f t="shared" si="14"/>
        <v>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26"/>
      <c r="B78" s="33" t="str">
        <f>Jan!B78</f>
        <v>Diversão e Lazer (Grêmio)</v>
      </c>
      <c r="C78" s="38">
        <v>0.0</v>
      </c>
      <c r="D78" s="37">
        <f t="shared" si="8"/>
        <v>0</v>
      </c>
      <c r="E78" s="38">
        <v>0.0</v>
      </c>
      <c r="F78" s="37">
        <f t="shared" si="9"/>
        <v>0</v>
      </c>
      <c r="G78" s="38">
        <f t="shared" si="14"/>
        <v>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26"/>
      <c r="B79" s="33" t="str">
        <f>Jan!B79</f>
        <v>Gorjeta</v>
      </c>
      <c r="C79" s="38">
        <v>0.0</v>
      </c>
      <c r="D79" s="37">
        <f t="shared" si="8"/>
        <v>0</v>
      </c>
      <c r="E79" s="38">
        <v>0.0</v>
      </c>
      <c r="F79" s="37">
        <f t="shared" si="9"/>
        <v>0</v>
      </c>
      <c r="G79" s="38">
        <f t="shared" si="14"/>
        <v>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26"/>
      <c r="B80" s="33" t="str">
        <f>Jan!B80</f>
        <v>Lanche, Café, doces...</v>
      </c>
      <c r="C80" s="38">
        <v>0.0</v>
      </c>
      <c r="D80" s="37">
        <f t="shared" si="8"/>
        <v>0</v>
      </c>
      <c r="E80" s="38">
        <v>0.0</v>
      </c>
      <c r="F80" s="37">
        <f t="shared" si="9"/>
        <v>0</v>
      </c>
      <c r="G80" s="38">
        <f t="shared" si="14"/>
        <v>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26"/>
      <c r="B81" s="33" t="str">
        <f>Jan!B81</f>
        <v>Presente</v>
      </c>
      <c r="C81" s="38">
        <v>0.0</v>
      </c>
      <c r="D81" s="37">
        <f t="shared" si="8"/>
        <v>0</v>
      </c>
      <c r="E81" s="38">
        <v>0.0</v>
      </c>
      <c r="F81" s="37">
        <f t="shared" si="9"/>
        <v>0</v>
      </c>
      <c r="G81" s="38">
        <f t="shared" si="14"/>
        <v>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26"/>
      <c r="B82" s="33" t="str">
        <f>Jan!B82</f>
        <v>.</v>
      </c>
      <c r="C82" s="38">
        <v>0.0</v>
      </c>
      <c r="D82" s="37">
        <f t="shared" si="8"/>
        <v>0</v>
      </c>
      <c r="E82" s="38">
        <v>0.0</v>
      </c>
      <c r="F82" s="37">
        <f t="shared" si="9"/>
        <v>0</v>
      </c>
      <c r="G82" s="38">
        <f t="shared" si="14"/>
        <v>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26"/>
      <c r="B83" s="33" t="str">
        <f>Jan!B83</f>
        <v>.</v>
      </c>
      <c r="C83" s="38">
        <v>0.0</v>
      </c>
      <c r="D83" s="37">
        <f t="shared" si="8"/>
        <v>0</v>
      </c>
      <c r="E83" s="38">
        <v>0.0</v>
      </c>
      <c r="F83" s="37">
        <f t="shared" si="9"/>
        <v>0</v>
      </c>
      <c r="G83" s="38">
        <f t="shared" si="14"/>
        <v>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26"/>
      <c r="B84" s="33" t="str">
        <f>Jan!B84</f>
        <v>.</v>
      </c>
      <c r="C84" s="38">
        <v>0.0</v>
      </c>
      <c r="D84" s="37">
        <f t="shared" si="8"/>
        <v>0</v>
      </c>
      <c r="E84" s="38">
        <v>0.0</v>
      </c>
      <c r="F84" s="37">
        <f t="shared" si="9"/>
        <v>0</v>
      </c>
      <c r="G84" s="38">
        <f t="shared" si="14"/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39"/>
      <c r="B85" s="40" t="str">
        <f>Jan!B85</f>
        <v>.</v>
      </c>
      <c r="C85" s="45">
        <v>0.0</v>
      </c>
      <c r="D85" s="44">
        <f t="shared" si="8"/>
        <v>0</v>
      </c>
      <c r="E85" s="45">
        <v>0.0</v>
      </c>
      <c r="F85" s="44">
        <f t="shared" si="9"/>
        <v>0</v>
      </c>
      <c r="G85" s="45">
        <f t="shared" si="14"/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0.25" customHeight="1">
      <c r="A86" s="80" t="s">
        <v>76</v>
      </c>
      <c r="B86" s="81"/>
      <c r="C86" s="82">
        <f>SUM(C76:C85)</f>
        <v>0</v>
      </c>
      <c r="D86" s="83">
        <f t="shared" si="8"/>
        <v>0</v>
      </c>
      <c r="E86" s="82">
        <f>SUM(E76:E85)</f>
        <v>0</v>
      </c>
      <c r="F86" s="83">
        <f t="shared" si="9"/>
        <v>0</v>
      </c>
      <c r="G86" s="82">
        <f>SUM(G76:G85)</f>
        <v>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0" customHeight="1">
      <c r="A87" s="84" t="s">
        <v>77</v>
      </c>
      <c r="B87" s="60"/>
      <c r="C87" s="85">
        <f t="shared" ref="C87:G87" si="15">C43+C50+C66+C75+C86</f>
        <v>0</v>
      </c>
      <c r="D87" s="87">
        <f t="shared" si="15"/>
        <v>0</v>
      </c>
      <c r="E87" s="85">
        <f t="shared" si="15"/>
        <v>0</v>
      </c>
      <c r="F87" s="87">
        <f t="shared" si="15"/>
        <v>0</v>
      </c>
      <c r="G87" s="85">
        <f t="shared" si="15"/>
        <v>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9.0" customHeight="1">
      <c r="A88" s="53"/>
      <c r="B88" s="54"/>
      <c r="C88" s="54"/>
      <c r="D88" s="54"/>
      <c r="E88" s="54"/>
      <c r="F88" s="54"/>
      <c r="G88" s="5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75" customHeight="1">
      <c r="A89" s="53"/>
      <c r="B89" s="115" t="s">
        <v>78</v>
      </c>
      <c r="C89" s="116">
        <v>0.05</v>
      </c>
      <c r="D89" s="116">
        <v>0.1</v>
      </c>
      <c r="E89" s="54"/>
      <c r="F89" s="1"/>
      <c r="G89" s="5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2.5" customHeight="1">
      <c r="A90" s="53"/>
      <c r="B90" s="117" t="s">
        <v>79</v>
      </c>
      <c r="C90" s="118">
        <f t="shared" ref="C90:D90" si="16">C89+0.001</f>
        <v>0.051</v>
      </c>
      <c r="D90" s="118">
        <f t="shared" si="16"/>
        <v>0.101</v>
      </c>
      <c r="E90" s="1"/>
      <c r="F90" s="1"/>
      <c r="G90" s="5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2.5" customHeight="1">
      <c r="A91" s="53"/>
      <c r="B91" s="54"/>
      <c r="C91" s="54"/>
      <c r="D91" s="54"/>
      <c r="E91" s="54"/>
      <c r="F91" s="54"/>
      <c r="G91" s="5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0" customHeight="1">
      <c r="A92" s="92"/>
      <c r="B92" s="93" t="s">
        <v>80</v>
      </c>
      <c r="C92" s="94">
        <f>C13-C87-C22</f>
        <v>0</v>
      </c>
      <c r="D92" s="95">
        <f>IF(C$13=0,0,C92/C$13)</f>
        <v>0</v>
      </c>
      <c r="E92" s="94">
        <f>E13-E87-E22</f>
        <v>0</v>
      </c>
      <c r="F92" s="95">
        <f>IF((E$13-E$5)=0,0,E92/(E$13-E$5))</f>
        <v>0</v>
      </c>
      <c r="G92" s="94">
        <f>G13-G87-G22</f>
        <v>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C1:G1"/>
    <mergeCell ref="E2:G2"/>
    <mergeCell ref="C3:D3"/>
    <mergeCell ref="E3:F3"/>
    <mergeCell ref="A5:A12"/>
    <mergeCell ref="A13:B13"/>
    <mergeCell ref="A15:A21"/>
    <mergeCell ref="A51:A65"/>
    <mergeCell ref="A67:A74"/>
    <mergeCell ref="A76:A85"/>
    <mergeCell ref="A75:B75"/>
    <mergeCell ref="A86:B86"/>
    <mergeCell ref="A87:B87"/>
    <mergeCell ref="A22:B22"/>
    <mergeCell ref="A24:B24"/>
    <mergeCell ref="A25:A42"/>
    <mergeCell ref="A43:B43"/>
    <mergeCell ref="A44:A49"/>
    <mergeCell ref="A50:B50"/>
    <mergeCell ref="A66:B66"/>
  </mergeCells>
  <printOptions/>
  <pageMargins bottom="0.75" footer="0.0" header="0.0" left="0.7" right="0.7" top="0.75"/>
  <pageSetup orientation="landscape"/>
  <headerFooter>
    <oddHeader>&amp;COrçamento mês de &amp;A</oddHeader>
    <oddFooter>&amp;Lfonte: www.disop.com.br&amp;C&amp;P de &amp;R&amp;D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1" width="10.75"/>
    <col customWidth="1" min="2" max="2" width="50.0"/>
    <col customWidth="1" min="3" max="7" width="25.88"/>
    <col customWidth="1" min="8" max="26" width="8.0"/>
  </cols>
  <sheetData>
    <row r="1" ht="54.75" customHeight="1">
      <c r="A1" s="1"/>
      <c r="B1" s="1"/>
      <c r="C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1"/>
      <c r="C2" s="1"/>
      <c r="D2" s="1"/>
      <c r="E2" s="3" t="s">
        <v>1</v>
      </c>
      <c r="F2" s="4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1"/>
      <c r="C3" s="6" t="s">
        <v>2</v>
      </c>
      <c r="D3" s="7"/>
      <c r="E3" s="8" t="s">
        <v>3</v>
      </c>
      <c r="F3" s="9"/>
      <c r="G3" s="10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62.25" customHeight="1">
      <c r="A4" s="11"/>
      <c r="B4" s="12" t="s">
        <v>5</v>
      </c>
      <c r="C4" s="13" t="s">
        <v>6</v>
      </c>
      <c r="D4" s="14" t="s">
        <v>7</v>
      </c>
      <c r="E4" s="15" t="s">
        <v>6</v>
      </c>
      <c r="F4" s="16" t="s">
        <v>7</v>
      </c>
      <c r="G4" s="17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9" t="s">
        <v>9</v>
      </c>
      <c r="B5" s="20" t="s">
        <v>10</v>
      </c>
      <c r="C5" s="96"/>
      <c r="D5" s="97"/>
      <c r="E5" s="23">
        <f>Jun!E92</f>
        <v>0</v>
      </c>
      <c r="F5" s="24"/>
      <c r="G5" s="2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.25" customHeight="1">
      <c r="A6" s="26"/>
      <c r="B6" s="27" t="str">
        <f>Jan!B6</f>
        <v>Salários</v>
      </c>
      <c r="C6" s="98">
        <v>0.0</v>
      </c>
      <c r="D6" s="99">
        <f t="shared" ref="D6:D12" si="1">IF(C$13=0,0,C6/C$13)</f>
        <v>0</v>
      </c>
      <c r="E6" s="30">
        <v>0.0</v>
      </c>
      <c r="F6" s="31">
        <f t="shared" ref="F6:F12" si="2">IF((E$13-E$5)=0,0,E6/(E$13-E$5))</f>
        <v>0</v>
      </c>
      <c r="G6" s="32">
        <f t="shared" ref="G6:G12" si="3">E6-C6</f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26"/>
      <c r="B7" s="33" t="str">
        <f>Jan!B7</f>
        <v>Vale</v>
      </c>
      <c r="C7" s="100">
        <v>0.0</v>
      </c>
      <c r="D7" s="101">
        <f t="shared" si="1"/>
        <v>0</v>
      </c>
      <c r="E7" s="36">
        <v>0.0</v>
      </c>
      <c r="F7" s="37">
        <f t="shared" si="2"/>
        <v>0</v>
      </c>
      <c r="G7" s="38">
        <f t="shared" si="3"/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26"/>
      <c r="B8" s="33" t="str">
        <f>Jan!B8</f>
        <v>Pensão</v>
      </c>
      <c r="C8" s="100">
        <v>0.0</v>
      </c>
      <c r="D8" s="101">
        <f t="shared" si="1"/>
        <v>0</v>
      </c>
      <c r="E8" s="36">
        <v>0.0</v>
      </c>
      <c r="F8" s="37">
        <f t="shared" si="2"/>
        <v>0</v>
      </c>
      <c r="G8" s="38">
        <f t="shared" si="3"/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26"/>
      <c r="B9" s="33" t="str">
        <f>Jan!B9</f>
        <v>Resgate Aplicação</v>
      </c>
      <c r="C9" s="100">
        <v>0.0</v>
      </c>
      <c r="D9" s="101">
        <f t="shared" si="1"/>
        <v>0</v>
      </c>
      <c r="E9" s="36">
        <v>0.0</v>
      </c>
      <c r="F9" s="37">
        <f t="shared" si="2"/>
        <v>0</v>
      </c>
      <c r="G9" s="38">
        <f t="shared" si="3"/>
        <v>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26"/>
      <c r="B10" s="33" t="str">
        <f>Jan!B10</f>
        <v>Bônus / Comissão</v>
      </c>
      <c r="C10" s="100">
        <v>0.0</v>
      </c>
      <c r="D10" s="101">
        <f t="shared" si="1"/>
        <v>0</v>
      </c>
      <c r="E10" s="36">
        <v>0.0</v>
      </c>
      <c r="F10" s="37">
        <f t="shared" si="2"/>
        <v>0</v>
      </c>
      <c r="G10" s="38">
        <f t="shared" si="3"/>
        <v>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26"/>
      <c r="B11" s="33" t="str">
        <f>Jan!B11</f>
        <v>.</v>
      </c>
      <c r="C11" s="100">
        <v>0.0</v>
      </c>
      <c r="D11" s="101">
        <f t="shared" si="1"/>
        <v>0</v>
      </c>
      <c r="E11" s="36">
        <v>0.0</v>
      </c>
      <c r="F11" s="37">
        <f t="shared" si="2"/>
        <v>0</v>
      </c>
      <c r="G11" s="38">
        <f t="shared" si="3"/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39"/>
      <c r="B12" s="40" t="str">
        <f>Jan!B12</f>
        <v>.</v>
      </c>
      <c r="C12" s="102">
        <v>0.0</v>
      </c>
      <c r="D12" s="103">
        <f t="shared" si="1"/>
        <v>0</v>
      </c>
      <c r="E12" s="43">
        <v>0.0</v>
      </c>
      <c r="F12" s="44">
        <f t="shared" si="2"/>
        <v>0</v>
      </c>
      <c r="G12" s="45">
        <f t="shared" si="3"/>
        <v>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120" t="s">
        <v>17</v>
      </c>
      <c r="B13" s="47"/>
      <c r="C13" s="104">
        <f t="shared" ref="C13:G13" si="4">SUM(C5:C12)</f>
        <v>0</v>
      </c>
      <c r="D13" s="105">
        <f t="shared" si="4"/>
        <v>0</v>
      </c>
      <c r="E13" s="121">
        <f t="shared" si="4"/>
        <v>0</v>
      </c>
      <c r="F13" s="122">
        <f t="shared" si="4"/>
        <v>0</v>
      </c>
      <c r="G13" s="123">
        <f t="shared" si="4"/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53"/>
      <c r="B14" s="54"/>
      <c r="C14" s="54"/>
      <c r="D14" s="54"/>
      <c r="E14" s="54"/>
      <c r="F14" s="54"/>
      <c r="G14" s="5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19" t="s">
        <v>18</v>
      </c>
      <c r="B15" s="27" t="str">
        <f>Jan!B15</f>
        <v>Ativos móveis (ex.: veículo)</v>
      </c>
      <c r="C15" s="32">
        <v>0.0</v>
      </c>
      <c r="D15" s="99">
        <f t="shared" ref="D15:D22" si="5">IF(C$13=0,0,C15/C$13)</f>
        <v>0</v>
      </c>
      <c r="E15" s="30">
        <v>0.0</v>
      </c>
      <c r="F15" s="31">
        <f t="shared" ref="F15:F22" si="6">IF((E$13-E$5)=0,0,E15/(E$13-E$5))</f>
        <v>0</v>
      </c>
      <c r="G15" s="32">
        <f t="shared" ref="G15:G21" si="7">E15-C15</f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26"/>
      <c r="B16" s="33" t="str">
        <f>Jan!B16</f>
        <v>Ativos imóveis (ex. casa)</v>
      </c>
      <c r="C16" s="38">
        <v>0.0</v>
      </c>
      <c r="D16" s="101">
        <f t="shared" si="5"/>
        <v>0</v>
      </c>
      <c r="E16" s="36">
        <v>0.0</v>
      </c>
      <c r="F16" s="37">
        <f t="shared" si="6"/>
        <v>0</v>
      </c>
      <c r="G16" s="38">
        <f t="shared" si="7"/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26"/>
      <c r="B17" s="33" t="str">
        <f>Jan!B17</f>
        <v>Previdência Privada</v>
      </c>
      <c r="C17" s="38">
        <v>0.0</v>
      </c>
      <c r="D17" s="101">
        <f t="shared" si="5"/>
        <v>0</v>
      </c>
      <c r="E17" s="36">
        <v>0.0</v>
      </c>
      <c r="F17" s="37">
        <f t="shared" si="6"/>
        <v>0</v>
      </c>
      <c r="G17" s="38">
        <f t="shared" si="7"/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26"/>
      <c r="B18" s="33" t="str">
        <f>Jan!B18</f>
        <v>Aplicação em Fundos</v>
      </c>
      <c r="C18" s="38">
        <v>0.0</v>
      </c>
      <c r="D18" s="101">
        <f t="shared" si="5"/>
        <v>0</v>
      </c>
      <c r="E18" s="36">
        <v>0.0</v>
      </c>
      <c r="F18" s="37">
        <f t="shared" si="6"/>
        <v>0</v>
      </c>
      <c r="G18" s="38">
        <f t="shared" si="7"/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26"/>
      <c r="B19" s="33" t="str">
        <f>Jan!B19</f>
        <v>Poupança</v>
      </c>
      <c r="C19" s="38">
        <v>0.0</v>
      </c>
      <c r="D19" s="101">
        <f t="shared" si="5"/>
        <v>0</v>
      </c>
      <c r="E19" s="36">
        <v>0.0</v>
      </c>
      <c r="F19" s="37">
        <f t="shared" si="6"/>
        <v>0</v>
      </c>
      <c r="G19" s="38">
        <f t="shared" si="7"/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26"/>
      <c r="B20" s="33" t="str">
        <f>Jan!B20</f>
        <v>.</v>
      </c>
      <c r="C20" s="38">
        <v>0.0</v>
      </c>
      <c r="D20" s="101">
        <f t="shared" si="5"/>
        <v>0</v>
      </c>
      <c r="E20" s="36">
        <v>0.0</v>
      </c>
      <c r="F20" s="37">
        <f t="shared" si="6"/>
        <v>0</v>
      </c>
      <c r="G20" s="38">
        <f t="shared" si="7"/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39"/>
      <c r="B21" s="40" t="str">
        <f>Jan!B21</f>
        <v>.</v>
      </c>
      <c r="C21" s="45">
        <v>0.0</v>
      </c>
      <c r="D21" s="101">
        <f t="shared" si="5"/>
        <v>0</v>
      </c>
      <c r="E21" s="43">
        <v>0.0</v>
      </c>
      <c r="F21" s="37">
        <f t="shared" si="6"/>
        <v>0</v>
      </c>
      <c r="G21" s="38">
        <f t="shared" si="7"/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0" customHeight="1">
      <c r="A22" s="59" t="s">
        <v>24</v>
      </c>
      <c r="B22" s="60"/>
      <c r="C22" s="106">
        <f>SUM(C15:C21)</f>
        <v>0</v>
      </c>
      <c r="D22" s="105">
        <f t="shared" si="5"/>
        <v>0</v>
      </c>
      <c r="E22" s="62">
        <f>SUM(E15:E21)</f>
        <v>0</v>
      </c>
      <c r="F22" s="63">
        <f t="shared" si="6"/>
        <v>0</v>
      </c>
      <c r="G22" s="64">
        <f>SUM(G15:G21)</f>
        <v>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75" customHeight="1">
      <c r="A23" s="53"/>
      <c r="B23" s="54"/>
      <c r="C23" s="54"/>
      <c r="D23" s="54"/>
      <c r="E23" s="54"/>
      <c r="F23" s="54"/>
      <c r="G23" s="5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65" t="s">
        <v>25</v>
      </c>
      <c r="B24" s="60"/>
      <c r="C24" s="106">
        <f>C13-C22</f>
        <v>0</v>
      </c>
      <c r="D24" s="107">
        <f t="shared" ref="D24:D86" si="8">IF(C$13=0,0,C24/C$13)</f>
        <v>0</v>
      </c>
      <c r="E24" s="123">
        <f>E13-E22</f>
        <v>0</v>
      </c>
      <c r="F24" s="122">
        <f t="shared" ref="F24:F86" si="9">IF((E$13-E$5)=0,0,E24/(E$13-E$5))</f>
        <v>0</v>
      </c>
      <c r="G24" s="123">
        <f>G13-G22</f>
        <v>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9" t="s">
        <v>26</v>
      </c>
      <c r="B25" s="27" t="str">
        <f>Jan!B25</f>
        <v>Açougue, Avícola, peixaria...</v>
      </c>
      <c r="C25" s="32">
        <v>0.0</v>
      </c>
      <c r="D25" s="31">
        <f t="shared" si="8"/>
        <v>0</v>
      </c>
      <c r="E25" s="32">
        <v>0.0</v>
      </c>
      <c r="F25" s="31">
        <f t="shared" si="9"/>
        <v>0</v>
      </c>
      <c r="G25" s="38">
        <f t="shared" ref="G25:G42" si="10">C25-E25</f>
        <v>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26"/>
      <c r="B26" s="33" t="str">
        <f>Jan!B26</f>
        <v>Água</v>
      </c>
      <c r="C26" s="38">
        <v>0.0</v>
      </c>
      <c r="D26" s="37">
        <f t="shared" si="8"/>
        <v>0</v>
      </c>
      <c r="E26" s="38">
        <v>0.0</v>
      </c>
      <c r="F26" s="37">
        <f t="shared" si="9"/>
        <v>0</v>
      </c>
      <c r="G26" s="38">
        <f t="shared" si="10"/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26"/>
      <c r="B27" s="33" t="str">
        <f>Jan!B27</f>
        <v>Aluguel</v>
      </c>
      <c r="C27" s="38">
        <v>0.0</v>
      </c>
      <c r="D27" s="37">
        <f t="shared" si="8"/>
        <v>0</v>
      </c>
      <c r="E27" s="38">
        <v>0.0</v>
      </c>
      <c r="F27" s="37">
        <f t="shared" si="9"/>
        <v>0</v>
      </c>
      <c r="G27" s="38">
        <f t="shared" si="10"/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26"/>
      <c r="B28" s="33" t="str">
        <f>Jan!B28</f>
        <v>Assinatura de jornal, revista</v>
      </c>
      <c r="C28" s="38">
        <v>0.0</v>
      </c>
      <c r="D28" s="37">
        <f t="shared" si="8"/>
        <v>0</v>
      </c>
      <c r="E28" s="38">
        <v>0.0</v>
      </c>
      <c r="F28" s="37">
        <f t="shared" si="9"/>
        <v>0</v>
      </c>
      <c r="G28" s="38">
        <f t="shared" si="10"/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26"/>
      <c r="B29" s="33" t="str">
        <f>Jan!B29</f>
        <v>Compra de móveis, utensílios</v>
      </c>
      <c r="C29" s="38">
        <v>0.0</v>
      </c>
      <c r="D29" s="37">
        <f t="shared" si="8"/>
        <v>0</v>
      </c>
      <c r="E29" s="38">
        <v>0.0</v>
      </c>
      <c r="F29" s="37">
        <f t="shared" si="9"/>
        <v>0</v>
      </c>
      <c r="G29" s="38">
        <f t="shared" si="10"/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26"/>
      <c r="B30" s="33" t="str">
        <f>Jan!B30</f>
        <v>Condomínio</v>
      </c>
      <c r="C30" s="38">
        <v>0.0</v>
      </c>
      <c r="D30" s="37">
        <f t="shared" si="8"/>
        <v>0</v>
      </c>
      <c r="E30" s="38">
        <v>0.0</v>
      </c>
      <c r="F30" s="37">
        <f t="shared" si="9"/>
        <v>0</v>
      </c>
      <c r="G30" s="38">
        <f t="shared" si="10"/>
        <v>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26"/>
      <c r="B31" s="33" t="str">
        <f>Jan!B31</f>
        <v>Energia Elétrica</v>
      </c>
      <c r="C31" s="38">
        <v>0.0</v>
      </c>
      <c r="D31" s="37">
        <f t="shared" si="8"/>
        <v>0</v>
      </c>
      <c r="E31" s="38">
        <v>0.0</v>
      </c>
      <c r="F31" s="37">
        <f t="shared" si="9"/>
        <v>0</v>
      </c>
      <c r="G31" s="38">
        <f t="shared" si="10"/>
        <v>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26"/>
      <c r="B32" s="33" t="str">
        <f>Jan!B32</f>
        <v>Feira, Sacolão, Hortifruti</v>
      </c>
      <c r="C32" s="38">
        <v>0.0</v>
      </c>
      <c r="D32" s="37">
        <f t="shared" si="8"/>
        <v>0</v>
      </c>
      <c r="E32" s="38">
        <v>0.0</v>
      </c>
      <c r="F32" s="37">
        <f t="shared" si="9"/>
        <v>0</v>
      </c>
      <c r="G32" s="38">
        <f t="shared" si="10"/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26"/>
      <c r="B33" s="33" t="str">
        <f>Jan!B33</f>
        <v>Internet, TV a cabo</v>
      </c>
      <c r="C33" s="38">
        <v>0.0</v>
      </c>
      <c r="D33" s="37">
        <f t="shared" si="8"/>
        <v>0</v>
      </c>
      <c r="E33" s="38">
        <v>0.0</v>
      </c>
      <c r="F33" s="37">
        <f t="shared" si="9"/>
        <v>0</v>
      </c>
      <c r="G33" s="38">
        <f t="shared" si="10"/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26"/>
      <c r="B34" s="33" t="str">
        <f>Jan!B34</f>
        <v>Manutenção residência</v>
      </c>
      <c r="C34" s="38">
        <v>0.0</v>
      </c>
      <c r="D34" s="37">
        <f t="shared" si="8"/>
        <v>0</v>
      </c>
      <c r="E34" s="38">
        <v>0.0</v>
      </c>
      <c r="F34" s="37">
        <f t="shared" si="9"/>
        <v>0</v>
      </c>
      <c r="G34" s="38">
        <f t="shared" si="10"/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26"/>
      <c r="B35" s="33" t="str">
        <f>Jan!B35</f>
        <v>Supermercado</v>
      </c>
      <c r="C35" s="38">
        <v>0.0</v>
      </c>
      <c r="D35" s="37">
        <f t="shared" si="8"/>
        <v>0</v>
      </c>
      <c r="E35" s="38">
        <v>0.0</v>
      </c>
      <c r="F35" s="37">
        <f t="shared" si="9"/>
        <v>0</v>
      </c>
      <c r="G35" s="38">
        <f t="shared" si="10"/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26"/>
      <c r="B36" s="33" t="str">
        <f>Jan!B36</f>
        <v>Telefones Fixo e Celular</v>
      </c>
      <c r="C36" s="38">
        <v>0.0</v>
      </c>
      <c r="D36" s="37">
        <f t="shared" si="8"/>
        <v>0</v>
      </c>
      <c r="E36" s="38">
        <v>0.0</v>
      </c>
      <c r="F36" s="37">
        <f t="shared" si="9"/>
        <v>0</v>
      </c>
      <c r="G36" s="38">
        <f t="shared" si="10"/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26"/>
      <c r="B37" s="33" t="str">
        <f>Jan!B37</f>
        <v>Empregada</v>
      </c>
      <c r="C37" s="38">
        <v>0.0</v>
      </c>
      <c r="D37" s="37">
        <f t="shared" si="8"/>
        <v>0</v>
      </c>
      <c r="E37" s="38">
        <v>0.0</v>
      </c>
      <c r="F37" s="37">
        <f t="shared" si="9"/>
        <v>0</v>
      </c>
      <c r="G37" s="38">
        <f t="shared" si="10"/>
        <v>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26"/>
      <c r="B38" s="33" t="str">
        <f>Jan!B38</f>
        <v>Animais</v>
      </c>
      <c r="C38" s="38">
        <v>0.0</v>
      </c>
      <c r="D38" s="37">
        <f t="shared" si="8"/>
        <v>0</v>
      </c>
      <c r="E38" s="38">
        <v>0.0</v>
      </c>
      <c r="F38" s="37">
        <f t="shared" si="9"/>
        <v>0</v>
      </c>
      <c r="G38" s="38">
        <f t="shared" si="10"/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26"/>
      <c r="B39" s="33" t="str">
        <f>Jan!B39</f>
        <v>Vigilante/Segurança</v>
      </c>
      <c r="C39" s="38">
        <v>0.0</v>
      </c>
      <c r="D39" s="37">
        <f t="shared" si="8"/>
        <v>0</v>
      </c>
      <c r="E39" s="38">
        <v>0.0</v>
      </c>
      <c r="F39" s="37">
        <f t="shared" si="9"/>
        <v>0</v>
      </c>
      <c r="G39" s="38">
        <f t="shared" si="10"/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26"/>
      <c r="B40" s="33" t="str">
        <f>Jan!B40</f>
        <v>.</v>
      </c>
      <c r="C40" s="38">
        <v>0.0</v>
      </c>
      <c r="D40" s="37">
        <f t="shared" si="8"/>
        <v>0</v>
      </c>
      <c r="E40" s="38">
        <v>0.0</v>
      </c>
      <c r="F40" s="37">
        <f t="shared" si="9"/>
        <v>0</v>
      </c>
      <c r="G40" s="38">
        <f t="shared" si="10"/>
        <v>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26"/>
      <c r="B41" s="33" t="str">
        <f>Jan!B41</f>
        <v>.</v>
      </c>
      <c r="C41" s="38">
        <v>0.0</v>
      </c>
      <c r="D41" s="37">
        <f t="shared" si="8"/>
        <v>0</v>
      </c>
      <c r="E41" s="38">
        <v>0.0</v>
      </c>
      <c r="F41" s="37">
        <f t="shared" si="9"/>
        <v>0</v>
      </c>
      <c r="G41" s="38">
        <f t="shared" si="10"/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39"/>
      <c r="B42" s="40" t="str">
        <f>Jan!B42</f>
        <v>.</v>
      </c>
      <c r="C42" s="45">
        <v>0.0</v>
      </c>
      <c r="D42" s="44">
        <f t="shared" si="8"/>
        <v>0</v>
      </c>
      <c r="E42" s="45">
        <v>0.0</v>
      </c>
      <c r="F42" s="44">
        <f t="shared" si="9"/>
        <v>0</v>
      </c>
      <c r="G42" s="45">
        <f t="shared" si="10"/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0" customHeight="1">
      <c r="A43" s="71" t="s">
        <v>42</v>
      </c>
      <c r="B43" s="72"/>
      <c r="C43" s="108">
        <f>SUM(C25:C42)</f>
        <v>0</v>
      </c>
      <c r="D43" s="109">
        <f t="shared" si="8"/>
        <v>0</v>
      </c>
      <c r="E43" s="75">
        <f>SUM(E25:E42)</f>
        <v>0</v>
      </c>
      <c r="F43" s="76">
        <f t="shared" si="9"/>
        <v>0</v>
      </c>
      <c r="G43" s="75">
        <f>SUM(G25:G42)</f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77" t="s">
        <v>43</v>
      </c>
      <c r="B44" s="27" t="str">
        <f>Jan!B44</f>
        <v>Academia</v>
      </c>
      <c r="C44" s="32">
        <v>0.0</v>
      </c>
      <c r="D44" s="31">
        <f t="shared" si="8"/>
        <v>0</v>
      </c>
      <c r="E44" s="32">
        <v>0.0</v>
      </c>
      <c r="F44" s="31">
        <f t="shared" si="9"/>
        <v>0</v>
      </c>
      <c r="G44" s="32">
        <f t="shared" ref="G44:G49" si="11">C44-E44</f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26"/>
      <c r="B45" s="33" t="str">
        <f>Jan!B45</f>
        <v>Curso de línguas</v>
      </c>
      <c r="C45" s="38">
        <v>0.0</v>
      </c>
      <c r="D45" s="37">
        <f t="shared" si="8"/>
        <v>0</v>
      </c>
      <c r="E45" s="38">
        <v>0.0</v>
      </c>
      <c r="F45" s="37">
        <f t="shared" si="9"/>
        <v>0</v>
      </c>
      <c r="G45" s="38">
        <f t="shared" si="11"/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26"/>
      <c r="B46" s="33" t="str">
        <f>Jan!B46</f>
        <v>Faculdade e Colégio</v>
      </c>
      <c r="C46" s="38">
        <v>0.0</v>
      </c>
      <c r="D46" s="37">
        <f t="shared" si="8"/>
        <v>0</v>
      </c>
      <c r="E46" s="38">
        <v>0.0</v>
      </c>
      <c r="F46" s="37">
        <f t="shared" si="9"/>
        <v>0</v>
      </c>
      <c r="G46" s="38">
        <f t="shared" si="11"/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26"/>
      <c r="B47" s="33" t="str">
        <f>Jan!B47</f>
        <v>Mat. escolar, cópias, trabalhos...</v>
      </c>
      <c r="C47" s="38">
        <v>0.0</v>
      </c>
      <c r="D47" s="37">
        <f t="shared" si="8"/>
        <v>0</v>
      </c>
      <c r="E47" s="38">
        <v>0.0</v>
      </c>
      <c r="F47" s="37">
        <f t="shared" si="9"/>
        <v>0</v>
      </c>
      <c r="G47" s="38">
        <f t="shared" si="11"/>
        <v>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26"/>
      <c r="B48" s="33" t="str">
        <f>Jan!B48</f>
        <v>.</v>
      </c>
      <c r="C48" s="38">
        <v>0.0</v>
      </c>
      <c r="D48" s="37">
        <f t="shared" si="8"/>
        <v>0</v>
      </c>
      <c r="E48" s="38">
        <v>0.0</v>
      </c>
      <c r="F48" s="37">
        <f t="shared" si="9"/>
        <v>0</v>
      </c>
      <c r="G48" s="38">
        <f t="shared" si="11"/>
        <v>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39"/>
      <c r="B49" s="40" t="str">
        <f>Jan!B49</f>
        <v>.</v>
      </c>
      <c r="C49" s="45">
        <v>0.0</v>
      </c>
      <c r="D49" s="44">
        <f t="shared" si="8"/>
        <v>0</v>
      </c>
      <c r="E49" s="45">
        <v>0.0</v>
      </c>
      <c r="F49" s="44">
        <f t="shared" si="9"/>
        <v>0</v>
      </c>
      <c r="G49" s="45">
        <f t="shared" si="11"/>
        <v>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0" customHeight="1">
      <c r="A50" s="71" t="s">
        <v>48</v>
      </c>
      <c r="B50" s="72"/>
      <c r="C50" s="108">
        <f>SUM(C44:C49)</f>
        <v>0</v>
      </c>
      <c r="D50" s="109">
        <f t="shared" si="8"/>
        <v>0</v>
      </c>
      <c r="E50" s="75">
        <f>SUM(E44:E49)</f>
        <v>0</v>
      </c>
      <c r="F50" s="76">
        <f t="shared" si="9"/>
        <v>0</v>
      </c>
      <c r="G50" s="75">
        <f>SUM(G44:G49)</f>
        <v>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77" t="s">
        <v>49</v>
      </c>
      <c r="B51" s="27" t="str">
        <f>Jan!B51</f>
        <v>Condução</v>
      </c>
      <c r="C51" s="32">
        <v>0.0</v>
      </c>
      <c r="D51" s="31">
        <f t="shared" si="8"/>
        <v>0</v>
      </c>
      <c r="E51" s="32">
        <v>0.0</v>
      </c>
      <c r="F51" s="31">
        <f t="shared" si="9"/>
        <v>0</v>
      </c>
      <c r="G51" s="32">
        <f t="shared" ref="G51:G65" si="12">C51-E51</f>
        <v>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26"/>
      <c r="B52" s="33" t="str">
        <f>Jan!B52</f>
        <v>Convênio Médico</v>
      </c>
      <c r="C52" s="38">
        <v>0.0</v>
      </c>
      <c r="D52" s="37">
        <f t="shared" si="8"/>
        <v>0</v>
      </c>
      <c r="E52" s="38">
        <v>0.0</v>
      </c>
      <c r="F52" s="37">
        <f t="shared" si="9"/>
        <v>0</v>
      </c>
      <c r="G52" s="38">
        <f t="shared" si="12"/>
        <v>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26"/>
      <c r="B53" s="33" t="str">
        <f>Jan!B53</f>
        <v>CPMF e impostos</v>
      </c>
      <c r="C53" s="38">
        <v>0.0</v>
      </c>
      <c r="D53" s="37">
        <f t="shared" si="8"/>
        <v>0</v>
      </c>
      <c r="E53" s="38">
        <v>0.0</v>
      </c>
      <c r="F53" s="37">
        <f t="shared" si="9"/>
        <v>0</v>
      </c>
      <c r="G53" s="38">
        <f t="shared" si="12"/>
        <v>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26"/>
      <c r="B54" s="33" t="str">
        <f>Jan!B54</f>
        <v>Dízimo / Doações</v>
      </c>
      <c r="C54" s="38">
        <v>0.0</v>
      </c>
      <c r="D54" s="37">
        <f t="shared" si="8"/>
        <v>0</v>
      </c>
      <c r="E54" s="38">
        <v>0.0</v>
      </c>
      <c r="F54" s="37">
        <f t="shared" si="9"/>
        <v>0</v>
      </c>
      <c r="G54" s="38">
        <f t="shared" si="12"/>
        <v>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26"/>
      <c r="B55" s="33" t="str">
        <f>Jan!B55</f>
        <v>INSS</v>
      </c>
      <c r="C55" s="38">
        <v>0.0</v>
      </c>
      <c r="D55" s="37">
        <f t="shared" si="8"/>
        <v>0</v>
      </c>
      <c r="E55" s="38">
        <v>0.0</v>
      </c>
      <c r="F55" s="37">
        <f t="shared" si="9"/>
        <v>0</v>
      </c>
      <c r="G55" s="38">
        <f t="shared" si="12"/>
        <v>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26"/>
      <c r="B56" s="33" t="str">
        <f>Jan!B56</f>
        <v>IRRF</v>
      </c>
      <c r="C56" s="38">
        <v>0.0</v>
      </c>
      <c r="D56" s="37">
        <f t="shared" si="8"/>
        <v>0</v>
      </c>
      <c r="E56" s="38">
        <v>0.0</v>
      </c>
      <c r="F56" s="37">
        <f t="shared" si="9"/>
        <v>0</v>
      </c>
      <c r="G56" s="38">
        <f t="shared" si="12"/>
        <v>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26"/>
      <c r="B57" s="33" t="str">
        <f>Jan!B57</f>
        <v>Medicamentos</v>
      </c>
      <c r="C57" s="38">
        <v>0.0</v>
      </c>
      <c r="D57" s="37">
        <f t="shared" si="8"/>
        <v>0</v>
      </c>
      <c r="E57" s="38">
        <v>0.0</v>
      </c>
      <c r="F57" s="37">
        <f t="shared" si="9"/>
        <v>0</v>
      </c>
      <c r="G57" s="38">
        <f t="shared" si="12"/>
        <v>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26"/>
      <c r="B58" s="33" t="str">
        <f>Jan!B58</f>
        <v>Mesada</v>
      </c>
      <c r="C58" s="38">
        <v>0.0</v>
      </c>
      <c r="D58" s="37">
        <f t="shared" si="8"/>
        <v>0</v>
      </c>
      <c r="E58" s="38">
        <v>0.0</v>
      </c>
      <c r="F58" s="37">
        <f t="shared" si="9"/>
        <v>0</v>
      </c>
      <c r="G58" s="38">
        <f t="shared" si="12"/>
        <v>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26"/>
      <c r="B59" s="33" t="str">
        <f>Jan!B59</f>
        <v>Pensão</v>
      </c>
      <c r="C59" s="38">
        <v>0.0</v>
      </c>
      <c r="D59" s="37">
        <f t="shared" si="8"/>
        <v>0</v>
      </c>
      <c r="E59" s="38">
        <v>0.0</v>
      </c>
      <c r="F59" s="37">
        <f t="shared" si="9"/>
        <v>0</v>
      </c>
      <c r="G59" s="38">
        <f t="shared" si="12"/>
        <v>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26"/>
      <c r="B60" s="33" t="str">
        <f>Jan!B60</f>
        <v>Tarifas, c.créd., ch. esp., etc.</v>
      </c>
      <c r="C60" s="38">
        <v>0.0</v>
      </c>
      <c r="D60" s="37">
        <f t="shared" si="8"/>
        <v>0</v>
      </c>
      <c r="E60" s="38">
        <v>0.0</v>
      </c>
      <c r="F60" s="37">
        <f t="shared" si="9"/>
        <v>0</v>
      </c>
      <c r="G60" s="38">
        <f t="shared" si="12"/>
        <v>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26"/>
      <c r="B61" s="33" t="str">
        <f>Jan!B61</f>
        <v>Vestuário (Roupas, Calçados...)</v>
      </c>
      <c r="C61" s="38">
        <v>0.0</v>
      </c>
      <c r="D61" s="37">
        <f t="shared" si="8"/>
        <v>0</v>
      </c>
      <c r="E61" s="38">
        <v>0.0</v>
      </c>
      <c r="F61" s="37">
        <f t="shared" si="9"/>
        <v>0</v>
      </c>
      <c r="G61" s="38">
        <f t="shared" si="12"/>
        <v>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26"/>
      <c r="B62" s="33" t="str">
        <f>Jan!B62</f>
        <v>.</v>
      </c>
      <c r="C62" s="38">
        <v>0.0</v>
      </c>
      <c r="D62" s="37">
        <f t="shared" si="8"/>
        <v>0</v>
      </c>
      <c r="E62" s="38">
        <v>0.0</v>
      </c>
      <c r="F62" s="37">
        <f t="shared" si="9"/>
        <v>0</v>
      </c>
      <c r="G62" s="38">
        <f t="shared" si="12"/>
        <v>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26"/>
      <c r="B63" s="33" t="str">
        <f>Jan!B63</f>
        <v>.</v>
      </c>
      <c r="C63" s="38">
        <v>0.0</v>
      </c>
      <c r="D63" s="37">
        <f t="shared" si="8"/>
        <v>0</v>
      </c>
      <c r="E63" s="38">
        <v>0.0</v>
      </c>
      <c r="F63" s="37">
        <f t="shared" si="9"/>
        <v>0</v>
      </c>
      <c r="G63" s="38">
        <f t="shared" si="12"/>
        <v>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26"/>
      <c r="B64" s="33" t="str">
        <f>Jan!B64</f>
        <v>.</v>
      </c>
      <c r="C64" s="38">
        <v>0.0</v>
      </c>
      <c r="D64" s="37">
        <f t="shared" si="8"/>
        <v>0</v>
      </c>
      <c r="E64" s="38">
        <v>0.0</v>
      </c>
      <c r="F64" s="37">
        <f t="shared" si="9"/>
        <v>0</v>
      </c>
      <c r="G64" s="38">
        <f t="shared" si="12"/>
        <v>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39"/>
      <c r="B65" s="40" t="str">
        <f>Jan!B65</f>
        <v>.</v>
      </c>
      <c r="C65" s="45">
        <v>0.0</v>
      </c>
      <c r="D65" s="44">
        <f t="shared" si="8"/>
        <v>0</v>
      </c>
      <c r="E65" s="45">
        <v>0.0</v>
      </c>
      <c r="F65" s="44">
        <f t="shared" si="9"/>
        <v>0</v>
      </c>
      <c r="G65" s="45">
        <f t="shared" si="12"/>
        <v>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0" customHeight="1">
      <c r="A66" s="71" t="s">
        <v>60</v>
      </c>
      <c r="B66" s="72"/>
      <c r="C66" s="108">
        <f>SUM(C51:C65)</f>
        <v>0</v>
      </c>
      <c r="D66" s="109">
        <f t="shared" si="8"/>
        <v>0</v>
      </c>
      <c r="E66" s="75">
        <f>SUM(E51:E65)</f>
        <v>0</v>
      </c>
      <c r="F66" s="76">
        <f t="shared" si="9"/>
        <v>0</v>
      </c>
      <c r="G66" s="75">
        <f>SUM(G51:G65)</f>
        <v>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79" t="s">
        <v>61</v>
      </c>
      <c r="B67" s="27" t="str">
        <f>Jan!B67</f>
        <v>Combustível, pedágio</v>
      </c>
      <c r="C67" s="32">
        <v>0.0</v>
      </c>
      <c r="D67" s="31">
        <f t="shared" si="8"/>
        <v>0</v>
      </c>
      <c r="E67" s="32">
        <v>0.0</v>
      </c>
      <c r="F67" s="31">
        <f t="shared" si="9"/>
        <v>0</v>
      </c>
      <c r="G67" s="32">
        <f t="shared" ref="G67:G74" si="13">C67-E67</f>
        <v>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26"/>
      <c r="B68" s="33" t="str">
        <f>Jan!B68</f>
        <v>Lubrificantes, lavagem</v>
      </c>
      <c r="C68" s="38">
        <v>0.0</v>
      </c>
      <c r="D68" s="37">
        <f t="shared" si="8"/>
        <v>0</v>
      </c>
      <c r="E68" s="38">
        <v>0.0</v>
      </c>
      <c r="F68" s="37">
        <f t="shared" si="9"/>
        <v>0</v>
      </c>
      <c r="G68" s="38">
        <f t="shared" si="13"/>
        <v>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26"/>
      <c r="B69" s="33" t="str">
        <f>Jan!B69</f>
        <v>Manutenção do veículo</v>
      </c>
      <c r="C69" s="38">
        <v>0.0</v>
      </c>
      <c r="D69" s="37">
        <f t="shared" si="8"/>
        <v>0</v>
      </c>
      <c r="E69" s="38">
        <v>0.0</v>
      </c>
      <c r="F69" s="37">
        <f t="shared" si="9"/>
        <v>0</v>
      </c>
      <c r="G69" s="38">
        <f t="shared" si="13"/>
        <v>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26"/>
      <c r="B70" s="33" t="str">
        <f>Jan!B70</f>
        <v>Seguro</v>
      </c>
      <c r="C70" s="38">
        <v>0.0</v>
      </c>
      <c r="D70" s="37">
        <f t="shared" si="8"/>
        <v>0</v>
      </c>
      <c r="E70" s="38">
        <v>0.0</v>
      </c>
      <c r="F70" s="37">
        <f t="shared" si="9"/>
        <v>0</v>
      </c>
      <c r="G70" s="38">
        <f t="shared" si="13"/>
        <v>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26"/>
      <c r="B71" s="33" t="str">
        <f>Jan!B71</f>
        <v>Multas</v>
      </c>
      <c r="C71" s="38">
        <v>0.0</v>
      </c>
      <c r="D71" s="37">
        <f t="shared" si="8"/>
        <v>0</v>
      </c>
      <c r="E71" s="38">
        <v>0.0</v>
      </c>
      <c r="F71" s="37">
        <f t="shared" si="9"/>
        <v>0</v>
      </c>
      <c r="G71" s="38">
        <f t="shared" si="13"/>
        <v>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26"/>
      <c r="B72" s="33" t="str">
        <f>Jan!B72</f>
        <v>IPVA, Licenciamento, Seg. Obrig.</v>
      </c>
      <c r="C72" s="38">
        <v>0.0</v>
      </c>
      <c r="D72" s="37">
        <f t="shared" si="8"/>
        <v>0</v>
      </c>
      <c r="E72" s="38">
        <v>0.0</v>
      </c>
      <c r="F72" s="37">
        <f t="shared" si="9"/>
        <v>0</v>
      </c>
      <c r="G72" s="38">
        <f t="shared" si="13"/>
        <v>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26"/>
      <c r="B73" s="33" t="str">
        <f>Jan!B73</f>
        <v>.</v>
      </c>
      <c r="C73" s="38">
        <v>0.0</v>
      </c>
      <c r="D73" s="37">
        <f t="shared" si="8"/>
        <v>0</v>
      </c>
      <c r="E73" s="38">
        <v>0.0</v>
      </c>
      <c r="F73" s="37">
        <f t="shared" si="9"/>
        <v>0</v>
      </c>
      <c r="G73" s="38">
        <f t="shared" si="13"/>
        <v>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39"/>
      <c r="B74" s="40" t="str">
        <f>Jan!B74</f>
        <v>.</v>
      </c>
      <c r="C74" s="45">
        <v>0.0</v>
      </c>
      <c r="D74" s="44">
        <f t="shared" si="8"/>
        <v>0</v>
      </c>
      <c r="E74" s="45">
        <v>0.0</v>
      </c>
      <c r="F74" s="44">
        <f t="shared" si="9"/>
        <v>0</v>
      </c>
      <c r="G74" s="45">
        <f t="shared" si="13"/>
        <v>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0" customHeight="1">
      <c r="A75" s="71" t="s">
        <v>68</v>
      </c>
      <c r="B75" s="72"/>
      <c r="C75" s="108">
        <f>SUM(C67:C74)</f>
        <v>0</v>
      </c>
      <c r="D75" s="109">
        <f t="shared" si="8"/>
        <v>0</v>
      </c>
      <c r="E75" s="75">
        <f>SUM(E67:E74)</f>
        <v>0</v>
      </c>
      <c r="F75" s="76">
        <f t="shared" si="9"/>
        <v>0</v>
      </c>
      <c r="G75" s="75">
        <f>SUM(G67:G74)</f>
        <v>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77" t="s">
        <v>69</v>
      </c>
      <c r="B76" s="27" t="str">
        <f>Jan!B76</f>
        <v>Acessórios (Bolsa, bijuteria...)</v>
      </c>
      <c r="C76" s="32">
        <v>0.0</v>
      </c>
      <c r="D76" s="31">
        <f t="shared" si="8"/>
        <v>0</v>
      </c>
      <c r="E76" s="32">
        <v>0.0</v>
      </c>
      <c r="F76" s="31">
        <f t="shared" si="9"/>
        <v>0</v>
      </c>
      <c r="G76" s="32">
        <f t="shared" ref="G76:G85" si="14">C76-E76</f>
        <v>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26"/>
      <c r="B77" s="33" t="str">
        <f>Jan!B77</f>
        <v>Cosméticos, Cabeleireiro...</v>
      </c>
      <c r="C77" s="38">
        <v>0.0</v>
      </c>
      <c r="D77" s="37">
        <f t="shared" si="8"/>
        <v>0</v>
      </c>
      <c r="E77" s="38">
        <v>0.0</v>
      </c>
      <c r="F77" s="37">
        <f t="shared" si="9"/>
        <v>0</v>
      </c>
      <c r="G77" s="38">
        <f t="shared" si="14"/>
        <v>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26"/>
      <c r="B78" s="33" t="str">
        <f>Jan!B78</f>
        <v>Diversão e Lazer (Grêmio)</v>
      </c>
      <c r="C78" s="38">
        <v>0.0</v>
      </c>
      <c r="D78" s="37">
        <f t="shared" si="8"/>
        <v>0</v>
      </c>
      <c r="E78" s="38">
        <v>0.0</v>
      </c>
      <c r="F78" s="37">
        <f t="shared" si="9"/>
        <v>0</v>
      </c>
      <c r="G78" s="38">
        <f t="shared" si="14"/>
        <v>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26"/>
      <c r="B79" s="33" t="str">
        <f>Jan!B79</f>
        <v>Gorjeta</v>
      </c>
      <c r="C79" s="38">
        <v>0.0</v>
      </c>
      <c r="D79" s="37">
        <f t="shared" si="8"/>
        <v>0</v>
      </c>
      <c r="E79" s="38">
        <v>0.0</v>
      </c>
      <c r="F79" s="37">
        <f t="shared" si="9"/>
        <v>0</v>
      </c>
      <c r="G79" s="38">
        <f t="shared" si="14"/>
        <v>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26"/>
      <c r="B80" s="33" t="str">
        <f>Jan!B80</f>
        <v>Lanche, Café, doces...</v>
      </c>
      <c r="C80" s="38">
        <v>0.0</v>
      </c>
      <c r="D80" s="37">
        <f t="shared" si="8"/>
        <v>0</v>
      </c>
      <c r="E80" s="38">
        <v>0.0</v>
      </c>
      <c r="F80" s="37">
        <f t="shared" si="9"/>
        <v>0</v>
      </c>
      <c r="G80" s="38">
        <f t="shared" si="14"/>
        <v>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26"/>
      <c r="B81" s="33" t="str">
        <f>Jan!B81</f>
        <v>Presente</v>
      </c>
      <c r="C81" s="38">
        <v>0.0</v>
      </c>
      <c r="D81" s="37">
        <f t="shared" si="8"/>
        <v>0</v>
      </c>
      <c r="E81" s="38">
        <v>0.0</v>
      </c>
      <c r="F81" s="37">
        <f t="shared" si="9"/>
        <v>0</v>
      </c>
      <c r="G81" s="38">
        <f t="shared" si="14"/>
        <v>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26"/>
      <c r="B82" s="33" t="str">
        <f>Jan!B82</f>
        <v>.</v>
      </c>
      <c r="C82" s="38">
        <v>0.0</v>
      </c>
      <c r="D82" s="37">
        <f t="shared" si="8"/>
        <v>0</v>
      </c>
      <c r="E82" s="38">
        <v>0.0</v>
      </c>
      <c r="F82" s="37">
        <f t="shared" si="9"/>
        <v>0</v>
      </c>
      <c r="G82" s="38">
        <f t="shared" si="14"/>
        <v>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26"/>
      <c r="B83" s="33" t="str">
        <f>Jan!B83</f>
        <v>.</v>
      </c>
      <c r="C83" s="38">
        <v>0.0</v>
      </c>
      <c r="D83" s="37">
        <f t="shared" si="8"/>
        <v>0</v>
      </c>
      <c r="E83" s="38">
        <v>0.0</v>
      </c>
      <c r="F83" s="37">
        <f t="shared" si="9"/>
        <v>0</v>
      </c>
      <c r="G83" s="38">
        <f t="shared" si="14"/>
        <v>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26"/>
      <c r="B84" s="33" t="str">
        <f>Jan!B84</f>
        <v>.</v>
      </c>
      <c r="C84" s="38">
        <v>0.0</v>
      </c>
      <c r="D84" s="37">
        <f t="shared" si="8"/>
        <v>0</v>
      </c>
      <c r="E84" s="38">
        <v>0.0</v>
      </c>
      <c r="F84" s="37">
        <f t="shared" si="9"/>
        <v>0</v>
      </c>
      <c r="G84" s="38">
        <f t="shared" si="14"/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39"/>
      <c r="B85" s="40" t="str">
        <f>Jan!B85</f>
        <v>.</v>
      </c>
      <c r="C85" s="45">
        <v>0.0</v>
      </c>
      <c r="D85" s="44">
        <f t="shared" si="8"/>
        <v>0</v>
      </c>
      <c r="E85" s="45">
        <v>0.0</v>
      </c>
      <c r="F85" s="44">
        <f t="shared" si="9"/>
        <v>0</v>
      </c>
      <c r="G85" s="45">
        <f t="shared" si="14"/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0.25" customHeight="1">
      <c r="A86" s="80" t="s">
        <v>76</v>
      </c>
      <c r="B86" s="81"/>
      <c r="C86" s="82">
        <f>SUM(C76:C85)</f>
        <v>0</v>
      </c>
      <c r="D86" s="83">
        <f t="shared" si="8"/>
        <v>0</v>
      </c>
      <c r="E86" s="82">
        <f>SUM(E76:E85)</f>
        <v>0</v>
      </c>
      <c r="F86" s="83">
        <f t="shared" si="9"/>
        <v>0</v>
      </c>
      <c r="G86" s="82">
        <f>SUM(G76:G85)</f>
        <v>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0" customHeight="1">
      <c r="A87" s="84" t="s">
        <v>77</v>
      </c>
      <c r="B87" s="60"/>
      <c r="C87" s="85">
        <f t="shared" ref="C87:G87" si="15">C43+C50+C66+C75+C86</f>
        <v>0</v>
      </c>
      <c r="D87" s="87">
        <f t="shared" si="15"/>
        <v>0</v>
      </c>
      <c r="E87" s="85">
        <f t="shared" si="15"/>
        <v>0</v>
      </c>
      <c r="F87" s="87">
        <f t="shared" si="15"/>
        <v>0</v>
      </c>
      <c r="G87" s="85">
        <f t="shared" si="15"/>
        <v>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9.0" customHeight="1">
      <c r="A88" s="53"/>
      <c r="B88" s="54"/>
      <c r="C88" s="54"/>
      <c r="D88" s="54"/>
      <c r="E88" s="54"/>
      <c r="F88" s="54"/>
      <c r="G88" s="5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75" customHeight="1">
      <c r="A89" s="53"/>
      <c r="B89" s="124" t="s">
        <v>78</v>
      </c>
      <c r="C89" s="125">
        <v>0.05</v>
      </c>
      <c r="D89" s="125">
        <v>0.1</v>
      </c>
      <c r="E89" s="54"/>
      <c r="F89" s="1"/>
      <c r="G89" s="5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2.5" customHeight="1">
      <c r="A90" s="53"/>
      <c r="B90" s="117" t="s">
        <v>79</v>
      </c>
      <c r="C90" s="118">
        <f t="shared" ref="C90:D90" si="16">C89+0.001</f>
        <v>0.051</v>
      </c>
      <c r="D90" s="118">
        <f t="shared" si="16"/>
        <v>0.101</v>
      </c>
      <c r="E90" s="1"/>
      <c r="F90" s="1"/>
      <c r="G90" s="5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2.5" customHeight="1">
      <c r="A91" s="53"/>
      <c r="B91" s="54"/>
      <c r="C91" s="54"/>
      <c r="D91" s="54"/>
      <c r="E91" s="54"/>
      <c r="F91" s="54"/>
      <c r="G91" s="5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0" customHeight="1">
      <c r="A92" s="92"/>
      <c r="B92" s="93" t="s">
        <v>80</v>
      </c>
      <c r="C92" s="94">
        <f>C13-C87-C22</f>
        <v>0</v>
      </c>
      <c r="D92" s="95">
        <f>IF(C$13=0,0,C92/C$13)</f>
        <v>0</v>
      </c>
      <c r="E92" s="94">
        <f>E13-E87-E22</f>
        <v>0</v>
      </c>
      <c r="F92" s="95">
        <f>IF((E$13-E$5)=0,0,E92/(E$13-E$5))</f>
        <v>0</v>
      </c>
      <c r="G92" s="94">
        <f>G13-G87-G22</f>
        <v>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C1:G1"/>
    <mergeCell ref="E2:G2"/>
    <mergeCell ref="C3:D3"/>
    <mergeCell ref="E3:F3"/>
    <mergeCell ref="A5:A12"/>
    <mergeCell ref="A13:B13"/>
    <mergeCell ref="A15:A21"/>
    <mergeCell ref="A51:A65"/>
    <mergeCell ref="A67:A74"/>
    <mergeCell ref="A76:A85"/>
    <mergeCell ref="A75:B75"/>
    <mergeCell ref="A86:B86"/>
    <mergeCell ref="A87:B87"/>
    <mergeCell ref="A22:B22"/>
    <mergeCell ref="A24:B24"/>
    <mergeCell ref="A25:A42"/>
    <mergeCell ref="A43:B43"/>
    <mergeCell ref="A44:A49"/>
    <mergeCell ref="A50:B50"/>
    <mergeCell ref="A66:B66"/>
  </mergeCells>
  <printOptions/>
  <pageMargins bottom="0.75" footer="0.0" header="0.0" left="0.7" right="0.7" top="0.75"/>
  <pageSetup orientation="landscape"/>
  <headerFooter>
    <oddHeader>&amp;COrçamento mês de &amp;A</oddHeader>
    <oddFooter>&amp;Lfonte: www.disop.com.br&amp;C&amp;P de &amp;R&amp;D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1" width="10.75"/>
    <col customWidth="1" min="2" max="2" width="50.0"/>
    <col customWidth="1" min="3" max="7" width="25.88"/>
    <col customWidth="1" min="8" max="26" width="8.0"/>
  </cols>
  <sheetData>
    <row r="1" ht="54.75" customHeight="1">
      <c r="A1" s="1"/>
      <c r="B1" s="1"/>
      <c r="C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1"/>
      <c r="C2" s="1"/>
      <c r="D2" s="1"/>
      <c r="E2" s="3" t="s">
        <v>1</v>
      </c>
      <c r="F2" s="4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1"/>
      <c r="C3" s="6" t="s">
        <v>2</v>
      </c>
      <c r="D3" s="7"/>
      <c r="E3" s="8" t="s">
        <v>3</v>
      </c>
      <c r="F3" s="9"/>
      <c r="G3" s="10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62.25" customHeight="1">
      <c r="A4" s="11"/>
      <c r="B4" s="12" t="s">
        <v>5</v>
      </c>
      <c r="C4" s="13" t="s">
        <v>6</v>
      </c>
      <c r="D4" s="14" t="s">
        <v>7</v>
      </c>
      <c r="E4" s="15" t="s">
        <v>6</v>
      </c>
      <c r="F4" s="16" t="s">
        <v>7</v>
      </c>
      <c r="G4" s="17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9" t="s">
        <v>9</v>
      </c>
      <c r="B5" s="20" t="s">
        <v>10</v>
      </c>
      <c r="C5" s="96"/>
      <c r="D5" s="97"/>
      <c r="E5" s="23">
        <f>Jul!E92</f>
        <v>0</v>
      </c>
      <c r="F5" s="24"/>
      <c r="G5" s="2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.25" customHeight="1">
      <c r="A6" s="26"/>
      <c r="B6" s="27" t="str">
        <f>Jan!B6</f>
        <v>Salários</v>
      </c>
      <c r="C6" s="98">
        <v>0.0</v>
      </c>
      <c r="D6" s="99">
        <f t="shared" ref="D6:D12" si="1">IF(C$13=0,0,C6/C$13)</f>
        <v>0</v>
      </c>
      <c r="E6" s="30">
        <v>0.0</v>
      </c>
      <c r="F6" s="31">
        <f t="shared" ref="F6:F12" si="2">IF((E$13-E$5)=0,0,E6/(E$13-E$5))</f>
        <v>0</v>
      </c>
      <c r="G6" s="32">
        <f t="shared" ref="G6:G12" si="3">E6-C6</f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26"/>
      <c r="B7" s="33" t="str">
        <f>Jan!B7</f>
        <v>Vale</v>
      </c>
      <c r="C7" s="100">
        <v>0.0</v>
      </c>
      <c r="D7" s="101">
        <f t="shared" si="1"/>
        <v>0</v>
      </c>
      <c r="E7" s="36">
        <v>0.0</v>
      </c>
      <c r="F7" s="37">
        <f t="shared" si="2"/>
        <v>0</v>
      </c>
      <c r="G7" s="38">
        <f t="shared" si="3"/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26"/>
      <c r="B8" s="33" t="str">
        <f>Jan!B8</f>
        <v>Pensão</v>
      </c>
      <c r="C8" s="100">
        <v>0.0</v>
      </c>
      <c r="D8" s="101">
        <f t="shared" si="1"/>
        <v>0</v>
      </c>
      <c r="E8" s="36">
        <v>0.0</v>
      </c>
      <c r="F8" s="37">
        <f t="shared" si="2"/>
        <v>0</v>
      </c>
      <c r="G8" s="38">
        <f t="shared" si="3"/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26"/>
      <c r="B9" s="33" t="str">
        <f>Jan!B9</f>
        <v>Resgate Aplicação</v>
      </c>
      <c r="C9" s="100">
        <v>0.0</v>
      </c>
      <c r="D9" s="101">
        <f t="shared" si="1"/>
        <v>0</v>
      </c>
      <c r="E9" s="36">
        <v>0.0</v>
      </c>
      <c r="F9" s="37">
        <f t="shared" si="2"/>
        <v>0</v>
      </c>
      <c r="G9" s="38">
        <f t="shared" si="3"/>
        <v>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26"/>
      <c r="B10" s="33" t="str">
        <f>Jan!B10</f>
        <v>Bônus / Comissão</v>
      </c>
      <c r="C10" s="100">
        <v>0.0</v>
      </c>
      <c r="D10" s="101">
        <f t="shared" si="1"/>
        <v>0</v>
      </c>
      <c r="E10" s="36">
        <v>0.0</v>
      </c>
      <c r="F10" s="37">
        <f t="shared" si="2"/>
        <v>0</v>
      </c>
      <c r="G10" s="38">
        <f t="shared" si="3"/>
        <v>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26"/>
      <c r="B11" s="33" t="str">
        <f>Jan!B11</f>
        <v>.</v>
      </c>
      <c r="C11" s="100">
        <v>0.0</v>
      </c>
      <c r="D11" s="101">
        <f t="shared" si="1"/>
        <v>0</v>
      </c>
      <c r="E11" s="36">
        <v>0.0</v>
      </c>
      <c r="F11" s="37">
        <f t="shared" si="2"/>
        <v>0</v>
      </c>
      <c r="G11" s="38">
        <f t="shared" si="3"/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39"/>
      <c r="B12" s="40" t="str">
        <f>Jan!B12</f>
        <v>.</v>
      </c>
      <c r="C12" s="102">
        <v>0.0</v>
      </c>
      <c r="D12" s="103">
        <f t="shared" si="1"/>
        <v>0</v>
      </c>
      <c r="E12" s="43">
        <v>0.0</v>
      </c>
      <c r="F12" s="44">
        <f t="shared" si="2"/>
        <v>0</v>
      </c>
      <c r="G12" s="45">
        <f t="shared" si="3"/>
        <v>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46" t="s">
        <v>17</v>
      </c>
      <c r="B13" s="47"/>
      <c r="C13" s="104">
        <f t="shared" ref="C13:G13" si="4">SUM(C5:C12)</f>
        <v>0</v>
      </c>
      <c r="D13" s="105">
        <f t="shared" si="4"/>
        <v>0</v>
      </c>
      <c r="E13" s="50">
        <f t="shared" si="4"/>
        <v>0</v>
      </c>
      <c r="F13" s="51">
        <f t="shared" si="4"/>
        <v>0</v>
      </c>
      <c r="G13" s="52">
        <f t="shared" si="4"/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53"/>
      <c r="B14" s="54"/>
      <c r="C14" s="54"/>
      <c r="D14" s="54"/>
      <c r="E14" s="54"/>
      <c r="F14" s="54"/>
      <c r="G14" s="5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19" t="s">
        <v>18</v>
      </c>
      <c r="B15" s="27" t="str">
        <f>Jan!B15</f>
        <v>Ativos móveis (ex.: veículo)</v>
      </c>
      <c r="C15" s="32">
        <v>0.0</v>
      </c>
      <c r="D15" s="99">
        <f t="shared" ref="D15:D22" si="5">IF(C$13=0,0,C15/C$13)</f>
        <v>0</v>
      </c>
      <c r="E15" s="30">
        <v>0.0</v>
      </c>
      <c r="F15" s="31">
        <f t="shared" ref="F15:F22" si="6">IF((E$13-E$5)=0,0,E15/(E$13-E$5))</f>
        <v>0</v>
      </c>
      <c r="G15" s="32">
        <f t="shared" ref="G15:G21" si="7">E15-C15</f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26"/>
      <c r="B16" s="33" t="str">
        <f>Jan!B16</f>
        <v>Ativos imóveis (ex. casa)</v>
      </c>
      <c r="C16" s="38">
        <v>0.0</v>
      </c>
      <c r="D16" s="101">
        <f t="shared" si="5"/>
        <v>0</v>
      </c>
      <c r="E16" s="36">
        <v>0.0</v>
      </c>
      <c r="F16" s="37">
        <f t="shared" si="6"/>
        <v>0</v>
      </c>
      <c r="G16" s="38">
        <f t="shared" si="7"/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26"/>
      <c r="B17" s="33" t="str">
        <f>Jan!B17</f>
        <v>Previdência Privada</v>
      </c>
      <c r="C17" s="38">
        <v>0.0</v>
      </c>
      <c r="D17" s="101">
        <f t="shared" si="5"/>
        <v>0</v>
      </c>
      <c r="E17" s="36">
        <v>0.0</v>
      </c>
      <c r="F17" s="37">
        <f t="shared" si="6"/>
        <v>0</v>
      </c>
      <c r="G17" s="38">
        <f t="shared" si="7"/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26"/>
      <c r="B18" s="33" t="str">
        <f>Jan!B18</f>
        <v>Aplicação em Fundos</v>
      </c>
      <c r="C18" s="38">
        <v>0.0</v>
      </c>
      <c r="D18" s="101">
        <f t="shared" si="5"/>
        <v>0</v>
      </c>
      <c r="E18" s="36">
        <v>0.0</v>
      </c>
      <c r="F18" s="37">
        <f t="shared" si="6"/>
        <v>0</v>
      </c>
      <c r="G18" s="38">
        <f t="shared" si="7"/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26"/>
      <c r="B19" s="33" t="str">
        <f>Jan!B19</f>
        <v>Poupança</v>
      </c>
      <c r="C19" s="38">
        <v>0.0</v>
      </c>
      <c r="D19" s="101">
        <f t="shared" si="5"/>
        <v>0</v>
      </c>
      <c r="E19" s="36">
        <v>0.0</v>
      </c>
      <c r="F19" s="37">
        <f t="shared" si="6"/>
        <v>0</v>
      </c>
      <c r="G19" s="38">
        <f t="shared" si="7"/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26"/>
      <c r="B20" s="33" t="str">
        <f>Jan!B20</f>
        <v>.</v>
      </c>
      <c r="C20" s="38">
        <v>0.0</v>
      </c>
      <c r="D20" s="101">
        <f t="shared" si="5"/>
        <v>0</v>
      </c>
      <c r="E20" s="36">
        <v>0.0</v>
      </c>
      <c r="F20" s="37">
        <f t="shared" si="6"/>
        <v>0</v>
      </c>
      <c r="G20" s="38">
        <f t="shared" si="7"/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39"/>
      <c r="B21" s="40" t="str">
        <f>Jan!B21</f>
        <v>.</v>
      </c>
      <c r="C21" s="45">
        <v>0.0</v>
      </c>
      <c r="D21" s="101">
        <f t="shared" si="5"/>
        <v>0</v>
      </c>
      <c r="E21" s="43">
        <v>0.0</v>
      </c>
      <c r="F21" s="37">
        <f t="shared" si="6"/>
        <v>0</v>
      </c>
      <c r="G21" s="38">
        <f t="shared" si="7"/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0" customHeight="1">
      <c r="A22" s="59" t="s">
        <v>24</v>
      </c>
      <c r="B22" s="60"/>
      <c r="C22" s="106">
        <f>SUM(C15:C21)</f>
        <v>0</v>
      </c>
      <c r="D22" s="105">
        <f t="shared" si="5"/>
        <v>0</v>
      </c>
      <c r="E22" s="62">
        <f>SUM(E15:E21)</f>
        <v>0</v>
      </c>
      <c r="F22" s="63">
        <f t="shared" si="6"/>
        <v>0</v>
      </c>
      <c r="G22" s="64">
        <f>SUM(G15:G21)</f>
        <v>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75" customHeight="1">
      <c r="A23" s="53"/>
      <c r="B23" s="54"/>
      <c r="C23" s="54"/>
      <c r="D23" s="54"/>
      <c r="E23" s="54"/>
      <c r="F23" s="54"/>
      <c r="G23" s="5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65" t="s">
        <v>25</v>
      </c>
      <c r="B24" s="60"/>
      <c r="C24" s="106">
        <f>C13-C22</f>
        <v>0</v>
      </c>
      <c r="D24" s="107">
        <f t="shared" ref="D24:D86" si="8">IF(C$13=0,0,C24/C$13)</f>
        <v>0</v>
      </c>
      <c r="E24" s="52">
        <f>E13-E22</f>
        <v>0</v>
      </c>
      <c r="F24" s="51">
        <f t="shared" ref="F24:F86" si="9">IF((E$13-E$5)=0,0,E24/(E$13-E$5))</f>
        <v>0</v>
      </c>
      <c r="G24" s="52">
        <f>G13-G22</f>
        <v>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9" t="s">
        <v>26</v>
      </c>
      <c r="B25" s="27" t="str">
        <f>Jan!B25</f>
        <v>Açougue, Avícola, peixaria...</v>
      </c>
      <c r="C25" s="32">
        <v>0.0</v>
      </c>
      <c r="D25" s="31">
        <f t="shared" si="8"/>
        <v>0</v>
      </c>
      <c r="E25" s="32">
        <v>0.0</v>
      </c>
      <c r="F25" s="31">
        <f t="shared" si="9"/>
        <v>0</v>
      </c>
      <c r="G25" s="38">
        <f t="shared" ref="G25:G42" si="10">C25-E25</f>
        <v>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26"/>
      <c r="B26" s="33" t="str">
        <f>Jan!B26</f>
        <v>Água</v>
      </c>
      <c r="C26" s="38">
        <v>0.0</v>
      </c>
      <c r="D26" s="37">
        <f t="shared" si="8"/>
        <v>0</v>
      </c>
      <c r="E26" s="38">
        <v>0.0</v>
      </c>
      <c r="F26" s="37">
        <f t="shared" si="9"/>
        <v>0</v>
      </c>
      <c r="G26" s="38">
        <f t="shared" si="10"/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26"/>
      <c r="B27" s="33" t="str">
        <f>Jan!B27</f>
        <v>Aluguel</v>
      </c>
      <c r="C27" s="38">
        <v>0.0</v>
      </c>
      <c r="D27" s="37">
        <f t="shared" si="8"/>
        <v>0</v>
      </c>
      <c r="E27" s="38">
        <v>0.0</v>
      </c>
      <c r="F27" s="37">
        <f t="shared" si="9"/>
        <v>0</v>
      </c>
      <c r="G27" s="38">
        <f t="shared" si="10"/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26"/>
      <c r="B28" s="33" t="str">
        <f>Jan!B28</f>
        <v>Assinatura de jornal, revista</v>
      </c>
      <c r="C28" s="38">
        <v>0.0</v>
      </c>
      <c r="D28" s="37">
        <f t="shared" si="8"/>
        <v>0</v>
      </c>
      <c r="E28" s="38">
        <v>0.0</v>
      </c>
      <c r="F28" s="37">
        <f t="shared" si="9"/>
        <v>0</v>
      </c>
      <c r="G28" s="38">
        <f t="shared" si="10"/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26"/>
      <c r="B29" s="33" t="str">
        <f>Jan!B29</f>
        <v>Compra de móveis, utensílios</v>
      </c>
      <c r="C29" s="38">
        <v>0.0</v>
      </c>
      <c r="D29" s="37">
        <f t="shared" si="8"/>
        <v>0</v>
      </c>
      <c r="E29" s="38">
        <v>0.0</v>
      </c>
      <c r="F29" s="37">
        <f t="shared" si="9"/>
        <v>0</v>
      </c>
      <c r="G29" s="38">
        <f t="shared" si="10"/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26"/>
      <c r="B30" s="33" t="str">
        <f>Jan!B30</f>
        <v>Condomínio</v>
      </c>
      <c r="C30" s="38">
        <v>0.0</v>
      </c>
      <c r="D30" s="37">
        <f t="shared" si="8"/>
        <v>0</v>
      </c>
      <c r="E30" s="38">
        <v>0.0</v>
      </c>
      <c r="F30" s="37">
        <f t="shared" si="9"/>
        <v>0</v>
      </c>
      <c r="G30" s="38">
        <f t="shared" si="10"/>
        <v>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26"/>
      <c r="B31" s="33" t="str">
        <f>Jan!B31</f>
        <v>Energia Elétrica</v>
      </c>
      <c r="C31" s="38">
        <v>0.0</v>
      </c>
      <c r="D31" s="37">
        <f t="shared" si="8"/>
        <v>0</v>
      </c>
      <c r="E31" s="38">
        <v>0.0</v>
      </c>
      <c r="F31" s="37">
        <f t="shared" si="9"/>
        <v>0</v>
      </c>
      <c r="G31" s="38">
        <f t="shared" si="10"/>
        <v>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26"/>
      <c r="B32" s="33" t="str">
        <f>Jan!B32</f>
        <v>Feira, Sacolão, Hortifruti</v>
      </c>
      <c r="C32" s="38">
        <v>0.0</v>
      </c>
      <c r="D32" s="37">
        <f t="shared" si="8"/>
        <v>0</v>
      </c>
      <c r="E32" s="38">
        <v>0.0</v>
      </c>
      <c r="F32" s="37">
        <f t="shared" si="9"/>
        <v>0</v>
      </c>
      <c r="G32" s="38">
        <f t="shared" si="10"/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26"/>
      <c r="B33" s="33" t="str">
        <f>Jan!B33</f>
        <v>Internet, TV a cabo</v>
      </c>
      <c r="C33" s="38">
        <v>0.0</v>
      </c>
      <c r="D33" s="37">
        <f t="shared" si="8"/>
        <v>0</v>
      </c>
      <c r="E33" s="38">
        <v>0.0</v>
      </c>
      <c r="F33" s="37">
        <f t="shared" si="9"/>
        <v>0</v>
      </c>
      <c r="G33" s="38">
        <f t="shared" si="10"/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26"/>
      <c r="B34" s="33" t="str">
        <f>Jan!B34</f>
        <v>Manutenção residência</v>
      </c>
      <c r="C34" s="38">
        <v>0.0</v>
      </c>
      <c r="D34" s="37">
        <f t="shared" si="8"/>
        <v>0</v>
      </c>
      <c r="E34" s="38">
        <v>0.0</v>
      </c>
      <c r="F34" s="37">
        <f t="shared" si="9"/>
        <v>0</v>
      </c>
      <c r="G34" s="38">
        <f t="shared" si="10"/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26"/>
      <c r="B35" s="33" t="str">
        <f>Jan!B35</f>
        <v>Supermercado</v>
      </c>
      <c r="C35" s="38">
        <v>0.0</v>
      </c>
      <c r="D35" s="37">
        <f t="shared" si="8"/>
        <v>0</v>
      </c>
      <c r="E35" s="38">
        <v>0.0</v>
      </c>
      <c r="F35" s="37">
        <f t="shared" si="9"/>
        <v>0</v>
      </c>
      <c r="G35" s="38">
        <f t="shared" si="10"/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26"/>
      <c r="B36" s="33" t="str">
        <f>Jan!B36</f>
        <v>Telefones Fixo e Celular</v>
      </c>
      <c r="C36" s="38">
        <v>0.0</v>
      </c>
      <c r="D36" s="37">
        <f t="shared" si="8"/>
        <v>0</v>
      </c>
      <c r="E36" s="38">
        <v>0.0</v>
      </c>
      <c r="F36" s="37">
        <f t="shared" si="9"/>
        <v>0</v>
      </c>
      <c r="G36" s="38">
        <f t="shared" si="10"/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26"/>
      <c r="B37" s="33" t="str">
        <f>Jan!B37</f>
        <v>Empregada</v>
      </c>
      <c r="C37" s="38">
        <v>0.0</v>
      </c>
      <c r="D37" s="37">
        <f t="shared" si="8"/>
        <v>0</v>
      </c>
      <c r="E37" s="38">
        <v>0.0</v>
      </c>
      <c r="F37" s="37">
        <f t="shared" si="9"/>
        <v>0</v>
      </c>
      <c r="G37" s="38">
        <f t="shared" si="10"/>
        <v>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26"/>
      <c r="B38" s="33" t="str">
        <f>Jan!B38</f>
        <v>Animais</v>
      </c>
      <c r="C38" s="38">
        <v>0.0</v>
      </c>
      <c r="D38" s="37">
        <f t="shared" si="8"/>
        <v>0</v>
      </c>
      <c r="E38" s="38">
        <v>0.0</v>
      </c>
      <c r="F38" s="37">
        <f t="shared" si="9"/>
        <v>0</v>
      </c>
      <c r="G38" s="38">
        <f t="shared" si="10"/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26"/>
      <c r="B39" s="33" t="str">
        <f>Jan!B39</f>
        <v>Vigilante/Segurança</v>
      </c>
      <c r="C39" s="38">
        <v>0.0</v>
      </c>
      <c r="D39" s="37">
        <f t="shared" si="8"/>
        <v>0</v>
      </c>
      <c r="E39" s="38">
        <v>0.0</v>
      </c>
      <c r="F39" s="37">
        <f t="shared" si="9"/>
        <v>0</v>
      </c>
      <c r="G39" s="38">
        <f t="shared" si="10"/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26"/>
      <c r="B40" s="33" t="str">
        <f>Jan!B40</f>
        <v>.</v>
      </c>
      <c r="C40" s="38">
        <v>0.0</v>
      </c>
      <c r="D40" s="37">
        <f t="shared" si="8"/>
        <v>0</v>
      </c>
      <c r="E40" s="38">
        <v>0.0</v>
      </c>
      <c r="F40" s="37">
        <f t="shared" si="9"/>
        <v>0</v>
      </c>
      <c r="G40" s="38">
        <f t="shared" si="10"/>
        <v>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26"/>
      <c r="B41" s="33" t="str">
        <f>Jan!B41</f>
        <v>.</v>
      </c>
      <c r="C41" s="38">
        <v>0.0</v>
      </c>
      <c r="D41" s="37">
        <f t="shared" si="8"/>
        <v>0</v>
      </c>
      <c r="E41" s="38">
        <v>0.0</v>
      </c>
      <c r="F41" s="37">
        <f t="shared" si="9"/>
        <v>0</v>
      </c>
      <c r="G41" s="38">
        <f t="shared" si="10"/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39"/>
      <c r="B42" s="40" t="str">
        <f>Jan!B42</f>
        <v>.</v>
      </c>
      <c r="C42" s="45">
        <v>0.0</v>
      </c>
      <c r="D42" s="44">
        <f t="shared" si="8"/>
        <v>0</v>
      </c>
      <c r="E42" s="45">
        <v>0.0</v>
      </c>
      <c r="F42" s="44">
        <f t="shared" si="9"/>
        <v>0</v>
      </c>
      <c r="G42" s="45">
        <f t="shared" si="10"/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0" customHeight="1">
      <c r="A43" s="71" t="s">
        <v>42</v>
      </c>
      <c r="B43" s="72"/>
      <c r="C43" s="108">
        <f>SUM(C25:C42)</f>
        <v>0</v>
      </c>
      <c r="D43" s="109">
        <f t="shared" si="8"/>
        <v>0</v>
      </c>
      <c r="E43" s="75">
        <f>SUM(E25:E42)</f>
        <v>0</v>
      </c>
      <c r="F43" s="126">
        <f t="shared" si="9"/>
        <v>0</v>
      </c>
      <c r="G43" s="75">
        <f>SUM(G25:G42)</f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77" t="s">
        <v>43</v>
      </c>
      <c r="B44" s="27" t="str">
        <f>Jan!B44</f>
        <v>Academia</v>
      </c>
      <c r="C44" s="32">
        <v>0.0</v>
      </c>
      <c r="D44" s="31">
        <f t="shared" si="8"/>
        <v>0</v>
      </c>
      <c r="E44" s="32">
        <v>0.0</v>
      </c>
      <c r="F44" s="31">
        <f t="shared" si="9"/>
        <v>0</v>
      </c>
      <c r="G44" s="32">
        <f t="shared" ref="G44:G49" si="11">C44-E44</f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26"/>
      <c r="B45" s="33" t="str">
        <f>Jan!B45</f>
        <v>Curso de línguas</v>
      </c>
      <c r="C45" s="38">
        <v>0.0</v>
      </c>
      <c r="D45" s="37">
        <f t="shared" si="8"/>
        <v>0</v>
      </c>
      <c r="E45" s="38">
        <v>0.0</v>
      </c>
      <c r="F45" s="37">
        <f t="shared" si="9"/>
        <v>0</v>
      </c>
      <c r="G45" s="38">
        <f t="shared" si="11"/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26"/>
      <c r="B46" s="33" t="str">
        <f>Jan!B46</f>
        <v>Faculdade e Colégio</v>
      </c>
      <c r="C46" s="38">
        <v>0.0</v>
      </c>
      <c r="D46" s="37">
        <f t="shared" si="8"/>
        <v>0</v>
      </c>
      <c r="E46" s="38">
        <v>0.0</v>
      </c>
      <c r="F46" s="37">
        <f t="shared" si="9"/>
        <v>0</v>
      </c>
      <c r="G46" s="38">
        <f t="shared" si="11"/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26"/>
      <c r="B47" s="33" t="str">
        <f>Jan!B47</f>
        <v>Mat. escolar, cópias, trabalhos...</v>
      </c>
      <c r="C47" s="38">
        <v>0.0</v>
      </c>
      <c r="D47" s="37">
        <f t="shared" si="8"/>
        <v>0</v>
      </c>
      <c r="E47" s="38">
        <v>0.0</v>
      </c>
      <c r="F47" s="37">
        <f t="shared" si="9"/>
        <v>0</v>
      </c>
      <c r="G47" s="38">
        <f t="shared" si="11"/>
        <v>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26"/>
      <c r="B48" s="33" t="str">
        <f>Jan!B48</f>
        <v>.</v>
      </c>
      <c r="C48" s="38">
        <v>0.0</v>
      </c>
      <c r="D48" s="37">
        <f t="shared" si="8"/>
        <v>0</v>
      </c>
      <c r="E48" s="38">
        <v>0.0</v>
      </c>
      <c r="F48" s="37">
        <f t="shared" si="9"/>
        <v>0</v>
      </c>
      <c r="G48" s="38">
        <f t="shared" si="11"/>
        <v>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39"/>
      <c r="B49" s="40" t="str">
        <f>Jan!B49</f>
        <v>.</v>
      </c>
      <c r="C49" s="45">
        <v>0.0</v>
      </c>
      <c r="D49" s="44">
        <f t="shared" si="8"/>
        <v>0</v>
      </c>
      <c r="E49" s="45">
        <v>0.0</v>
      </c>
      <c r="F49" s="44">
        <f t="shared" si="9"/>
        <v>0</v>
      </c>
      <c r="G49" s="45">
        <f t="shared" si="11"/>
        <v>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0" customHeight="1">
      <c r="A50" s="71" t="s">
        <v>48</v>
      </c>
      <c r="B50" s="72"/>
      <c r="C50" s="108">
        <f>SUM(C44:C49)</f>
        <v>0</v>
      </c>
      <c r="D50" s="109">
        <f t="shared" si="8"/>
        <v>0</v>
      </c>
      <c r="E50" s="75">
        <f>SUM(E44:E49)</f>
        <v>0</v>
      </c>
      <c r="F50" s="126">
        <f t="shared" si="9"/>
        <v>0</v>
      </c>
      <c r="G50" s="75">
        <f>SUM(G44:G49)</f>
        <v>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77" t="s">
        <v>49</v>
      </c>
      <c r="B51" s="27" t="str">
        <f>Jan!B51</f>
        <v>Condução</v>
      </c>
      <c r="C51" s="32">
        <v>0.0</v>
      </c>
      <c r="D51" s="31">
        <f t="shared" si="8"/>
        <v>0</v>
      </c>
      <c r="E51" s="32">
        <v>0.0</v>
      </c>
      <c r="F51" s="31">
        <f t="shared" si="9"/>
        <v>0</v>
      </c>
      <c r="G51" s="32">
        <f t="shared" ref="G51:G65" si="12">C51-E51</f>
        <v>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26"/>
      <c r="B52" s="33" t="str">
        <f>Jan!B52</f>
        <v>Convênio Médico</v>
      </c>
      <c r="C52" s="38">
        <v>0.0</v>
      </c>
      <c r="D52" s="37">
        <f t="shared" si="8"/>
        <v>0</v>
      </c>
      <c r="E52" s="38">
        <v>0.0</v>
      </c>
      <c r="F52" s="37">
        <f t="shared" si="9"/>
        <v>0</v>
      </c>
      <c r="G52" s="38">
        <f t="shared" si="12"/>
        <v>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26"/>
      <c r="B53" s="33" t="str">
        <f>Jan!B53</f>
        <v>CPMF e impostos</v>
      </c>
      <c r="C53" s="38">
        <v>0.0</v>
      </c>
      <c r="D53" s="37">
        <f t="shared" si="8"/>
        <v>0</v>
      </c>
      <c r="E53" s="38">
        <v>0.0</v>
      </c>
      <c r="F53" s="37">
        <f t="shared" si="9"/>
        <v>0</v>
      </c>
      <c r="G53" s="38">
        <f t="shared" si="12"/>
        <v>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26"/>
      <c r="B54" s="33" t="str">
        <f>Jan!B54</f>
        <v>Dízimo / Doações</v>
      </c>
      <c r="C54" s="38">
        <v>0.0</v>
      </c>
      <c r="D54" s="37">
        <f t="shared" si="8"/>
        <v>0</v>
      </c>
      <c r="E54" s="38">
        <v>0.0</v>
      </c>
      <c r="F54" s="37">
        <f t="shared" si="9"/>
        <v>0</v>
      </c>
      <c r="G54" s="38">
        <f t="shared" si="12"/>
        <v>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26"/>
      <c r="B55" s="33" t="str">
        <f>Jan!B55</f>
        <v>INSS</v>
      </c>
      <c r="C55" s="38">
        <v>0.0</v>
      </c>
      <c r="D55" s="37">
        <f t="shared" si="8"/>
        <v>0</v>
      </c>
      <c r="E55" s="38">
        <v>0.0</v>
      </c>
      <c r="F55" s="37">
        <f t="shared" si="9"/>
        <v>0</v>
      </c>
      <c r="G55" s="38">
        <f t="shared" si="12"/>
        <v>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26"/>
      <c r="B56" s="33" t="str">
        <f>Jan!B56</f>
        <v>IRRF</v>
      </c>
      <c r="C56" s="38">
        <v>0.0</v>
      </c>
      <c r="D56" s="37">
        <f t="shared" si="8"/>
        <v>0</v>
      </c>
      <c r="E56" s="38">
        <v>0.0</v>
      </c>
      <c r="F56" s="37">
        <f t="shared" si="9"/>
        <v>0</v>
      </c>
      <c r="G56" s="38">
        <f t="shared" si="12"/>
        <v>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26"/>
      <c r="B57" s="33" t="str">
        <f>Jan!B57</f>
        <v>Medicamentos</v>
      </c>
      <c r="C57" s="38">
        <v>0.0</v>
      </c>
      <c r="D57" s="37">
        <f t="shared" si="8"/>
        <v>0</v>
      </c>
      <c r="E57" s="38">
        <v>0.0</v>
      </c>
      <c r="F57" s="37">
        <f t="shared" si="9"/>
        <v>0</v>
      </c>
      <c r="G57" s="38">
        <f t="shared" si="12"/>
        <v>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26"/>
      <c r="B58" s="33" t="str">
        <f>Jan!B58</f>
        <v>Mesada</v>
      </c>
      <c r="C58" s="38">
        <v>0.0</v>
      </c>
      <c r="D58" s="37">
        <f t="shared" si="8"/>
        <v>0</v>
      </c>
      <c r="E58" s="38">
        <v>0.0</v>
      </c>
      <c r="F58" s="37">
        <f t="shared" si="9"/>
        <v>0</v>
      </c>
      <c r="G58" s="38">
        <f t="shared" si="12"/>
        <v>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26"/>
      <c r="B59" s="33" t="str">
        <f>Jan!B59</f>
        <v>Pensão</v>
      </c>
      <c r="C59" s="38">
        <v>0.0</v>
      </c>
      <c r="D59" s="37">
        <f t="shared" si="8"/>
        <v>0</v>
      </c>
      <c r="E59" s="38">
        <v>0.0</v>
      </c>
      <c r="F59" s="37">
        <f t="shared" si="9"/>
        <v>0</v>
      </c>
      <c r="G59" s="38">
        <f t="shared" si="12"/>
        <v>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26"/>
      <c r="B60" s="33" t="str">
        <f>Jan!B60</f>
        <v>Tarifas, c.créd., ch. esp., etc.</v>
      </c>
      <c r="C60" s="38">
        <v>0.0</v>
      </c>
      <c r="D60" s="37">
        <f t="shared" si="8"/>
        <v>0</v>
      </c>
      <c r="E60" s="38">
        <v>0.0</v>
      </c>
      <c r="F60" s="37">
        <f t="shared" si="9"/>
        <v>0</v>
      </c>
      <c r="G60" s="38">
        <f t="shared" si="12"/>
        <v>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26"/>
      <c r="B61" s="33" t="str">
        <f>Jan!B61</f>
        <v>Vestuário (Roupas, Calçados...)</v>
      </c>
      <c r="C61" s="38">
        <v>0.0</v>
      </c>
      <c r="D61" s="37">
        <f t="shared" si="8"/>
        <v>0</v>
      </c>
      <c r="E61" s="38">
        <v>0.0</v>
      </c>
      <c r="F61" s="37">
        <f t="shared" si="9"/>
        <v>0</v>
      </c>
      <c r="G61" s="38">
        <f t="shared" si="12"/>
        <v>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26"/>
      <c r="B62" s="33" t="str">
        <f>Jan!B62</f>
        <v>.</v>
      </c>
      <c r="C62" s="38">
        <v>0.0</v>
      </c>
      <c r="D62" s="37">
        <f t="shared" si="8"/>
        <v>0</v>
      </c>
      <c r="E62" s="38">
        <v>0.0</v>
      </c>
      <c r="F62" s="37">
        <f t="shared" si="9"/>
        <v>0</v>
      </c>
      <c r="G62" s="38">
        <f t="shared" si="12"/>
        <v>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26"/>
      <c r="B63" s="33" t="str">
        <f>Jan!B63</f>
        <v>.</v>
      </c>
      <c r="C63" s="38">
        <v>0.0</v>
      </c>
      <c r="D63" s="37">
        <f t="shared" si="8"/>
        <v>0</v>
      </c>
      <c r="E63" s="38">
        <v>0.0</v>
      </c>
      <c r="F63" s="37">
        <f t="shared" si="9"/>
        <v>0</v>
      </c>
      <c r="G63" s="38">
        <f t="shared" si="12"/>
        <v>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26"/>
      <c r="B64" s="33" t="str">
        <f>Jan!B64</f>
        <v>.</v>
      </c>
      <c r="C64" s="38">
        <v>0.0</v>
      </c>
      <c r="D64" s="37">
        <f t="shared" si="8"/>
        <v>0</v>
      </c>
      <c r="E64" s="38">
        <v>0.0</v>
      </c>
      <c r="F64" s="37">
        <f t="shared" si="9"/>
        <v>0</v>
      </c>
      <c r="G64" s="38">
        <f t="shared" si="12"/>
        <v>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39"/>
      <c r="B65" s="40" t="str">
        <f>Jan!B65</f>
        <v>.</v>
      </c>
      <c r="C65" s="45">
        <v>0.0</v>
      </c>
      <c r="D65" s="44">
        <f t="shared" si="8"/>
        <v>0</v>
      </c>
      <c r="E65" s="45">
        <v>0.0</v>
      </c>
      <c r="F65" s="44">
        <f t="shared" si="9"/>
        <v>0</v>
      </c>
      <c r="G65" s="45">
        <f t="shared" si="12"/>
        <v>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0" customHeight="1">
      <c r="A66" s="71" t="s">
        <v>60</v>
      </c>
      <c r="B66" s="72"/>
      <c r="C66" s="108">
        <f>SUM(C51:C65)</f>
        <v>0</v>
      </c>
      <c r="D66" s="109">
        <f t="shared" si="8"/>
        <v>0</v>
      </c>
      <c r="E66" s="75">
        <f>SUM(E51:E65)</f>
        <v>0</v>
      </c>
      <c r="F66" s="126">
        <f t="shared" si="9"/>
        <v>0</v>
      </c>
      <c r="G66" s="75">
        <f>SUM(G51:G65)</f>
        <v>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79" t="s">
        <v>61</v>
      </c>
      <c r="B67" s="27" t="str">
        <f>Jan!B67</f>
        <v>Combustível, pedágio</v>
      </c>
      <c r="C67" s="32">
        <v>0.0</v>
      </c>
      <c r="D67" s="31">
        <f t="shared" si="8"/>
        <v>0</v>
      </c>
      <c r="E67" s="32">
        <v>0.0</v>
      </c>
      <c r="F67" s="31">
        <f t="shared" si="9"/>
        <v>0</v>
      </c>
      <c r="G67" s="32">
        <f t="shared" ref="G67:G74" si="13">C67-E67</f>
        <v>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26"/>
      <c r="B68" s="33" t="str">
        <f>Jan!B68</f>
        <v>Lubrificantes, lavagem</v>
      </c>
      <c r="C68" s="38">
        <v>0.0</v>
      </c>
      <c r="D68" s="37">
        <f t="shared" si="8"/>
        <v>0</v>
      </c>
      <c r="E68" s="38">
        <v>0.0</v>
      </c>
      <c r="F68" s="37">
        <f t="shared" si="9"/>
        <v>0</v>
      </c>
      <c r="G68" s="38">
        <f t="shared" si="13"/>
        <v>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26"/>
      <c r="B69" s="33" t="str">
        <f>Jan!B69</f>
        <v>Manutenção do veículo</v>
      </c>
      <c r="C69" s="38">
        <v>0.0</v>
      </c>
      <c r="D69" s="37">
        <f t="shared" si="8"/>
        <v>0</v>
      </c>
      <c r="E69" s="38">
        <v>0.0</v>
      </c>
      <c r="F69" s="37">
        <f t="shared" si="9"/>
        <v>0</v>
      </c>
      <c r="G69" s="38">
        <f t="shared" si="13"/>
        <v>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26"/>
      <c r="B70" s="33" t="str">
        <f>Jan!B70</f>
        <v>Seguro</v>
      </c>
      <c r="C70" s="38">
        <v>0.0</v>
      </c>
      <c r="D70" s="37">
        <f t="shared" si="8"/>
        <v>0</v>
      </c>
      <c r="E70" s="38">
        <v>0.0</v>
      </c>
      <c r="F70" s="37">
        <f t="shared" si="9"/>
        <v>0</v>
      </c>
      <c r="G70" s="38">
        <f t="shared" si="13"/>
        <v>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26"/>
      <c r="B71" s="33" t="str">
        <f>Jan!B71</f>
        <v>Multas</v>
      </c>
      <c r="C71" s="38">
        <v>0.0</v>
      </c>
      <c r="D71" s="37">
        <f t="shared" si="8"/>
        <v>0</v>
      </c>
      <c r="E71" s="38">
        <v>0.0</v>
      </c>
      <c r="F71" s="37">
        <f t="shared" si="9"/>
        <v>0</v>
      </c>
      <c r="G71" s="38">
        <f t="shared" si="13"/>
        <v>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26"/>
      <c r="B72" s="33" t="str">
        <f>Jan!B72</f>
        <v>IPVA, Licenciamento, Seg. Obrig.</v>
      </c>
      <c r="C72" s="38">
        <v>0.0</v>
      </c>
      <c r="D72" s="37">
        <f t="shared" si="8"/>
        <v>0</v>
      </c>
      <c r="E72" s="38">
        <v>0.0</v>
      </c>
      <c r="F72" s="37">
        <f t="shared" si="9"/>
        <v>0</v>
      </c>
      <c r="G72" s="38">
        <f t="shared" si="13"/>
        <v>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26"/>
      <c r="B73" s="33" t="str">
        <f>Jan!B73</f>
        <v>.</v>
      </c>
      <c r="C73" s="38">
        <v>0.0</v>
      </c>
      <c r="D73" s="37">
        <f t="shared" si="8"/>
        <v>0</v>
      </c>
      <c r="E73" s="38">
        <v>0.0</v>
      </c>
      <c r="F73" s="37">
        <f t="shared" si="9"/>
        <v>0</v>
      </c>
      <c r="G73" s="38">
        <f t="shared" si="13"/>
        <v>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39"/>
      <c r="B74" s="40" t="str">
        <f>Jan!B74</f>
        <v>.</v>
      </c>
      <c r="C74" s="45">
        <v>0.0</v>
      </c>
      <c r="D74" s="44">
        <f t="shared" si="8"/>
        <v>0</v>
      </c>
      <c r="E74" s="45">
        <v>0.0</v>
      </c>
      <c r="F74" s="44">
        <f t="shared" si="9"/>
        <v>0</v>
      </c>
      <c r="G74" s="45">
        <f t="shared" si="13"/>
        <v>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0" customHeight="1">
      <c r="A75" s="71" t="s">
        <v>68</v>
      </c>
      <c r="B75" s="72"/>
      <c r="C75" s="108">
        <f>SUM(C67:C74)</f>
        <v>0</v>
      </c>
      <c r="D75" s="109">
        <f t="shared" si="8"/>
        <v>0</v>
      </c>
      <c r="E75" s="75">
        <f>SUM(E67:E74)</f>
        <v>0</v>
      </c>
      <c r="F75" s="126">
        <f t="shared" si="9"/>
        <v>0</v>
      </c>
      <c r="G75" s="75">
        <f>SUM(G67:G74)</f>
        <v>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77" t="s">
        <v>69</v>
      </c>
      <c r="B76" s="27" t="str">
        <f>Jan!B76</f>
        <v>Acessórios (Bolsa, bijuteria...)</v>
      </c>
      <c r="C76" s="32">
        <v>0.0</v>
      </c>
      <c r="D76" s="31">
        <f t="shared" si="8"/>
        <v>0</v>
      </c>
      <c r="E76" s="32">
        <v>0.0</v>
      </c>
      <c r="F76" s="31">
        <f t="shared" si="9"/>
        <v>0</v>
      </c>
      <c r="G76" s="32">
        <f t="shared" ref="G76:G85" si="14">C76-E76</f>
        <v>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26"/>
      <c r="B77" s="33" t="str">
        <f>Jan!B77</f>
        <v>Cosméticos, Cabeleireiro...</v>
      </c>
      <c r="C77" s="38">
        <v>0.0</v>
      </c>
      <c r="D77" s="37">
        <f t="shared" si="8"/>
        <v>0</v>
      </c>
      <c r="E77" s="38">
        <v>0.0</v>
      </c>
      <c r="F77" s="37">
        <f t="shared" si="9"/>
        <v>0</v>
      </c>
      <c r="G77" s="38">
        <f t="shared" si="14"/>
        <v>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26"/>
      <c r="B78" s="33" t="str">
        <f>Jan!B78</f>
        <v>Diversão e Lazer (Grêmio)</v>
      </c>
      <c r="C78" s="38">
        <v>0.0</v>
      </c>
      <c r="D78" s="37">
        <f t="shared" si="8"/>
        <v>0</v>
      </c>
      <c r="E78" s="38">
        <v>0.0</v>
      </c>
      <c r="F78" s="37">
        <f t="shared" si="9"/>
        <v>0</v>
      </c>
      <c r="G78" s="38">
        <f t="shared" si="14"/>
        <v>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26"/>
      <c r="B79" s="33" t="str">
        <f>Jan!B79</f>
        <v>Gorjeta</v>
      </c>
      <c r="C79" s="38">
        <v>0.0</v>
      </c>
      <c r="D79" s="37">
        <f t="shared" si="8"/>
        <v>0</v>
      </c>
      <c r="E79" s="38">
        <v>0.0</v>
      </c>
      <c r="F79" s="37">
        <f t="shared" si="9"/>
        <v>0</v>
      </c>
      <c r="G79" s="38">
        <f t="shared" si="14"/>
        <v>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26"/>
      <c r="B80" s="33" t="str">
        <f>Jan!B80</f>
        <v>Lanche, Café, doces...</v>
      </c>
      <c r="C80" s="38">
        <v>0.0</v>
      </c>
      <c r="D80" s="37">
        <f t="shared" si="8"/>
        <v>0</v>
      </c>
      <c r="E80" s="38">
        <v>0.0</v>
      </c>
      <c r="F80" s="37">
        <f t="shared" si="9"/>
        <v>0</v>
      </c>
      <c r="G80" s="38">
        <f t="shared" si="14"/>
        <v>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26"/>
      <c r="B81" s="33" t="str">
        <f>Jan!B81</f>
        <v>Presente</v>
      </c>
      <c r="C81" s="38">
        <v>0.0</v>
      </c>
      <c r="D81" s="37">
        <f t="shared" si="8"/>
        <v>0</v>
      </c>
      <c r="E81" s="38">
        <v>0.0</v>
      </c>
      <c r="F81" s="37">
        <f t="shared" si="9"/>
        <v>0</v>
      </c>
      <c r="G81" s="38">
        <f t="shared" si="14"/>
        <v>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26"/>
      <c r="B82" s="33" t="str">
        <f>Jan!B82</f>
        <v>.</v>
      </c>
      <c r="C82" s="38">
        <v>0.0</v>
      </c>
      <c r="D82" s="37">
        <f t="shared" si="8"/>
        <v>0</v>
      </c>
      <c r="E82" s="38">
        <v>0.0</v>
      </c>
      <c r="F82" s="37">
        <f t="shared" si="9"/>
        <v>0</v>
      </c>
      <c r="G82" s="38">
        <f t="shared" si="14"/>
        <v>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26"/>
      <c r="B83" s="33" t="str">
        <f>Jan!B83</f>
        <v>.</v>
      </c>
      <c r="C83" s="38">
        <v>0.0</v>
      </c>
      <c r="D83" s="37">
        <f t="shared" si="8"/>
        <v>0</v>
      </c>
      <c r="E83" s="38">
        <v>0.0</v>
      </c>
      <c r="F83" s="37">
        <f t="shared" si="9"/>
        <v>0</v>
      </c>
      <c r="G83" s="38">
        <f t="shared" si="14"/>
        <v>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26"/>
      <c r="B84" s="33" t="str">
        <f>Jan!B84</f>
        <v>.</v>
      </c>
      <c r="C84" s="38">
        <v>0.0</v>
      </c>
      <c r="D84" s="37">
        <f t="shared" si="8"/>
        <v>0</v>
      </c>
      <c r="E84" s="38">
        <v>0.0</v>
      </c>
      <c r="F84" s="37">
        <f t="shared" si="9"/>
        <v>0</v>
      </c>
      <c r="G84" s="38">
        <f t="shared" si="14"/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39"/>
      <c r="B85" s="40" t="str">
        <f>Jan!B85</f>
        <v>.</v>
      </c>
      <c r="C85" s="45">
        <v>0.0</v>
      </c>
      <c r="D85" s="44">
        <f t="shared" si="8"/>
        <v>0</v>
      </c>
      <c r="E85" s="45">
        <v>0.0</v>
      </c>
      <c r="F85" s="44">
        <f t="shared" si="9"/>
        <v>0</v>
      </c>
      <c r="G85" s="45">
        <f t="shared" si="14"/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0.25" customHeight="1">
      <c r="A86" s="80" t="s">
        <v>76</v>
      </c>
      <c r="B86" s="81"/>
      <c r="C86" s="82">
        <f>SUM(C76:C85)</f>
        <v>0</v>
      </c>
      <c r="D86" s="83">
        <f t="shared" si="8"/>
        <v>0</v>
      </c>
      <c r="E86" s="82">
        <f>SUM(E76:E85)</f>
        <v>0</v>
      </c>
      <c r="F86" s="83">
        <f t="shared" si="9"/>
        <v>0</v>
      </c>
      <c r="G86" s="82">
        <f>SUM(G76:G85)</f>
        <v>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0" customHeight="1">
      <c r="A87" s="84" t="s">
        <v>77</v>
      </c>
      <c r="B87" s="60"/>
      <c r="C87" s="85">
        <f t="shared" ref="C87:G87" si="15">C43+C50+C66+C75+C86</f>
        <v>0</v>
      </c>
      <c r="D87" s="87">
        <f t="shared" si="15"/>
        <v>0</v>
      </c>
      <c r="E87" s="85">
        <f t="shared" si="15"/>
        <v>0</v>
      </c>
      <c r="F87" s="87">
        <f t="shared" si="15"/>
        <v>0</v>
      </c>
      <c r="G87" s="85">
        <f t="shared" si="15"/>
        <v>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9.0" customHeight="1">
      <c r="A88" s="53"/>
      <c r="B88" s="54"/>
      <c r="C88" s="54"/>
      <c r="D88" s="54"/>
      <c r="E88" s="54"/>
      <c r="F88" s="54"/>
      <c r="G88" s="5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75" customHeight="1">
      <c r="A89" s="53"/>
      <c r="B89" s="88" t="s">
        <v>78</v>
      </c>
      <c r="C89" s="89">
        <v>0.05</v>
      </c>
      <c r="D89" s="89">
        <v>0.1</v>
      </c>
      <c r="E89" s="54"/>
      <c r="F89" s="1"/>
      <c r="G89" s="5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2.5" customHeight="1">
      <c r="A90" s="53"/>
      <c r="B90" s="117" t="s">
        <v>79</v>
      </c>
      <c r="C90" s="118">
        <f t="shared" ref="C90:D90" si="16">C89+0.001</f>
        <v>0.051</v>
      </c>
      <c r="D90" s="118">
        <f t="shared" si="16"/>
        <v>0.101</v>
      </c>
      <c r="E90" s="1"/>
      <c r="F90" s="1"/>
      <c r="G90" s="5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2.5" customHeight="1">
      <c r="A91" s="53"/>
      <c r="B91" s="54"/>
      <c r="C91" s="54"/>
      <c r="D91" s="54"/>
      <c r="E91" s="54"/>
      <c r="F91" s="54"/>
      <c r="G91" s="5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0" customHeight="1">
      <c r="A92" s="92"/>
      <c r="B92" s="93" t="s">
        <v>80</v>
      </c>
      <c r="C92" s="94">
        <f>C13-C87-C22</f>
        <v>0</v>
      </c>
      <c r="D92" s="95">
        <f>IF(C$13=0,0,C92/C$13)</f>
        <v>0</v>
      </c>
      <c r="E92" s="94">
        <f>E13-E87-E22</f>
        <v>0</v>
      </c>
      <c r="F92" s="95">
        <f>IF((E$13-E$5)=0,0,E92/(E$13-E$5))</f>
        <v>0</v>
      </c>
      <c r="G92" s="94">
        <f>G13-G87-G22</f>
        <v>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C1:G1"/>
    <mergeCell ref="E2:G2"/>
    <mergeCell ref="C3:D3"/>
    <mergeCell ref="E3:F3"/>
    <mergeCell ref="A5:A12"/>
    <mergeCell ref="A13:B13"/>
    <mergeCell ref="A15:A21"/>
    <mergeCell ref="A51:A65"/>
    <mergeCell ref="A67:A74"/>
    <mergeCell ref="A76:A85"/>
    <mergeCell ref="A75:B75"/>
    <mergeCell ref="A86:B86"/>
    <mergeCell ref="A87:B87"/>
    <mergeCell ref="A22:B22"/>
    <mergeCell ref="A24:B24"/>
    <mergeCell ref="A25:A42"/>
    <mergeCell ref="A43:B43"/>
    <mergeCell ref="A44:A49"/>
    <mergeCell ref="A50:B50"/>
    <mergeCell ref="A66:B66"/>
  </mergeCells>
  <printOptions/>
  <pageMargins bottom="0.75" footer="0.0" header="0.0" left="0.7" right="0.7" top="0.75"/>
  <pageSetup orientation="landscape"/>
  <headerFooter>
    <oddHeader>&amp;COrçamento mês de &amp;A</oddHeader>
    <oddFooter>&amp;Lfonte: www.disop.com.br&amp;C&amp;P de &amp;R&amp;D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1" width="10.75"/>
    <col customWidth="1" min="2" max="2" width="50.0"/>
    <col customWidth="1" min="3" max="7" width="25.88"/>
    <col customWidth="1" min="8" max="26" width="8.0"/>
  </cols>
  <sheetData>
    <row r="1" ht="54.75" customHeight="1">
      <c r="A1" s="1"/>
      <c r="B1" s="1"/>
      <c r="C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1"/>
      <c r="C2" s="1"/>
      <c r="D2" s="1"/>
      <c r="E2" s="3" t="s">
        <v>1</v>
      </c>
      <c r="F2" s="4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1"/>
      <c r="C3" s="6" t="s">
        <v>2</v>
      </c>
      <c r="D3" s="7"/>
      <c r="E3" s="8" t="s">
        <v>3</v>
      </c>
      <c r="F3" s="9"/>
      <c r="G3" s="10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62.25" customHeight="1">
      <c r="A4" s="11"/>
      <c r="B4" s="12" t="s">
        <v>5</v>
      </c>
      <c r="C4" s="13" t="s">
        <v>6</v>
      </c>
      <c r="D4" s="14" t="s">
        <v>7</v>
      </c>
      <c r="E4" s="15" t="s">
        <v>6</v>
      </c>
      <c r="F4" s="16" t="s">
        <v>7</v>
      </c>
      <c r="G4" s="17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9" t="s">
        <v>9</v>
      </c>
      <c r="B5" s="20" t="s">
        <v>10</v>
      </c>
      <c r="C5" s="96"/>
      <c r="D5" s="97"/>
      <c r="E5" s="23">
        <f>Ago!E92</f>
        <v>0</v>
      </c>
      <c r="F5" s="24"/>
      <c r="G5" s="2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.25" customHeight="1">
      <c r="A6" s="26"/>
      <c r="B6" s="27" t="str">
        <f>Jan!B6</f>
        <v>Salários</v>
      </c>
      <c r="C6" s="98">
        <v>0.0</v>
      </c>
      <c r="D6" s="99">
        <f t="shared" ref="D6:D12" si="1">IF(C$13=0,0,C6/C$13)</f>
        <v>0</v>
      </c>
      <c r="E6" s="30">
        <v>0.0</v>
      </c>
      <c r="F6" s="31">
        <f t="shared" ref="F6:F12" si="2">IF((E$13-E$5)=0,0,E6/(E$13-E$5))</f>
        <v>0</v>
      </c>
      <c r="G6" s="32">
        <f t="shared" ref="G6:G12" si="3">E6-C6</f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26"/>
      <c r="B7" s="33" t="str">
        <f>Jan!B7</f>
        <v>Vale</v>
      </c>
      <c r="C7" s="100">
        <v>0.0</v>
      </c>
      <c r="D7" s="101">
        <f t="shared" si="1"/>
        <v>0</v>
      </c>
      <c r="E7" s="36">
        <v>0.0</v>
      </c>
      <c r="F7" s="37">
        <f t="shared" si="2"/>
        <v>0</v>
      </c>
      <c r="G7" s="38">
        <f t="shared" si="3"/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26"/>
      <c r="B8" s="33" t="str">
        <f>Jan!B8</f>
        <v>Pensão</v>
      </c>
      <c r="C8" s="100">
        <v>0.0</v>
      </c>
      <c r="D8" s="101">
        <f t="shared" si="1"/>
        <v>0</v>
      </c>
      <c r="E8" s="36">
        <v>0.0</v>
      </c>
      <c r="F8" s="37">
        <f t="shared" si="2"/>
        <v>0</v>
      </c>
      <c r="G8" s="38">
        <f t="shared" si="3"/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26"/>
      <c r="B9" s="33" t="str">
        <f>Jan!B9</f>
        <v>Resgate Aplicação</v>
      </c>
      <c r="C9" s="100">
        <v>0.0</v>
      </c>
      <c r="D9" s="101">
        <f t="shared" si="1"/>
        <v>0</v>
      </c>
      <c r="E9" s="36">
        <v>0.0</v>
      </c>
      <c r="F9" s="37">
        <f t="shared" si="2"/>
        <v>0</v>
      </c>
      <c r="G9" s="38">
        <f t="shared" si="3"/>
        <v>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26"/>
      <c r="B10" s="33" t="str">
        <f>Jan!B10</f>
        <v>Bônus / Comissão</v>
      </c>
      <c r="C10" s="100">
        <v>0.0</v>
      </c>
      <c r="D10" s="101">
        <f t="shared" si="1"/>
        <v>0</v>
      </c>
      <c r="E10" s="36">
        <v>0.0</v>
      </c>
      <c r="F10" s="37">
        <f t="shared" si="2"/>
        <v>0</v>
      </c>
      <c r="G10" s="38">
        <f t="shared" si="3"/>
        <v>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26"/>
      <c r="B11" s="33" t="str">
        <f>Jan!B11</f>
        <v>.</v>
      </c>
      <c r="C11" s="100">
        <v>0.0</v>
      </c>
      <c r="D11" s="101">
        <f t="shared" si="1"/>
        <v>0</v>
      </c>
      <c r="E11" s="36">
        <v>0.0</v>
      </c>
      <c r="F11" s="37">
        <f t="shared" si="2"/>
        <v>0</v>
      </c>
      <c r="G11" s="38">
        <f t="shared" si="3"/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39"/>
      <c r="B12" s="40" t="str">
        <f>Jan!B12</f>
        <v>.</v>
      </c>
      <c r="C12" s="102">
        <v>0.0</v>
      </c>
      <c r="D12" s="103">
        <f t="shared" si="1"/>
        <v>0</v>
      </c>
      <c r="E12" s="43">
        <v>0.0</v>
      </c>
      <c r="F12" s="44">
        <f t="shared" si="2"/>
        <v>0</v>
      </c>
      <c r="G12" s="45">
        <f t="shared" si="3"/>
        <v>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111" t="s">
        <v>17</v>
      </c>
      <c r="B13" s="47"/>
      <c r="C13" s="104">
        <f t="shared" ref="C13:G13" si="4">SUM(C5:C12)</f>
        <v>0</v>
      </c>
      <c r="D13" s="105">
        <f t="shared" si="4"/>
        <v>0</v>
      </c>
      <c r="E13" s="112">
        <f t="shared" si="4"/>
        <v>0</v>
      </c>
      <c r="F13" s="113">
        <f t="shared" si="4"/>
        <v>0</v>
      </c>
      <c r="G13" s="114">
        <f t="shared" si="4"/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53"/>
      <c r="B14" s="54"/>
      <c r="C14" s="54"/>
      <c r="D14" s="54"/>
      <c r="E14" s="54"/>
      <c r="F14" s="54"/>
      <c r="G14" s="5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19" t="s">
        <v>18</v>
      </c>
      <c r="B15" s="27" t="str">
        <f>Jan!B15</f>
        <v>Ativos móveis (ex.: veículo)</v>
      </c>
      <c r="C15" s="32">
        <v>0.0</v>
      </c>
      <c r="D15" s="99">
        <f t="shared" ref="D15:D22" si="5">IF(C$13=0,0,C15/C$13)</f>
        <v>0</v>
      </c>
      <c r="E15" s="30">
        <v>0.0</v>
      </c>
      <c r="F15" s="31">
        <f t="shared" ref="F15:F22" si="6">IF((E$13-E$5)=0,0,E15/(E$13-E$5))</f>
        <v>0</v>
      </c>
      <c r="G15" s="32">
        <f t="shared" ref="G15:G21" si="7">E15-C15</f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26"/>
      <c r="B16" s="33" t="str">
        <f>Jan!B16</f>
        <v>Ativos imóveis (ex. casa)</v>
      </c>
      <c r="C16" s="38">
        <v>0.0</v>
      </c>
      <c r="D16" s="101">
        <f t="shared" si="5"/>
        <v>0</v>
      </c>
      <c r="E16" s="36">
        <v>0.0</v>
      </c>
      <c r="F16" s="37">
        <f t="shared" si="6"/>
        <v>0</v>
      </c>
      <c r="G16" s="38">
        <f t="shared" si="7"/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26"/>
      <c r="B17" s="33" t="str">
        <f>Jan!B17</f>
        <v>Previdência Privada</v>
      </c>
      <c r="C17" s="38">
        <v>0.0</v>
      </c>
      <c r="D17" s="101">
        <f t="shared" si="5"/>
        <v>0</v>
      </c>
      <c r="E17" s="36">
        <v>0.0</v>
      </c>
      <c r="F17" s="37">
        <f t="shared" si="6"/>
        <v>0</v>
      </c>
      <c r="G17" s="38">
        <f t="shared" si="7"/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26"/>
      <c r="B18" s="33" t="str">
        <f>Jan!B18</f>
        <v>Aplicação em Fundos</v>
      </c>
      <c r="C18" s="38">
        <v>0.0</v>
      </c>
      <c r="D18" s="101">
        <f t="shared" si="5"/>
        <v>0</v>
      </c>
      <c r="E18" s="36">
        <v>0.0</v>
      </c>
      <c r="F18" s="37">
        <f t="shared" si="6"/>
        <v>0</v>
      </c>
      <c r="G18" s="38">
        <f t="shared" si="7"/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26"/>
      <c r="B19" s="33" t="str">
        <f>Jan!B19</f>
        <v>Poupança</v>
      </c>
      <c r="C19" s="38">
        <v>0.0</v>
      </c>
      <c r="D19" s="101">
        <f t="shared" si="5"/>
        <v>0</v>
      </c>
      <c r="E19" s="36">
        <v>0.0</v>
      </c>
      <c r="F19" s="37">
        <f t="shared" si="6"/>
        <v>0</v>
      </c>
      <c r="G19" s="38">
        <f t="shared" si="7"/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26"/>
      <c r="B20" s="33" t="str">
        <f>Jan!B20</f>
        <v>.</v>
      </c>
      <c r="C20" s="38">
        <v>0.0</v>
      </c>
      <c r="D20" s="101">
        <f t="shared" si="5"/>
        <v>0</v>
      </c>
      <c r="E20" s="36">
        <v>0.0</v>
      </c>
      <c r="F20" s="37">
        <f t="shared" si="6"/>
        <v>0</v>
      </c>
      <c r="G20" s="38">
        <f t="shared" si="7"/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39"/>
      <c r="B21" s="40" t="str">
        <f>Jan!B21</f>
        <v>.</v>
      </c>
      <c r="C21" s="45">
        <v>0.0</v>
      </c>
      <c r="D21" s="101">
        <f t="shared" si="5"/>
        <v>0</v>
      </c>
      <c r="E21" s="43">
        <v>0.0</v>
      </c>
      <c r="F21" s="37">
        <f t="shared" si="6"/>
        <v>0</v>
      </c>
      <c r="G21" s="38">
        <f t="shared" si="7"/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0" customHeight="1">
      <c r="A22" s="59" t="s">
        <v>24</v>
      </c>
      <c r="B22" s="60"/>
      <c r="C22" s="106">
        <f>SUM(C15:C21)</f>
        <v>0</v>
      </c>
      <c r="D22" s="105">
        <f t="shared" si="5"/>
        <v>0</v>
      </c>
      <c r="E22" s="62">
        <f>SUM(E15:E21)</f>
        <v>0</v>
      </c>
      <c r="F22" s="63">
        <f t="shared" si="6"/>
        <v>0</v>
      </c>
      <c r="G22" s="64">
        <f>SUM(G15:G21)</f>
        <v>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75" customHeight="1">
      <c r="A23" s="53"/>
      <c r="B23" s="54"/>
      <c r="C23" s="54"/>
      <c r="D23" s="54"/>
      <c r="E23" s="54"/>
      <c r="F23" s="54"/>
      <c r="G23" s="5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65" t="s">
        <v>25</v>
      </c>
      <c r="B24" s="60"/>
      <c r="C24" s="106">
        <f>C13-C22</f>
        <v>0</v>
      </c>
      <c r="D24" s="107">
        <f t="shared" ref="D24:D86" si="8">IF(C$13=0,0,C24/C$13)</f>
        <v>0</v>
      </c>
      <c r="E24" s="114">
        <f>E13-E22</f>
        <v>0</v>
      </c>
      <c r="F24" s="113">
        <f t="shared" ref="F24:F86" si="9">IF((E$13-E$5)=0,0,E24/(E$13-E$5))</f>
        <v>0</v>
      </c>
      <c r="G24" s="114">
        <f>G13-G22</f>
        <v>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9" t="s">
        <v>26</v>
      </c>
      <c r="B25" s="27" t="str">
        <f>Jan!B25</f>
        <v>Açougue, Avícola, peixaria...</v>
      </c>
      <c r="C25" s="32">
        <v>0.0</v>
      </c>
      <c r="D25" s="31">
        <f t="shared" si="8"/>
        <v>0</v>
      </c>
      <c r="E25" s="32">
        <v>0.0</v>
      </c>
      <c r="F25" s="31">
        <f t="shared" si="9"/>
        <v>0</v>
      </c>
      <c r="G25" s="38">
        <f t="shared" ref="G25:G42" si="10">C25-E25</f>
        <v>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26"/>
      <c r="B26" s="33" t="str">
        <f>Jan!B26</f>
        <v>Água</v>
      </c>
      <c r="C26" s="38">
        <v>0.0</v>
      </c>
      <c r="D26" s="37">
        <f t="shared" si="8"/>
        <v>0</v>
      </c>
      <c r="E26" s="38">
        <v>0.0</v>
      </c>
      <c r="F26" s="37">
        <f t="shared" si="9"/>
        <v>0</v>
      </c>
      <c r="G26" s="38">
        <f t="shared" si="10"/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26"/>
      <c r="B27" s="33" t="str">
        <f>Jan!B27</f>
        <v>Aluguel</v>
      </c>
      <c r="C27" s="38">
        <v>0.0</v>
      </c>
      <c r="D27" s="37">
        <f t="shared" si="8"/>
        <v>0</v>
      </c>
      <c r="E27" s="38">
        <v>0.0</v>
      </c>
      <c r="F27" s="37">
        <f t="shared" si="9"/>
        <v>0</v>
      </c>
      <c r="G27" s="38">
        <f t="shared" si="10"/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26"/>
      <c r="B28" s="33" t="str">
        <f>Jan!B28</f>
        <v>Assinatura de jornal, revista</v>
      </c>
      <c r="C28" s="38">
        <v>0.0</v>
      </c>
      <c r="D28" s="37">
        <f t="shared" si="8"/>
        <v>0</v>
      </c>
      <c r="E28" s="38">
        <v>0.0</v>
      </c>
      <c r="F28" s="37">
        <f t="shared" si="9"/>
        <v>0</v>
      </c>
      <c r="G28" s="38">
        <f t="shared" si="10"/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26"/>
      <c r="B29" s="33" t="str">
        <f>Jan!B29</f>
        <v>Compra de móveis, utensílios</v>
      </c>
      <c r="C29" s="38">
        <v>0.0</v>
      </c>
      <c r="D29" s="37">
        <f t="shared" si="8"/>
        <v>0</v>
      </c>
      <c r="E29" s="38">
        <v>0.0</v>
      </c>
      <c r="F29" s="37">
        <f t="shared" si="9"/>
        <v>0</v>
      </c>
      <c r="G29" s="38">
        <f t="shared" si="10"/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26"/>
      <c r="B30" s="33" t="str">
        <f>Jan!B30</f>
        <v>Condomínio</v>
      </c>
      <c r="C30" s="38">
        <v>0.0</v>
      </c>
      <c r="D30" s="37">
        <f t="shared" si="8"/>
        <v>0</v>
      </c>
      <c r="E30" s="38">
        <v>0.0</v>
      </c>
      <c r="F30" s="37">
        <f t="shared" si="9"/>
        <v>0</v>
      </c>
      <c r="G30" s="38">
        <f t="shared" si="10"/>
        <v>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26"/>
      <c r="B31" s="33" t="str">
        <f>Jan!B31</f>
        <v>Energia Elétrica</v>
      </c>
      <c r="C31" s="38">
        <v>0.0</v>
      </c>
      <c r="D31" s="37">
        <f t="shared" si="8"/>
        <v>0</v>
      </c>
      <c r="E31" s="38">
        <v>0.0</v>
      </c>
      <c r="F31" s="37">
        <f t="shared" si="9"/>
        <v>0</v>
      </c>
      <c r="G31" s="38">
        <f t="shared" si="10"/>
        <v>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26"/>
      <c r="B32" s="33" t="str">
        <f>Jan!B32</f>
        <v>Feira, Sacolão, Hortifruti</v>
      </c>
      <c r="C32" s="38">
        <v>0.0</v>
      </c>
      <c r="D32" s="37">
        <f t="shared" si="8"/>
        <v>0</v>
      </c>
      <c r="E32" s="38">
        <v>0.0</v>
      </c>
      <c r="F32" s="37">
        <f t="shared" si="9"/>
        <v>0</v>
      </c>
      <c r="G32" s="38">
        <f t="shared" si="10"/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26"/>
      <c r="B33" s="33" t="str">
        <f>Jan!B33</f>
        <v>Internet, TV a cabo</v>
      </c>
      <c r="C33" s="38">
        <v>0.0</v>
      </c>
      <c r="D33" s="37">
        <f t="shared" si="8"/>
        <v>0</v>
      </c>
      <c r="E33" s="38">
        <v>0.0</v>
      </c>
      <c r="F33" s="37">
        <f t="shared" si="9"/>
        <v>0</v>
      </c>
      <c r="G33" s="38">
        <f t="shared" si="10"/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26"/>
      <c r="B34" s="33" t="str">
        <f>Jan!B34</f>
        <v>Manutenção residência</v>
      </c>
      <c r="C34" s="38">
        <v>0.0</v>
      </c>
      <c r="D34" s="37">
        <f t="shared" si="8"/>
        <v>0</v>
      </c>
      <c r="E34" s="38">
        <v>0.0</v>
      </c>
      <c r="F34" s="37">
        <f t="shared" si="9"/>
        <v>0</v>
      </c>
      <c r="G34" s="38">
        <f t="shared" si="10"/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26"/>
      <c r="B35" s="33" t="str">
        <f>Jan!B35</f>
        <v>Supermercado</v>
      </c>
      <c r="C35" s="38">
        <v>0.0</v>
      </c>
      <c r="D35" s="37">
        <f t="shared" si="8"/>
        <v>0</v>
      </c>
      <c r="E35" s="38">
        <v>0.0</v>
      </c>
      <c r="F35" s="37">
        <f t="shared" si="9"/>
        <v>0</v>
      </c>
      <c r="G35" s="38">
        <f t="shared" si="10"/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26"/>
      <c r="B36" s="33" t="str">
        <f>Jan!B36</f>
        <v>Telefones Fixo e Celular</v>
      </c>
      <c r="C36" s="38">
        <v>0.0</v>
      </c>
      <c r="D36" s="37">
        <f t="shared" si="8"/>
        <v>0</v>
      </c>
      <c r="E36" s="38">
        <v>0.0</v>
      </c>
      <c r="F36" s="37">
        <f t="shared" si="9"/>
        <v>0</v>
      </c>
      <c r="G36" s="38">
        <f t="shared" si="10"/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26"/>
      <c r="B37" s="33" t="str">
        <f>Jan!B37</f>
        <v>Empregada</v>
      </c>
      <c r="C37" s="38">
        <v>0.0</v>
      </c>
      <c r="D37" s="37">
        <f t="shared" si="8"/>
        <v>0</v>
      </c>
      <c r="E37" s="38">
        <v>0.0</v>
      </c>
      <c r="F37" s="37">
        <f t="shared" si="9"/>
        <v>0</v>
      </c>
      <c r="G37" s="38">
        <f t="shared" si="10"/>
        <v>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26"/>
      <c r="B38" s="33" t="str">
        <f>Jan!B38</f>
        <v>Animais</v>
      </c>
      <c r="C38" s="38">
        <v>0.0</v>
      </c>
      <c r="D38" s="37">
        <f t="shared" si="8"/>
        <v>0</v>
      </c>
      <c r="E38" s="38">
        <v>0.0</v>
      </c>
      <c r="F38" s="37">
        <f t="shared" si="9"/>
        <v>0</v>
      </c>
      <c r="G38" s="38">
        <f t="shared" si="10"/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26"/>
      <c r="B39" s="33" t="str">
        <f>Jan!B39</f>
        <v>Vigilante/Segurança</v>
      </c>
      <c r="C39" s="38">
        <v>0.0</v>
      </c>
      <c r="D39" s="37">
        <f t="shared" si="8"/>
        <v>0</v>
      </c>
      <c r="E39" s="38">
        <v>0.0</v>
      </c>
      <c r="F39" s="37">
        <f t="shared" si="9"/>
        <v>0</v>
      </c>
      <c r="G39" s="38">
        <f t="shared" si="10"/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26"/>
      <c r="B40" s="33" t="str">
        <f>Jan!B40</f>
        <v>.</v>
      </c>
      <c r="C40" s="38">
        <v>0.0</v>
      </c>
      <c r="D40" s="37">
        <f t="shared" si="8"/>
        <v>0</v>
      </c>
      <c r="E40" s="38">
        <v>0.0</v>
      </c>
      <c r="F40" s="37">
        <f t="shared" si="9"/>
        <v>0</v>
      </c>
      <c r="G40" s="38">
        <f t="shared" si="10"/>
        <v>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26"/>
      <c r="B41" s="33" t="str">
        <f>Jan!B41</f>
        <v>.</v>
      </c>
      <c r="C41" s="38">
        <v>0.0</v>
      </c>
      <c r="D41" s="37">
        <f t="shared" si="8"/>
        <v>0</v>
      </c>
      <c r="E41" s="38">
        <v>0.0</v>
      </c>
      <c r="F41" s="37">
        <f t="shared" si="9"/>
        <v>0</v>
      </c>
      <c r="G41" s="38">
        <f t="shared" si="10"/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39"/>
      <c r="B42" s="40" t="str">
        <f>Jan!B42</f>
        <v>.</v>
      </c>
      <c r="C42" s="45">
        <v>0.0</v>
      </c>
      <c r="D42" s="44">
        <f t="shared" si="8"/>
        <v>0</v>
      </c>
      <c r="E42" s="45">
        <v>0.0</v>
      </c>
      <c r="F42" s="44">
        <f t="shared" si="9"/>
        <v>0</v>
      </c>
      <c r="G42" s="45">
        <f t="shared" si="10"/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0" customHeight="1">
      <c r="A43" s="71" t="s">
        <v>42</v>
      </c>
      <c r="B43" s="72"/>
      <c r="C43" s="108">
        <f>SUM(C25:C42)</f>
        <v>0</v>
      </c>
      <c r="D43" s="109">
        <f t="shared" si="8"/>
        <v>0</v>
      </c>
      <c r="E43" s="75">
        <f>SUM(E25:E42)</f>
        <v>0</v>
      </c>
      <c r="F43" s="126">
        <f t="shared" si="9"/>
        <v>0</v>
      </c>
      <c r="G43" s="75">
        <f>SUM(G25:G42)</f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77" t="s">
        <v>43</v>
      </c>
      <c r="B44" s="27" t="str">
        <f>Jan!B44</f>
        <v>Academia</v>
      </c>
      <c r="C44" s="32">
        <v>0.0</v>
      </c>
      <c r="D44" s="31">
        <f t="shared" si="8"/>
        <v>0</v>
      </c>
      <c r="E44" s="32">
        <v>0.0</v>
      </c>
      <c r="F44" s="31">
        <f t="shared" si="9"/>
        <v>0</v>
      </c>
      <c r="G44" s="32">
        <f t="shared" ref="G44:G49" si="11">C44-E44</f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26"/>
      <c r="B45" s="33" t="str">
        <f>Jan!B45</f>
        <v>Curso de línguas</v>
      </c>
      <c r="C45" s="38">
        <v>0.0</v>
      </c>
      <c r="D45" s="37">
        <f t="shared" si="8"/>
        <v>0</v>
      </c>
      <c r="E45" s="38">
        <v>0.0</v>
      </c>
      <c r="F45" s="37">
        <f t="shared" si="9"/>
        <v>0</v>
      </c>
      <c r="G45" s="38">
        <f t="shared" si="11"/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26"/>
      <c r="B46" s="33" t="str">
        <f>Jan!B46</f>
        <v>Faculdade e Colégio</v>
      </c>
      <c r="C46" s="38">
        <v>0.0</v>
      </c>
      <c r="D46" s="37">
        <f t="shared" si="8"/>
        <v>0</v>
      </c>
      <c r="E46" s="38">
        <v>0.0</v>
      </c>
      <c r="F46" s="37">
        <f t="shared" si="9"/>
        <v>0</v>
      </c>
      <c r="G46" s="38">
        <f t="shared" si="11"/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26"/>
      <c r="B47" s="33" t="str">
        <f>Jan!B47</f>
        <v>Mat. escolar, cópias, trabalhos...</v>
      </c>
      <c r="C47" s="38">
        <v>0.0</v>
      </c>
      <c r="D47" s="37">
        <f t="shared" si="8"/>
        <v>0</v>
      </c>
      <c r="E47" s="38">
        <v>0.0</v>
      </c>
      <c r="F47" s="37">
        <f t="shared" si="9"/>
        <v>0</v>
      </c>
      <c r="G47" s="38">
        <f t="shared" si="11"/>
        <v>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26"/>
      <c r="B48" s="33" t="str">
        <f>Jan!B48</f>
        <v>.</v>
      </c>
      <c r="C48" s="38">
        <v>0.0</v>
      </c>
      <c r="D48" s="37">
        <f t="shared" si="8"/>
        <v>0</v>
      </c>
      <c r="E48" s="38">
        <v>0.0</v>
      </c>
      <c r="F48" s="37">
        <f t="shared" si="9"/>
        <v>0</v>
      </c>
      <c r="G48" s="38">
        <f t="shared" si="11"/>
        <v>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39"/>
      <c r="B49" s="40" t="str">
        <f>Jan!B49</f>
        <v>.</v>
      </c>
      <c r="C49" s="45">
        <v>0.0</v>
      </c>
      <c r="D49" s="44">
        <f t="shared" si="8"/>
        <v>0</v>
      </c>
      <c r="E49" s="45">
        <v>0.0</v>
      </c>
      <c r="F49" s="44">
        <f t="shared" si="9"/>
        <v>0</v>
      </c>
      <c r="G49" s="45">
        <f t="shared" si="11"/>
        <v>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0" customHeight="1">
      <c r="A50" s="71" t="s">
        <v>48</v>
      </c>
      <c r="B50" s="72"/>
      <c r="C50" s="108">
        <f>SUM(C44:C49)</f>
        <v>0</v>
      </c>
      <c r="D50" s="109">
        <f t="shared" si="8"/>
        <v>0</v>
      </c>
      <c r="E50" s="75">
        <f>SUM(E44:E49)</f>
        <v>0</v>
      </c>
      <c r="F50" s="126">
        <f t="shared" si="9"/>
        <v>0</v>
      </c>
      <c r="G50" s="75">
        <f>SUM(G44:G49)</f>
        <v>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77" t="s">
        <v>49</v>
      </c>
      <c r="B51" s="27" t="str">
        <f>Jan!B51</f>
        <v>Condução</v>
      </c>
      <c r="C51" s="32">
        <v>0.0</v>
      </c>
      <c r="D51" s="31">
        <f t="shared" si="8"/>
        <v>0</v>
      </c>
      <c r="E51" s="32">
        <v>0.0</v>
      </c>
      <c r="F51" s="31">
        <f t="shared" si="9"/>
        <v>0</v>
      </c>
      <c r="G51" s="32">
        <f t="shared" ref="G51:G65" si="12">C51-E51</f>
        <v>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26"/>
      <c r="B52" s="33" t="str">
        <f>Jan!B52</f>
        <v>Convênio Médico</v>
      </c>
      <c r="C52" s="38">
        <v>0.0</v>
      </c>
      <c r="D52" s="37">
        <f t="shared" si="8"/>
        <v>0</v>
      </c>
      <c r="E52" s="38">
        <v>0.0</v>
      </c>
      <c r="F52" s="37">
        <f t="shared" si="9"/>
        <v>0</v>
      </c>
      <c r="G52" s="38">
        <f t="shared" si="12"/>
        <v>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26"/>
      <c r="B53" s="33" t="str">
        <f>Jan!B53</f>
        <v>CPMF e impostos</v>
      </c>
      <c r="C53" s="38">
        <v>0.0</v>
      </c>
      <c r="D53" s="37">
        <f t="shared" si="8"/>
        <v>0</v>
      </c>
      <c r="E53" s="38">
        <v>0.0</v>
      </c>
      <c r="F53" s="37">
        <f t="shared" si="9"/>
        <v>0</v>
      </c>
      <c r="G53" s="38">
        <f t="shared" si="12"/>
        <v>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26"/>
      <c r="B54" s="33" t="str">
        <f>Jan!B54</f>
        <v>Dízimo / Doações</v>
      </c>
      <c r="C54" s="38">
        <v>0.0</v>
      </c>
      <c r="D54" s="37">
        <f t="shared" si="8"/>
        <v>0</v>
      </c>
      <c r="E54" s="38">
        <v>0.0</v>
      </c>
      <c r="F54" s="37">
        <f t="shared" si="9"/>
        <v>0</v>
      </c>
      <c r="G54" s="38">
        <f t="shared" si="12"/>
        <v>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26"/>
      <c r="B55" s="33" t="str">
        <f>Jan!B55</f>
        <v>INSS</v>
      </c>
      <c r="C55" s="38">
        <v>0.0</v>
      </c>
      <c r="D55" s="37">
        <f t="shared" si="8"/>
        <v>0</v>
      </c>
      <c r="E55" s="38">
        <v>0.0</v>
      </c>
      <c r="F55" s="37">
        <f t="shared" si="9"/>
        <v>0</v>
      </c>
      <c r="G55" s="38">
        <f t="shared" si="12"/>
        <v>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26"/>
      <c r="B56" s="33" t="str">
        <f>Jan!B56</f>
        <v>IRRF</v>
      </c>
      <c r="C56" s="38">
        <v>0.0</v>
      </c>
      <c r="D56" s="37">
        <f t="shared" si="8"/>
        <v>0</v>
      </c>
      <c r="E56" s="38">
        <v>0.0</v>
      </c>
      <c r="F56" s="37">
        <f t="shared" si="9"/>
        <v>0</v>
      </c>
      <c r="G56" s="38">
        <f t="shared" si="12"/>
        <v>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26"/>
      <c r="B57" s="33" t="str">
        <f>Jan!B57</f>
        <v>Medicamentos</v>
      </c>
      <c r="C57" s="38">
        <v>0.0</v>
      </c>
      <c r="D57" s="37">
        <f t="shared" si="8"/>
        <v>0</v>
      </c>
      <c r="E57" s="38">
        <v>0.0</v>
      </c>
      <c r="F57" s="37">
        <f t="shared" si="9"/>
        <v>0</v>
      </c>
      <c r="G57" s="38">
        <f t="shared" si="12"/>
        <v>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26"/>
      <c r="B58" s="33" t="str">
        <f>Jan!B58</f>
        <v>Mesada</v>
      </c>
      <c r="C58" s="38">
        <v>0.0</v>
      </c>
      <c r="D58" s="37">
        <f t="shared" si="8"/>
        <v>0</v>
      </c>
      <c r="E58" s="38">
        <v>0.0</v>
      </c>
      <c r="F58" s="37">
        <f t="shared" si="9"/>
        <v>0</v>
      </c>
      <c r="G58" s="38">
        <f t="shared" si="12"/>
        <v>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26"/>
      <c r="B59" s="33" t="str">
        <f>Jan!B59</f>
        <v>Pensão</v>
      </c>
      <c r="C59" s="38">
        <v>0.0</v>
      </c>
      <c r="D59" s="37">
        <f t="shared" si="8"/>
        <v>0</v>
      </c>
      <c r="E59" s="38">
        <v>0.0</v>
      </c>
      <c r="F59" s="37">
        <f t="shared" si="9"/>
        <v>0</v>
      </c>
      <c r="G59" s="38">
        <f t="shared" si="12"/>
        <v>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26"/>
      <c r="B60" s="33" t="str">
        <f>Jan!B60</f>
        <v>Tarifas, c.créd., ch. esp., etc.</v>
      </c>
      <c r="C60" s="38">
        <v>0.0</v>
      </c>
      <c r="D60" s="37">
        <f t="shared" si="8"/>
        <v>0</v>
      </c>
      <c r="E60" s="38">
        <v>0.0</v>
      </c>
      <c r="F60" s="37">
        <f t="shared" si="9"/>
        <v>0</v>
      </c>
      <c r="G60" s="38">
        <f t="shared" si="12"/>
        <v>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26"/>
      <c r="B61" s="33" t="str">
        <f>Jan!B61</f>
        <v>Vestuário (Roupas, Calçados...)</v>
      </c>
      <c r="C61" s="38">
        <v>0.0</v>
      </c>
      <c r="D61" s="37">
        <f t="shared" si="8"/>
        <v>0</v>
      </c>
      <c r="E61" s="38">
        <v>0.0</v>
      </c>
      <c r="F61" s="37">
        <f t="shared" si="9"/>
        <v>0</v>
      </c>
      <c r="G61" s="38">
        <f t="shared" si="12"/>
        <v>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26"/>
      <c r="B62" s="33" t="str">
        <f>Jan!B62</f>
        <v>.</v>
      </c>
      <c r="C62" s="38">
        <v>0.0</v>
      </c>
      <c r="D62" s="37">
        <f t="shared" si="8"/>
        <v>0</v>
      </c>
      <c r="E62" s="38">
        <v>0.0</v>
      </c>
      <c r="F62" s="37">
        <f t="shared" si="9"/>
        <v>0</v>
      </c>
      <c r="G62" s="38">
        <f t="shared" si="12"/>
        <v>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26"/>
      <c r="B63" s="33" t="str">
        <f>Jan!B63</f>
        <v>.</v>
      </c>
      <c r="C63" s="38">
        <v>0.0</v>
      </c>
      <c r="D63" s="37">
        <f t="shared" si="8"/>
        <v>0</v>
      </c>
      <c r="E63" s="38">
        <v>0.0</v>
      </c>
      <c r="F63" s="37">
        <f t="shared" si="9"/>
        <v>0</v>
      </c>
      <c r="G63" s="38">
        <f t="shared" si="12"/>
        <v>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26"/>
      <c r="B64" s="33" t="str">
        <f>Jan!B64</f>
        <v>.</v>
      </c>
      <c r="C64" s="38">
        <v>0.0</v>
      </c>
      <c r="D64" s="37">
        <f t="shared" si="8"/>
        <v>0</v>
      </c>
      <c r="E64" s="38">
        <v>0.0</v>
      </c>
      <c r="F64" s="37">
        <f t="shared" si="9"/>
        <v>0</v>
      </c>
      <c r="G64" s="38">
        <f t="shared" si="12"/>
        <v>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39"/>
      <c r="B65" s="40" t="str">
        <f>Jan!B65</f>
        <v>.</v>
      </c>
      <c r="C65" s="45">
        <v>0.0</v>
      </c>
      <c r="D65" s="44">
        <f t="shared" si="8"/>
        <v>0</v>
      </c>
      <c r="E65" s="45">
        <v>0.0</v>
      </c>
      <c r="F65" s="44">
        <f t="shared" si="9"/>
        <v>0</v>
      </c>
      <c r="G65" s="45">
        <f t="shared" si="12"/>
        <v>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0" customHeight="1">
      <c r="A66" s="71" t="s">
        <v>60</v>
      </c>
      <c r="B66" s="72"/>
      <c r="C66" s="108">
        <f>SUM(C51:C65)</f>
        <v>0</v>
      </c>
      <c r="D66" s="109">
        <f t="shared" si="8"/>
        <v>0</v>
      </c>
      <c r="E66" s="75">
        <f>SUM(E51:E65)</f>
        <v>0</v>
      </c>
      <c r="F66" s="126">
        <f t="shared" si="9"/>
        <v>0</v>
      </c>
      <c r="G66" s="75">
        <f>SUM(G51:G65)</f>
        <v>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79" t="s">
        <v>61</v>
      </c>
      <c r="B67" s="27" t="str">
        <f>Jan!B67</f>
        <v>Combustível, pedágio</v>
      </c>
      <c r="C67" s="32">
        <v>0.0</v>
      </c>
      <c r="D67" s="31">
        <f t="shared" si="8"/>
        <v>0</v>
      </c>
      <c r="E67" s="32">
        <v>0.0</v>
      </c>
      <c r="F67" s="31">
        <f t="shared" si="9"/>
        <v>0</v>
      </c>
      <c r="G67" s="32">
        <f t="shared" ref="G67:G74" si="13">C67-E67</f>
        <v>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26"/>
      <c r="B68" s="33" t="str">
        <f>Jan!B68</f>
        <v>Lubrificantes, lavagem</v>
      </c>
      <c r="C68" s="38">
        <v>0.0</v>
      </c>
      <c r="D68" s="37">
        <f t="shared" si="8"/>
        <v>0</v>
      </c>
      <c r="E68" s="38">
        <v>0.0</v>
      </c>
      <c r="F68" s="37">
        <f t="shared" si="9"/>
        <v>0</v>
      </c>
      <c r="G68" s="38">
        <f t="shared" si="13"/>
        <v>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26"/>
      <c r="B69" s="33" t="str">
        <f>Jan!B69</f>
        <v>Manutenção do veículo</v>
      </c>
      <c r="C69" s="38">
        <v>0.0</v>
      </c>
      <c r="D69" s="37">
        <f t="shared" si="8"/>
        <v>0</v>
      </c>
      <c r="E69" s="38">
        <v>0.0</v>
      </c>
      <c r="F69" s="37">
        <f t="shared" si="9"/>
        <v>0</v>
      </c>
      <c r="G69" s="38">
        <f t="shared" si="13"/>
        <v>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26"/>
      <c r="B70" s="33" t="str">
        <f>Jan!B70</f>
        <v>Seguro</v>
      </c>
      <c r="C70" s="38">
        <v>0.0</v>
      </c>
      <c r="D70" s="37">
        <f t="shared" si="8"/>
        <v>0</v>
      </c>
      <c r="E70" s="38">
        <v>0.0</v>
      </c>
      <c r="F70" s="37">
        <f t="shared" si="9"/>
        <v>0</v>
      </c>
      <c r="G70" s="38">
        <f t="shared" si="13"/>
        <v>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26"/>
      <c r="B71" s="33" t="str">
        <f>Jan!B71</f>
        <v>Multas</v>
      </c>
      <c r="C71" s="38">
        <v>0.0</v>
      </c>
      <c r="D71" s="37">
        <f t="shared" si="8"/>
        <v>0</v>
      </c>
      <c r="E71" s="38">
        <v>0.0</v>
      </c>
      <c r="F71" s="37">
        <f t="shared" si="9"/>
        <v>0</v>
      </c>
      <c r="G71" s="38">
        <f t="shared" si="13"/>
        <v>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26"/>
      <c r="B72" s="33" t="str">
        <f>Jan!B72</f>
        <v>IPVA, Licenciamento, Seg. Obrig.</v>
      </c>
      <c r="C72" s="38">
        <v>0.0</v>
      </c>
      <c r="D72" s="37">
        <f t="shared" si="8"/>
        <v>0</v>
      </c>
      <c r="E72" s="38">
        <v>0.0</v>
      </c>
      <c r="F72" s="37">
        <f t="shared" si="9"/>
        <v>0</v>
      </c>
      <c r="G72" s="38">
        <f t="shared" si="13"/>
        <v>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26"/>
      <c r="B73" s="33" t="str">
        <f>Jan!B73</f>
        <v>.</v>
      </c>
      <c r="C73" s="38">
        <v>0.0</v>
      </c>
      <c r="D73" s="37">
        <f t="shared" si="8"/>
        <v>0</v>
      </c>
      <c r="E73" s="38">
        <v>0.0</v>
      </c>
      <c r="F73" s="37">
        <f t="shared" si="9"/>
        <v>0</v>
      </c>
      <c r="G73" s="38">
        <f t="shared" si="13"/>
        <v>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39"/>
      <c r="B74" s="40" t="str">
        <f>Jan!B74</f>
        <v>.</v>
      </c>
      <c r="C74" s="45">
        <v>0.0</v>
      </c>
      <c r="D74" s="44">
        <f t="shared" si="8"/>
        <v>0</v>
      </c>
      <c r="E74" s="45">
        <v>0.0</v>
      </c>
      <c r="F74" s="44">
        <f t="shared" si="9"/>
        <v>0</v>
      </c>
      <c r="G74" s="45">
        <f t="shared" si="13"/>
        <v>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0" customHeight="1">
      <c r="A75" s="71" t="s">
        <v>68</v>
      </c>
      <c r="B75" s="72"/>
      <c r="C75" s="108">
        <f>SUM(C67:C74)</f>
        <v>0</v>
      </c>
      <c r="D75" s="109">
        <f t="shared" si="8"/>
        <v>0</v>
      </c>
      <c r="E75" s="75">
        <f>SUM(E67:E74)</f>
        <v>0</v>
      </c>
      <c r="F75" s="126">
        <f t="shared" si="9"/>
        <v>0</v>
      </c>
      <c r="G75" s="75">
        <f>SUM(G67:G74)</f>
        <v>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77" t="s">
        <v>69</v>
      </c>
      <c r="B76" s="27" t="str">
        <f>Jan!B76</f>
        <v>Acessórios (Bolsa, bijuteria...)</v>
      </c>
      <c r="C76" s="32">
        <v>0.0</v>
      </c>
      <c r="D76" s="31">
        <f t="shared" si="8"/>
        <v>0</v>
      </c>
      <c r="E76" s="32">
        <v>0.0</v>
      </c>
      <c r="F76" s="31">
        <f t="shared" si="9"/>
        <v>0</v>
      </c>
      <c r="G76" s="32">
        <f t="shared" ref="G76:G85" si="14">C76-E76</f>
        <v>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26"/>
      <c r="B77" s="33" t="str">
        <f>Jan!B77</f>
        <v>Cosméticos, Cabeleireiro...</v>
      </c>
      <c r="C77" s="38">
        <v>0.0</v>
      </c>
      <c r="D77" s="37">
        <f t="shared" si="8"/>
        <v>0</v>
      </c>
      <c r="E77" s="38">
        <v>0.0</v>
      </c>
      <c r="F77" s="37">
        <f t="shared" si="9"/>
        <v>0</v>
      </c>
      <c r="G77" s="38">
        <f t="shared" si="14"/>
        <v>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26"/>
      <c r="B78" s="33" t="str">
        <f>Jan!B78</f>
        <v>Diversão e Lazer (Grêmio)</v>
      </c>
      <c r="C78" s="38">
        <v>0.0</v>
      </c>
      <c r="D78" s="37">
        <f t="shared" si="8"/>
        <v>0</v>
      </c>
      <c r="E78" s="38">
        <v>0.0</v>
      </c>
      <c r="F78" s="37">
        <f t="shared" si="9"/>
        <v>0</v>
      </c>
      <c r="G78" s="38">
        <f t="shared" si="14"/>
        <v>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26"/>
      <c r="B79" s="33" t="str">
        <f>Jan!B79</f>
        <v>Gorjeta</v>
      </c>
      <c r="C79" s="38">
        <v>0.0</v>
      </c>
      <c r="D79" s="37">
        <f t="shared" si="8"/>
        <v>0</v>
      </c>
      <c r="E79" s="38">
        <v>0.0</v>
      </c>
      <c r="F79" s="37">
        <f t="shared" si="9"/>
        <v>0</v>
      </c>
      <c r="G79" s="38">
        <f t="shared" si="14"/>
        <v>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26"/>
      <c r="B80" s="33" t="str">
        <f>Jan!B80</f>
        <v>Lanche, Café, doces...</v>
      </c>
      <c r="C80" s="38">
        <v>0.0</v>
      </c>
      <c r="D80" s="37">
        <f t="shared" si="8"/>
        <v>0</v>
      </c>
      <c r="E80" s="38">
        <v>0.0</v>
      </c>
      <c r="F80" s="37">
        <f t="shared" si="9"/>
        <v>0</v>
      </c>
      <c r="G80" s="38">
        <f t="shared" si="14"/>
        <v>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26"/>
      <c r="B81" s="33" t="str">
        <f>Jan!B81</f>
        <v>Presente</v>
      </c>
      <c r="C81" s="38">
        <v>0.0</v>
      </c>
      <c r="D81" s="37">
        <f t="shared" si="8"/>
        <v>0</v>
      </c>
      <c r="E81" s="38">
        <v>0.0</v>
      </c>
      <c r="F81" s="37">
        <f t="shared" si="9"/>
        <v>0</v>
      </c>
      <c r="G81" s="38">
        <f t="shared" si="14"/>
        <v>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26"/>
      <c r="B82" s="33" t="str">
        <f>Jan!B82</f>
        <v>.</v>
      </c>
      <c r="C82" s="38">
        <v>0.0</v>
      </c>
      <c r="D82" s="37">
        <f t="shared" si="8"/>
        <v>0</v>
      </c>
      <c r="E82" s="38">
        <v>0.0</v>
      </c>
      <c r="F82" s="37">
        <f t="shared" si="9"/>
        <v>0</v>
      </c>
      <c r="G82" s="38">
        <f t="shared" si="14"/>
        <v>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26"/>
      <c r="B83" s="33" t="str">
        <f>Jan!B83</f>
        <v>.</v>
      </c>
      <c r="C83" s="38">
        <v>0.0</v>
      </c>
      <c r="D83" s="37">
        <f t="shared" si="8"/>
        <v>0</v>
      </c>
      <c r="E83" s="38">
        <v>0.0</v>
      </c>
      <c r="F83" s="37">
        <f t="shared" si="9"/>
        <v>0</v>
      </c>
      <c r="G83" s="38">
        <f t="shared" si="14"/>
        <v>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26"/>
      <c r="B84" s="33" t="str">
        <f>Jan!B84</f>
        <v>.</v>
      </c>
      <c r="C84" s="38">
        <v>0.0</v>
      </c>
      <c r="D84" s="37">
        <f t="shared" si="8"/>
        <v>0</v>
      </c>
      <c r="E84" s="38">
        <v>0.0</v>
      </c>
      <c r="F84" s="37">
        <f t="shared" si="9"/>
        <v>0</v>
      </c>
      <c r="G84" s="38">
        <f t="shared" si="14"/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39"/>
      <c r="B85" s="40" t="str">
        <f>Jan!B85</f>
        <v>.</v>
      </c>
      <c r="C85" s="45">
        <v>0.0</v>
      </c>
      <c r="D85" s="44">
        <f t="shared" si="8"/>
        <v>0</v>
      </c>
      <c r="E85" s="45">
        <v>0.0</v>
      </c>
      <c r="F85" s="44">
        <f t="shared" si="9"/>
        <v>0</v>
      </c>
      <c r="G85" s="45">
        <f t="shared" si="14"/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0.25" customHeight="1">
      <c r="A86" s="80" t="s">
        <v>76</v>
      </c>
      <c r="B86" s="81"/>
      <c r="C86" s="82">
        <f>SUM(C76:C85)</f>
        <v>0</v>
      </c>
      <c r="D86" s="83">
        <f t="shared" si="8"/>
        <v>0</v>
      </c>
      <c r="E86" s="82">
        <f>SUM(E76:E85)</f>
        <v>0</v>
      </c>
      <c r="F86" s="83">
        <f t="shared" si="9"/>
        <v>0</v>
      </c>
      <c r="G86" s="82">
        <f>SUM(G76:G85)</f>
        <v>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0" customHeight="1">
      <c r="A87" s="84" t="s">
        <v>77</v>
      </c>
      <c r="B87" s="60"/>
      <c r="C87" s="85">
        <f t="shared" ref="C87:G87" si="15">C43+C50+C66+C75+C86</f>
        <v>0</v>
      </c>
      <c r="D87" s="87">
        <f t="shared" si="15"/>
        <v>0</v>
      </c>
      <c r="E87" s="85">
        <f t="shared" si="15"/>
        <v>0</v>
      </c>
      <c r="F87" s="87">
        <f t="shared" si="15"/>
        <v>0</v>
      </c>
      <c r="G87" s="85">
        <f t="shared" si="15"/>
        <v>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9.0" customHeight="1">
      <c r="A88" s="53"/>
      <c r="B88" s="54"/>
      <c r="C88" s="54"/>
      <c r="D88" s="54"/>
      <c r="E88" s="54"/>
      <c r="F88" s="54"/>
      <c r="G88" s="5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75" customHeight="1">
      <c r="A89" s="53"/>
      <c r="B89" s="115" t="s">
        <v>78</v>
      </c>
      <c r="C89" s="116">
        <v>0.05</v>
      </c>
      <c r="D89" s="116">
        <v>0.1</v>
      </c>
      <c r="E89" s="54"/>
      <c r="F89" s="1"/>
      <c r="G89" s="5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2.5" customHeight="1">
      <c r="A90" s="53"/>
      <c r="B90" s="117" t="s">
        <v>79</v>
      </c>
      <c r="C90" s="118">
        <f t="shared" ref="C90:D90" si="16">C89+0.001</f>
        <v>0.051</v>
      </c>
      <c r="D90" s="118">
        <f t="shared" si="16"/>
        <v>0.101</v>
      </c>
      <c r="E90" s="1"/>
      <c r="F90" s="1"/>
      <c r="G90" s="5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2.5" customHeight="1">
      <c r="A91" s="53"/>
      <c r="B91" s="54"/>
      <c r="C91" s="54"/>
      <c r="D91" s="54"/>
      <c r="E91" s="54"/>
      <c r="F91" s="54"/>
      <c r="G91" s="5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0" customHeight="1">
      <c r="A92" s="92"/>
      <c r="B92" s="93" t="s">
        <v>80</v>
      </c>
      <c r="C92" s="94">
        <f>C13-C87-C22</f>
        <v>0</v>
      </c>
      <c r="D92" s="95">
        <f>IF(C$13=0,0,C92/C$13)</f>
        <v>0</v>
      </c>
      <c r="E92" s="94">
        <f>E13-E87-E22</f>
        <v>0</v>
      </c>
      <c r="F92" s="95">
        <f>IF((E$13-E$5)=0,0,E92/(E$13-E$5))</f>
        <v>0</v>
      </c>
      <c r="G92" s="94">
        <f>G13-G87-G22</f>
        <v>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C1:G1"/>
    <mergeCell ref="E2:G2"/>
    <mergeCell ref="C3:D3"/>
    <mergeCell ref="E3:F3"/>
    <mergeCell ref="A5:A12"/>
    <mergeCell ref="A13:B13"/>
    <mergeCell ref="A15:A21"/>
    <mergeCell ref="A51:A65"/>
    <mergeCell ref="A67:A74"/>
    <mergeCell ref="A76:A85"/>
    <mergeCell ref="A75:B75"/>
    <mergeCell ref="A86:B86"/>
    <mergeCell ref="A87:B87"/>
    <mergeCell ref="A22:B22"/>
    <mergeCell ref="A24:B24"/>
    <mergeCell ref="A25:A42"/>
    <mergeCell ref="A43:B43"/>
    <mergeCell ref="A44:A49"/>
    <mergeCell ref="A50:B50"/>
    <mergeCell ref="A66:B66"/>
  </mergeCells>
  <printOptions/>
  <pageMargins bottom="0.75" footer="0.0" header="0.0" left="0.7" right="0.7" top="0.75"/>
  <pageSetup orientation="landscape"/>
  <headerFooter>
    <oddHeader>&amp;COrçamento mês de &amp;A</oddHeader>
    <oddFooter>&amp;Lfonte: www.disop.com.br&amp;C&amp;P de &amp;R&amp;D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1" width="10.75"/>
    <col customWidth="1" min="2" max="2" width="50.0"/>
    <col customWidth="1" min="3" max="7" width="25.88"/>
    <col customWidth="1" min="8" max="26" width="8.0"/>
  </cols>
  <sheetData>
    <row r="1" ht="54.75" customHeight="1">
      <c r="A1" s="1"/>
      <c r="B1" s="1"/>
      <c r="C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1"/>
      <c r="C2" s="1"/>
      <c r="D2" s="1"/>
      <c r="E2" s="3" t="s">
        <v>1</v>
      </c>
      <c r="F2" s="4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1"/>
      <c r="C3" s="6" t="s">
        <v>2</v>
      </c>
      <c r="D3" s="7"/>
      <c r="E3" s="8" t="s">
        <v>3</v>
      </c>
      <c r="F3" s="9"/>
      <c r="G3" s="10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62.25" customHeight="1">
      <c r="A4" s="11"/>
      <c r="B4" s="12" t="s">
        <v>5</v>
      </c>
      <c r="C4" s="13" t="s">
        <v>6</v>
      </c>
      <c r="D4" s="14" t="s">
        <v>7</v>
      </c>
      <c r="E4" s="15" t="s">
        <v>6</v>
      </c>
      <c r="F4" s="16" t="s">
        <v>7</v>
      </c>
      <c r="G4" s="17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9" t="s">
        <v>9</v>
      </c>
      <c r="B5" s="20" t="s">
        <v>10</v>
      </c>
      <c r="C5" s="96"/>
      <c r="D5" s="97"/>
      <c r="E5" s="23">
        <f>Set!E92</f>
        <v>0</v>
      </c>
      <c r="F5" s="24"/>
      <c r="G5" s="2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.25" customHeight="1">
      <c r="A6" s="26"/>
      <c r="B6" s="27" t="str">
        <f>Jan!B6</f>
        <v>Salários</v>
      </c>
      <c r="C6" s="98">
        <v>0.0</v>
      </c>
      <c r="D6" s="99">
        <f t="shared" ref="D6:D12" si="1">IF(C$13=0,0,C6/C$13)</f>
        <v>0</v>
      </c>
      <c r="E6" s="30">
        <v>0.0</v>
      </c>
      <c r="F6" s="31">
        <f t="shared" ref="F6:F12" si="2">IF((E$13-E$5)=0,0,E6/(E$13-E$5))</f>
        <v>0</v>
      </c>
      <c r="G6" s="32">
        <f t="shared" ref="G6:G12" si="3">E6-C6</f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26"/>
      <c r="B7" s="33" t="str">
        <f>Jan!B7</f>
        <v>Vale</v>
      </c>
      <c r="C7" s="100">
        <v>0.0</v>
      </c>
      <c r="D7" s="101">
        <f t="shared" si="1"/>
        <v>0</v>
      </c>
      <c r="E7" s="36">
        <v>0.0</v>
      </c>
      <c r="F7" s="37">
        <f t="shared" si="2"/>
        <v>0</v>
      </c>
      <c r="G7" s="38">
        <f t="shared" si="3"/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26"/>
      <c r="B8" s="33" t="str">
        <f>Jan!B8</f>
        <v>Pensão</v>
      </c>
      <c r="C8" s="100">
        <v>0.0</v>
      </c>
      <c r="D8" s="101">
        <f t="shared" si="1"/>
        <v>0</v>
      </c>
      <c r="E8" s="36">
        <v>0.0</v>
      </c>
      <c r="F8" s="37">
        <f t="shared" si="2"/>
        <v>0</v>
      </c>
      <c r="G8" s="38">
        <f t="shared" si="3"/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26"/>
      <c r="B9" s="33" t="str">
        <f>Jan!B9</f>
        <v>Resgate Aplicação</v>
      </c>
      <c r="C9" s="100">
        <v>0.0</v>
      </c>
      <c r="D9" s="101">
        <f t="shared" si="1"/>
        <v>0</v>
      </c>
      <c r="E9" s="36">
        <v>0.0</v>
      </c>
      <c r="F9" s="37">
        <f t="shared" si="2"/>
        <v>0</v>
      </c>
      <c r="G9" s="38">
        <f t="shared" si="3"/>
        <v>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26"/>
      <c r="B10" s="33" t="str">
        <f>Jan!B10</f>
        <v>Bônus / Comissão</v>
      </c>
      <c r="C10" s="100">
        <v>0.0</v>
      </c>
      <c r="D10" s="101">
        <f t="shared" si="1"/>
        <v>0</v>
      </c>
      <c r="E10" s="36">
        <v>0.0</v>
      </c>
      <c r="F10" s="37">
        <f t="shared" si="2"/>
        <v>0</v>
      </c>
      <c r="G10" s="38">
        <f t="shared" si="3"/>
        <v>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26"/>
      <c r="B11" s="33" t="str">
        <f>Jan!B11</f>
        <v>.</v>
      </c>
      <c r="C11" s="100">
        <v>0.0</v>
      </c>
      <c r="D11" s="101">
        <f t="shared" si="1"/>
        <v>0</v>
      </c>
      <c r="E11" s="36">
        <v>0.0</v>
      </c>
      <c r="F11" s="37">
        <f t="shared" si="2"/>
        <v>0</v>
      </c>
      <c r="G11" s="38">
        <f t="shared" si="3"/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39"/>
      <c r="B12" s="40" t="str">
        <f>Jan!B12</f>
        <v>.</v>
      </c>
      <c r="C12" s="102">
        <v>0.0</v>
      </c>
      <c r="D12" s="103">
        <f t="shared" si="1"/>
        <v>0</v>
      </c>
      <c r="E12" s="43">
        <v>0.0</v>
      </c>
      <c r="F12" s="44">
        <f t="shared" si="2"/>
        <v>0</v>
      </c>
      <c r="G12" s="45">
        <f t="shared" si="3"/>
        <v>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46" t="s">
        <v>17</v>
      </c>
      <c r="B13" s="47"/>
      <c r="C13" s="104">
        <f t="shared" ref="C13:G13" si="4">SUM(C5:C12)</f>
        <v>0</v>
      </c>
      <c r="D13" s="105">
        <f t="shared" si="4"/>
        <v>0</v>
      </c>
      <c r="E13" s="50">
        <f t="shared" si="4"/>
        <v>0</v>
      </c>
      <c r="F13" s="51">
        <f t="shared" si="4"/>
        <v>0</v>
      </c>
      <c r="G13" s="52">
        <f t="shared" si="4"/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53"/>
      <c r="B14" s="54"/>
      <c r="C14" s="54"/>
      <c r="D14" s="54"/>
      <c r="E14" s="54"/>
      <c r="F14" s="54"/>
      <c r="G14" s="5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19" t="s">
        <v>18</v>
      </c>
      <c r="B15" s="27" t="str">
        <f>Jan!B15</f>
        <v>Ativos móveis (ex.: veículo)</v>
      </c>
      <c r="C15" s="32">
        <v>0.0</v>
      </c>
      <c r="D15" s="99">
        <f t="shared" ref="D15:D22" si="5">IF(C$13=0,0,C15/C$13)</f>
        <v>0</v>
      </c>
      <c r="E15" s="30">
        <v>0.0</v>
      </c>
      <c r="F15" s="31">
        <f t="shared" ref="F15:F22" si="6">IF((E$13-E$5)=0,0,E15/(E$13-E$5))</f>
        <v>0</v>
      </c>
      <c r="G15" s="32">
        <f t="shared" ref="G15:G21" si="7">E15-C15</f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26"/>
      <c r="B16" s="33" t="str">
        <f>Jan!B16</f>
        <v>Ativos imóveis (ex. casa)</v>
      </c>
      <c r="C16" s="38">
        <v>0.0</v>
      </c>
      <c r="D16" s="101">
        <f t="shared" si="5"/>
        <v>0</v>
      </c>
      <c r="E16" s="36">
        <v>0.0</v>
      </c>
      <c r="F16" s="37">
        <f t="shared" si="6"/>
        <v>0</v>
      </c>
      <c r="G16" s="38">
        <f t="shared" si="7"/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26"/>
      <c r="B17" s="33" t="str">
        <f>Jan!B17</f>
        <v>Previdência Privada</v>
      </c>
      <c r="C17" s="38">
        <v>0.0</v>
      </c>
      <c r="D17" s="101">
        <f t="shared" si="5"/>
        <v>0</v>
      </c>
      <c r="E17" s="36">
        <v>0.0</v>
      </c>
      <c r="F17" s="37">
        <f t="shared" si="6"/>
        <v>0</v>
      </c>
      <c r="G17" s="38">
        <f t="shared" si="7"/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26"/>
      <c r="B18" s="33" t="str">
        <f>Jan!B18</f>
        <v>Aplicação em Fundos</v>
      </c>
      <c r="C18" s="38">
        <v>0.0</v>
      </c>
      <c r="D18" s="101">
        <f t="shared" si="5"/>
        <v>0</v>
      </c>
      <c r="E18" s="36">
        <v>0.0</v>
      </c>
      <c r="F18" s="37">
        <f t="shared" si="6"/>
        <v>0</v>
      </c>
      <c r="G18" s="38">
        <f t="shared" si="7"/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26"/>
      <c r="B19" s="33" t="str">
        <f>Jan!B19</f>
        <v>Poupança</v>
      </c>
      <c r="C19" s="38">
        <v>0.0</v>
      </c>
      <c r="D19" s="101">
        <f t="shared" si="5"/>
        <v>0</v>
      </c>
      <c r="E19" s="36">
        <v>0.0</v>
      </c>
      <c r="F19" s="37">
        <f t="shared" si="6"/>
        <v>0</v>
      </c>
      <c r="G19" s="38">
        <f t="shared" si="7"/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26"/>
      <c r="B20" s="33" t="str">
        <f>Jan!B20</f>
        <v>.</v>
      </c>
      <c r="C20" s="38">
        <v>0.0</v>
      </c>
      <c r="D20" s="101">
        <f t="shared" si="5"/>
        <v>0</v>
      </c>
      <c r="E20" s="36">
        <v>0.0</v>
      </c>
      <c r="F20" s="37">
        <f t="shared" si="6"/>
        <v>0</v>
      </c>
      <c r="G20" s="38">
        <f t="shared" si="7"/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39"/>
      <c r="B21" s="40" t="str">
        <f>Jan!B21</f>
        <v>.</v>
      </c>
      <c r="C21" s="45">
        <v>0.0</v>
      </c>
      <c r="D21" s="101">
        <f t="shared" si="5"/>
        <v>0</v>
      </c>
      <c r="E21" s="43">
        <v>0.0</v>
      </c>
      <c r="F21" s="37">
        <f t="shared" si="6"/>
        <v>0</v>
      </c>
      <c r="G21" s="38">
        <f t="shared" si="7"/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0" customHeight="1">
      <c r="A22" s="59" t="s">
        <v>24</v>
      </c>
      <c r="B22" s="60"/>
      <c r="C22" s="106">
        <f>SUM(C15:C21)</f>
        <v>0</v>
      </c>
      <c r="D22" s="105">
        <f t="shared" si="5"/>
        <v>0</v>
      </c>
      <c r="E22" s="62">
        <f>SUM(E15:E21)</f>
        <v>0</v>
      </c>
      <c r="F22" s="63">
        <f t="shared" si="6"/>
        <v>0</v>
      </c>
      <c r="G22" s="64">
        <f>SUM(G15:G21)</f>
        <v>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75" customHeight="1">
      <c r="A23" s="53"/>
      <c r="B23" s="54"/>
      <c r="C23" s="54"/>
      <c r="D23" s="54"/>
      <c r="E23" s="54"/>
      <c r="F23" s="54"/>
      <c r="G23" s="5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65" t="s">
        <v>25</v>
      </c>
      <c r="B24" s="60"/>
      <c r="C24" s="106">
        <f>C13-C22</f>
        <v>0</v>
      </c>
      <c r="D24" s="107">
        <f t="shared" ref="D24:D86" si="8">IF(C$13=0,0,C24/C$13)</f>
        <v>0</v>
      </c>
      <c r="E24" s="52">
        <f>E13-E22</f>
        <v>0</v>
      </c>
      <c r="F24" s="51">
        <f t="shared" ref="F24:F86" si="9">IF((E$13-E$5)=0,0,E24/(E$13-E$5))</f>
        <v>0</v>
      </c>
      <c r="G24" s="52">
        <f>G13-G22</f>
        <v>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9" t="s">
        <v>26</v>
      </c>
      <c r="B25" s="27" t="str">
        <f>Jan!B25</f>
        <v>Açougue, Avícola, peixaria...</v>
      </c>
      <c r="C25" s="32">
        <v>0.0</v>
      </c>
      <c r="D25" s="31">
        <f t="shared" si="8"/>
        <v>0</v>
      </c>
      <c r="E25" s="32">
        <v>0.0</v>
      </c>
      <c r="F25" s="31">
        <f t="shared" si="9"/>
        <v>0</v>
      </c>
      <c r="G25" s="38">
        <f t="shared" ref="G25:G42" si="10">C25-E25</f>
        <v>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26"/>
      <c r="B26" s="33" t="str">
        <f>Jan!B26</f>
        <v>Água</v>
      </c>
      <c r="C26" s="38">
        <v>0.0</v>
      </c>
      <c r="D26" s="37">
        <f t="shared" si="8"/>
        <v>0</v>
      </c>
      <c r="E26" s="38">
        <v>0.0</v>
      </c>
      <c r="F26" s="37">
        <f t="shared" si="9"/>
        <v>0</v>
      </c>
      <c r="G26" s="38">
        <f t="shared" si="10"/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26"/>
      <c r="B27" s="33" t="str">
        <f>Jan!B27</f>
        <v>Aluguel</v>
      </c>
      <c r="C27" s="38">
        <v>0.0</v>
      </c>
      <c r="D27" s="37">
        <f t="shared" si="8"/>
        <v>0</v>
      </c>
      <c r="E27" s="38">
        <v>0.0</v>
      </c>
      <c r="F27" s="37">
        <f t="shared" si="9"/>
        <v>0</v>
      </c>
      <c r="G27" s="38">
        <f t="shared" si="10"/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26"/>
      <c r="B28" s="33" t="str">
        <f>Jan!B28</f>
        <v>Assinatura de jornal, revista</v>
      </c>
      <c r="C28" s="38">
        <v>0.0</v>
      </c>
      <c r="D28" s="37">
        <f t="shared" si="8"/>
        <v>0</v>
      </c>
      <c r="E28" s="38">
        <v>0.0</v>
      </c>
      <c r="F28" s="37">
        <f t="shared" si="9"/>
        <v>0</v>
      </c>
      <c r="G28" s="38">
        <f t="shared" si="10"/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26"/>
      <c r="B29" s="33" t="str">
        <f>Jan!B29</f>
        <v>Compra de móveis, utensílios</v>
      </c>
      <c r="C29" s="38">
        <v>0.0</v>
      </c>
      <c r="D29" s="37">
        <f t="shared" si="8"/>
        <v>0</v>
      </c>
      <c r="E29" s="38">
        <v>0.0</v>
      </c>
      <c r="F29" s="37">
        <f t="shared" si="9"/>
        <v>0</v>
      </c>
      <c r="G29" s="38">
        <f t="shared" si="10"/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26"/>
      <c r="B30" s="33" t="str">
        <f>Jan!B30</f>
        <v>Condomínio</v>
      </c>
      <c r="C30" s="38">
        <v>0.0</v>
      </c>
      <c r="D30" s="37">
        <f t="shared" si="8"/>
        <v>0</v>
      </c>
      <c r="E30" s="38">
        <v>0.0</v>
      </c>
      <c r="F30" s="37">
        <f t="shared" si="9"/>
        <v>0</v>
      </c>
      <c r="G30" s="38">
        <f t="shared" si="10"/>
        <v>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26"/>
      <c r="B31" s="33" t="str">
        <f>Jan!B31</f>
        <v>Energia Elétrica</v>
      </c>
      <c r="C31" s="38">
        <v>0.0</v>
      </c>
      <c r="D31" s="37">
        <f t="shared" si="8"/>
        <v>0</v>
      </c>
      <c r="E31" s="38">
        <v>0.0</v>
      </c>
      <c r="F31" s="37">
        <f t="shared" si="9"/>
        <v>0</v>
      </c>
      <c r="G31" s="38">
        <f t="shared" si="10"/>
        <v>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26"/>
      <c r="B32" s="33" t="str">
        <f>Jan!B32</f>
        <v>Feira, Sacolão, Hortifruti</v>
      </c>
      <c r="C32" s="38">
        <v>0.0</v>
      </c>
      <c r="D32" s="37">
        <f t="shared" si="8"/>
        <v>0</v>
      </c>
      <c r="E32" s="38">
        <v>0.0</v>
      </c>
      <c r="F32" s="37">
        <f t="shared" si="9"/>
        <v>0</v>
      </c>
      <c r="G32" s="38">
        <f t="shared" si="10"/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26"/>
      <c r="B33" s="33" t="str">
        <f>Jan!B33</f>
        <v>Internet, TV a cabo</v>
      </c>
      <c r="C33" s="38">
        <v>0.0</v>
      </c>
      <c r="D33" s="37">
        <f t="shared" si="8"/>
        <v>0</v>
      </c>
      <c r="E33" s="38">
        <v>0.0</v>
      </c>
      <c r="F33" s="37">
        <f t="shared" si="9"/>
        <v>0</v>
      </c>
      <c r="G33" s="38">
        <f t="shared" si="10"/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26"/>
      <c r="B34" s="33" t="str">
        <f>Jan!B34</f>
        <v>Manutenção residência</v>
      </c>
      <c r="C34" s="38">
        <v>0.0</v>
      </c>
      <c r="D34" s="37">
        <f t="shared" si="8"/>
        <v>0</v>
      </c>
      <c r="E34" s="38">
        <v>0.0</v>
      </c>
      <c r="F34" s="37">
        <f t="shared" si="9"/>
        <v>0</v>
      </c>
      <c r="G34" s="38">
        <f t="shared" si="10"/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26"/>
      <c r="B35" s="33" t="str">
        <f>Jan!B35</f>
        <v>Supermercado</v>
      </c>
      <c r="C35" s="38">
        <v>0.0</v>
      </c>
      <c r="D35" s="37">
        <f t="shared" si="8"/>
        <v>0</v>
      </c>
      <c r="E35" s="38">
        <v>0.0</v>
      </c>
      <c r="F35" s="37">
        <f t="shared" si="9"/>
        <v>0</v>
      </c>
      <c r="G35" s="38">
        <f t="shared" si="10"/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26"/>
      <c r="B36" s="33" t="str">
        <f>Jan!B36</f>
        <v>Telefones Fixo e Celular</v>
      </c>
      <c r="C36" s="38">
        <v>0.0</v>
      </c>
      <c r="D36" s="37">
        <f t="shared" si="8"/>
        <v>0</v>
      </c>
      <c r="E36" s="38">
        <v>0.0</v>
      </c>
      <c r="F36" s="37">
        <f t="shared" si="9"/>
        <v>0</v>
      </c>
      <c r="G36" s="38">
        <f t="shared" si="10"/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26"/>
      <c r="B37" s="33" t="str">
        <f>Jan!B37</f>
        <v>Empregada</v>
      </c>
      <c r="C37" s="38">
        <v>0.0</v>
      </c>
      <c r="D37" s="37">
        <f t="shared" si="8"/>
        <v>0</v>
      </c>
      <c r="E37" s="38">
        <v>0.0</v>
      </c>
      <c r="F37" s="37">
        <f t="shared" si="9"/>
        <v>0</v>
      </c>
      <c r="G37" s="38">
        <f t="shared" si="10"/>
        <v>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26"/>
      <c r="B38" s="33" t="str">
        <f>Jan!B38</f>
        <v>Animais</v>
      </c>
      <c r="C38" s="38">
        <v>0.0</v>
      </c>
      <c r="D38" s="37">
        <f t="shared" si="8"/>
        <v>0</v>
      </c>
      <c r="E38" s="38">
        <v>0.0</v>
      </c>
      <c r="F38" s="37">
        <f t="shared" si="9"/>
        <v>0</v>
      </c>
      <c r="G38" s="38">
        <f t="shared" si="10"/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26"/>
      <c r="B39" s="33" t="str">
        <f>Jan!B39</f>
        <v>Vigilante/Segurança</v>
      </c>
      <c r="C39" s="38">
        <v>0.0</v>
      </c>
      <c r="D39" s="37">
        <f t="shared" si="8"/>
        <v>0</v>
      </c>
      <c r="E39" s="38">
        <v>0.0</v>
      </c>
      <c r="F39" s="37">
        <f t="shared" si="9"/>
        <v>0</v>
      </c>
      <c r="G39" s="38">
        <f t="shared" si="10"/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26"/>
      <c r="B40" s="33" t="str">
        <f>Jan!B40</f>
        <v>.</v>
      </c>
      <c r="C40" s="38">
        <v>0.0</v>
      </c>
      <c r="D40" s="37">
        <f t="shared" si="8"/>
        <v>0</v>
      </c>
      <c r="E40" s="38">
        <v>0.0</v>
      </c>
      <c r="F40" s="37">
        <f t="shared" si="9"/>
        <v>0</v>
      </c>
      <c r="G40" s="38">
        <f t="shared" si="10"/>
        <v>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26"/>
      <c r="B41" s="33" t="str">
        <f>Jan!B41</f>
        <v>.</v>
      </c>
      <c r="C41" s="38">
        <v>0.0</v>
      </c>
      <c r="D41" s="37">
        <f t="shared" si="8"/>
        <v>0</v>
      </c>
      <c r="E41" s="38">
        <v>0.0</v>
      </c>
      <c r="F41" s="37">
        <f t="shared" si="9"/>
        <v>0</v>
      </c>
      <c r="G41" s="38">
        <f t="shared" si="10"/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39"/>
      <c r="B42" s="40" t="str">
        <f>Jan!B42</f>
        <v>.</v>
      </c>
      <c r="C42" s="45">
        <v>0.0</v>
      </c>
      <c r="D42" s="44">
        <f t="shared" si="8"/>
        <v>0</v>
      </c>
      <c r="E42" s="45">
        <v>0.0</v>
      </c>
      <c r="F42" s="44">
        <f t="shared" si="9"/>
        <v>0</v>
      </c>
      <c r="G42" s="45">
        <f t="shared" si="10"/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0" customHeight="1">
      <c r="A43" s="71" t="s">
        <v>42</v>
      </c>
      <c r="B43" s="72"/>
      <c r="C43" s="108">
        <f>SUM(C25:C42)</f>
        <v>0</v>
      </c>
      <c r="D43" s="109">
        <f t="shared" si="8"/>
        <v>0</v>
      </c>
      <c r="E43" s="75">
        <f>SUM(E25:E42)</f>
        <v>0</v>
      </c>
      <c r="F43" s="126">
        <f t="shared" si="9"/>
        <v>0</v>
      </c>
      <c r="G43" s="75">
        <f>SUM(G25:G42)</f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77" t="s">
        <v>43</v>
      </c>
      <c r="B44" s="27" t="str">
        <f>Jan!B44</f>
        <v>Academia</v>
      </c>
      <c r="C44" s="32">
        <v>0.0</v>
      </c>
      <c r="D44" s="31">
        <f t="shared" si="8"/>
        <v>0</v>
      </c>
      <c r="E44" s="32">
        <v>0.0</v>
      </c>
      <c r="F44" s="31">
        <f t="shared" si="9"/>
        <v>0</v>
      </c>
      <c r="G44" s="32">
        <f t="shared" ref="G44:G49" si="11">C44-E44</f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26"/>
      <c r="B45" s="33" t="str">
        <f>Jan!B45</f>
        <v>Curso de línguas</v>
      </c>
      <c r="C45" s="38">
        <v>0.0</v>
      </c>
      <c r="D45" s="37">
        <f t="shared" si="8"/>
        <v>0</v>
      </c>
      <c r="E45" s="38">
        <v>0.0</v>
      </c>
      <c r="F45" s="37">
        <f t="shared" si="9"/>
        <v>0</v>
      </c>
      <c r="G45" s="38">
        <f t="shared" si="11"/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26"/>
      <c r="B46" s="33" t="str">
        <f>Jan!B46</f>
        <v>Faculdade e Colégio</v>
      </c>
      <c r="C46" s="38">
        <v>0.0</v>
      </c>
      <c r="D46" s="37">
        <f t="shared" si="8"/>
        <v>0</v>
      </c>
      <c r="E46" s="38">
        <v>0.0</v>
      </c>
      <c r="F46" s="37">
        <f t="shared" si="9"/>
        <v>0</v>
      </c>
      <c r="G46" s="38">
        <f t="shared" si="11"/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26"/>
      <c r="B47" s="33" t="str">
        <f>Jan!B47</f>
        <v>Mat. escolar, cópias, trabalhos...</v>
      </c>
      <c r="C47" s="38">
        <v>0.0</v>
      </c>
      <c r="D47" s="37">
        <f t="shared" si="8"/>
        <v>0</v>
      </c>
      <c r="E47" s="38">
        <v>0.0</v>
      </c>
      <c r="F47" s="37">
        <f t="shared" si="9"/>
        <v>0</v>
      </c>
      <c r="G47" s="38">
        <f t="shared" si="11"/>
        <v>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26"/>
      <c r="B48" s="33" t="str">
        <f>Jan!B48</f>
        <v>.</v>
      </c>
      <c r="C48" s="38">
        <v>0.0</v>
      </c>
      <c r="D48" s="37">
        <f t="shared" si="8"/>
        <v>0</v>
      </c>
      <c r="E48" s="38">
        <v>0.0</v>
      </c>
      <c r="F48" s="37">
        <f t="shared" si="9"/>
        <v>0</v>
      </c>
      <c r="G48" s="38">
        <f t="shared" si="11"/>
        <v>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39"/>
      <c r="B49" s="40" t="str">
        <f>Jan!B49</f>
        <v>.</v>
      </c>
      <c r="C49" s="45">
        <v>0.0</v>
      </c>
      <c r="D49" s="44">
        <f t="shared" si="8"/>
        <v>0</v>
      </c>
      <c r="E49" s="45">
        <v>0.0</v>
      </c>
      <c r="F49" s="44">
        <f t="shared" si="9"/>
        <v>0</v>
      </c>
      <c r="G49" s="45">
        <f t="shared" si="11"/>
        <v>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0" customHeight="1">
      <c r="A50" s="71" t="s">
        <v>48</v>
      </c>
      <c r="B50" s="72"/>
      <c r="C50" s="108">
        <f>SUM(C44:C49)</f>
        <v>0</v>
      </c>
      <c r="D50" s="109">
        <f t="shared" si="8"/>
        <v>0</v>
      </c>
      <c r="E50" s="75">
        <f>SUM(E44:E49)</f>
        <v>0</v>
      </c>
      <c r="F50" s="126">
        <f t="shared" si="9"/>
        <v>0</v>
      </c>
      <c r="G50" s="75">
        <f>SUM(G44:G49)</f>
        <v>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77" t="s">
        <v>49</v>
      </c>
      <c r="B51" s="27" t="str">
        <f>Jan!B51</f>
        <v>Condução</v>
      </c>
      <c r="C51" s="32">
        <v>0.0</v>
      </c>
      <c r="D51" s="31">
        <f t="shared" si="8"/>
        <v>0</v>
      </c>
      <c r="E51" s="32">
        <v>0.0</v>
      </c>
      <c r="F51" s="31">
        <f t="shared" si="9"/>
        <v>0</v>
      </c>
      <c r="G51" s="32">
        <f t="shared" ref="G51:G65" si="12">C51-E51</f>
        <v>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26"/>
      <c r="B52" s="33" t="str">
        <f>Jan!B52</f>
        <v>Convênio Médico</v>
      </c>
      <c r="C52" s="38">
        <v>0.0</v>
      </c>
      <c r="D52" s="37">
        <f t="shared" si="8"/>
        <v>0</v>
      </c>
      <c r="E52" s="38">
        <v>0.0</v>
      </c>
      <c r="F52" s="37">
        <f t="shared" si="9"/>
        <v>0</v>
      </c>
      <c r="G52" s="38">
        <f t="shared" si="12"/>
        <v>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26"/>
      <c r="B53" s="33" t="str">
        <f>Jan!B53</f>
        <v>CPMF e impostos</v>
      </c>
      <c r="C53" s="38">
        <v>0.0</v>
      </c>
      <c r="D53" s="37">
        <f t="shared" si="8"/>
        <v>0</v>
      </c>
      <c r="E53" s="38">
        <v>0.0</v>
      </c>
      <c r="F53" s="37">
        <f t="shared" si="9"/>
        <v>0</v>
      </c>
      <c r="G53" s="38">
        <f t="shared" si="12"/>
        <v>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26"/>
      <c r="B54" s="33" t="str">
        <f>Jan!B54</f>
        <v>Dízimo / Doações</v>
      </c>
      <c r="C54" s="38">
        <v>0.0</v>
      </c>
      <c r="D54" s="37">
        <f t="shared" si="8"/>
        <v>0</v>
      </c>
      <c r="E54" s="38">
        <v>0.0</v>
      </c>
      <c r="F54" s="37">
        <f t="shared" si="9"/>
        <v>0</v>
      </c>
      <c r="G54" s="38">
        <f t="shared" si="12"/>
        <v>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26"/>
      <c r="B55" s="33" t="str">
        <f>Jan!B55</f>
        <v>INSS</v>
      </c>
      <c r="C55" s="38">
        <v>0.0</v>
      </c>
      <c r="D55" s="37">
        <f t="shared" si="8"/>
        <v>0</v>
      </c>
      <c r="E55" s="38">
        <v>0.0</v>
      </c>
      <c r="F55" s="37">
        <f t="shared" si="9"/>
        <v>0</v>
      </c>
      <c r="G55" s="38">
        <f t="shared" si="12"/>
        <v>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26"/>
      <c r="B56" s="33" t="str">
        <f>Jan!B56</f>
        <v>IRRF</v>
      </c>
      <c r="C56" s="38">
        <v>0.0</v>
      </c>
      <c r="D56" s="37">
        <f t="shared" si="8"/>
        <v>0</v>
      </c>
      <c r="E56" s="38">
        <v>0.0</v>
      </c>
      <c r="F56" s="37">
        <f t="shared" si="9"/>
        <v>0</v>
      </c>
      <c r="G56" s="38">
        <f t="shared" si="12"/>
        <v>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26"/>
      <c r="B57" s="33" t="str">
        <f>Jan!B57</f>
        <v>Medicamentos</v>
      </c>
      <c r="C57" s="38">
        <v>0.0</v>
      </c>
      <c r="D57" s="37">
        <f t="shared" si="8"/>
        <v>0</v>
      </c>
      <c r="E57" s="38">
        <v>0.0</v>
      </c>
      <c r="F57" s="37">
        <f t="shared" si="9"/>
        <v>0</v>
      </c>
      <c r="G57" s="38">
        <f t="shared" si="12"/>
        <v>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26"/>
      <c r="B58" s="33" t="str">
        <f>Jan!B58</f>
        <v>Mesada</v>
      </c>
      <c r="C58" s="38">
        <v>0.0</v>
      </c>
      <c r="D58" s="37">
        <f t="shared" si="8"/>
        <v>0</v>
      </c>
      <c r="E58" s="38">
        <v>0.0</v>
      </c>
      <c r="F58" s="37">
        <f t="shared" si="9"/>
        <v>0</v>
      </c>
      <c r="G58" s="38">
        <f t="shared" si="12"/>
        <v>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26"/>
      <c r="B59" s="33" t="str">
        <f>Jan!B59</f>
        <v>Pensão</v>
      </c>
      <c r="C59" s="38">
        <v>0.0</v>
      </c>
      <c r="D59" s="37">
        <f t="shared" si="8"/>
        <v>0</v>
      </c>
      <c r="E59" s="38">
        <v>0.0</v>
      </c>
      <c r="F59" s="37">
        <f t="shared" si="9"/>
        <v>0</v>
      </c>
      <c r="G59" s="38">
        <f t="shared" si="12"/>
        <v>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26"/>
      <c r="B60" s="33" t="str">
        <f>Jan!B60</f>
        <v>Tarifas, c.créd., ch. esp., etc.</v>
      </c>
      <c r="C60" s="38">
        <v>0.0</v>
      </c>
      <c r="D60" s="37">
        <f t="shared" si="8"/>
        <v>0</v>
      </c>
      <c r="E60" s="38">
        <v>0.0</v>
      </c>
      <c r="F60" s="37">
        <f t="shared" si="9"/>
        <v>0</v>
      </c>
      <c r="G60" s="38">
        <f t="shared" si="12"/>
        <v>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26"/>
      <c r="B61" s="33" t="str">
        <f>Jan!B61</f>
        <v>Vestuário (Roupas, Calçados...)</v>
      </c>
      <c r="C61" s="38">
        <v>0.0</v>
      </c>
      <c r="D61" s="37">
        <f t="shared" si="8"/>
        <v>0</v>
      </c>
      <c r="E61" s="38">
        <v>0.0</v>
      </c>
      <c r="F61" s="37">
        <f t="shared" si="9"/>
        <v>0</v>
      </c>
      <c r="G61" s="38">
        <f t="shared" si="12"/>
        <v>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26"/>
      <c r="B62" s="33" t="str">
        <f>Jan!B62</f>
        <v>.</v>
      </c>
      <c r="C62" s="38">
        <v>0.0</v>
      </c>
      <c r="D62" s="37">
        <f t="shared" si="8"/>
        <v>0</v>
      </c>
      <c r="E62" s="38">
        <v>0.0</v>
      </c>
      <c r="F62" s="37">
        <f t="shared" si="9"/>
        <v>0</v>
      </c>
      <c r="G62" s="38">
        <f t="shared" si="12"/>
        <v>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26"/>
      <c r="B63" s="33" t="str">
        <f>Jan!B63</f>
        <v>.</v>
      </c>
      <c r="C63" s="38">
        <v>0.0</v>
      </c>
      <c r="D63" s="37">
        <f t="shared" si="8"/>
        <v>0</v>
      </c>
      <c r="E63" s="38">
        <v>0.0</v>
      </c>
      <c r="F63" s="37">
        <f t="shared" si="9"/>
        <v>0</v>
      </c>
      <c r="G63" s="38">
        <f t="shared" si="12"/>
        <v>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26"/>
      <c r="B64" s="33" t="str">
        <f>Jan!B64</f>
        <v>.</v>
      </c>
      <c r="C64" s="38">
        <v>0.0</v>
      </c>
      <c r="D64" s="37">
        <f t="shared" si="8"/>
        <v>0</v>
      </c>
      <c r="E64" s="38">
        <v>0.0</v>
      </c>
      <c r="F64" s="37">
        <f t="shared" si="9"/>
        <v>0</v>
      </c>
      <c r="G64" s="38">
        <f t="shared" si="12"/>
        <v>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39"/>
      <c r="B65" s="40" t="str">
        <f>Jan!B65</f>
        <v>.</v>
      </c>
      <c r="C65" s="45">
        <v>0.0</v>
      </c>
      <c r="D65" s="44">
        <f t="shared" si="8"/>
        <v>0</v>
      </c>
      <c r="E65" s="45">
        <v>0.0</v>
      </c>
      <c r="F65" s="44">
        <f t="shared" si="9"/>
        <v>0</v>
      </c>
      <c r="G65" s="45">
        <f t="shared" si="12"/>
        <v>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0" customHeight="1">
      <c r="A66" s="71" t="s">
        <v>60</v>
      </c>
      <c r="B66" s="72"/>
      <c r="C66" s="108">
        <f>SUM(C51:C65)</f>
        <v>0</v>
      </c>
      <c r="D66" s="109">
        <f t="shared" si="8"/>
        <v>0</v>
      </c>
      <c r="E66" s="75">
        <f>SUM(E51:E65)</f>
        <v>0</v>
      </c>
      <c r="F66" s="126">
        <f t="shared" si="9"/>
        <v>0</v>
      </c>
      <c r="G66" s="75">
        <f>SUM(G51:G65)</f>
        <v>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79" t="s">
        <v>61</v>
      </c>
      <c r="B67" s="27" t="str">
        <f>Jan!B67</f>
        <v>Combustível, pedágio</v>
      </c>
      <c r="C67" s="32">
        <v>0.0</v>
      </c>
      <c r="D67" s="31">
        <f t="shared" si="8"/>
        <v>0</v>
      </c>
      <c r="E67" s="32">
        <v>0.0</v>
      </c>
      <c r="F67" s="31">
        <f t="shared" si="9"/>
        <v>0</v>
      </c>
      <c r="G67" s="32">
        <f t="shared" ref="G67:G74" si="13">C67-E67</f>
        <v>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26"/>
      <c r="B68" s="33" t="str">
        <f>Jan!B68</f>
        <v>Lubrificantes, lavagem</v>
      </c>
      <c r="C68" s="38">
        <v>0.0</v>
      </c>
      <c r="D68" s="37">
        <f t="shared" si="8"/>
        <v>0</v>
      </c>
      <c r="E68" s="38">
        <v>0.0</v>
      </c>
      <c r="F68" s="37">
        <f t="shared" si="9"/>
        <v>0</v>
      </c>
      <c r="G68" s="38">
        <f t="shared" si="13"/>
        <v>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26"/>
      <c r="B69" s="33" t="str">
        <f>Jan!B69</f>
        <v>Manutenção do veículo</v>
      </c>
      <c r="C69" s="38">
        <v>0.0</v>
      </c>
      <c r="D69" s="37">
        <f t="shared" si="8"/>
        <v>0</v>
      </c>
      <c r="E69" s="38">
        <v>0.0</v>
      </c>
      <c r="F69" s="37">
        <f t="shared" si="9"/>
        <v>0</v>
      </c>
      <c r="G69" s="38">
        <f t="shared" si="13"/>
        <v>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26"/>
      <c r="B70" s="33" t="str">
        <f>Jan!B70</f>
        <v>Seguro</v>
      </c>
      <c r="C70" s="38">
        <v>0.0</v>
      </c>
      <c r="D70" s="37">
        <f t="shared" si="8"/>
        <v>0</v>
      </c>
      <c r="E70" s="38">
        <v>0.0</v>
      </c>
      <c r="F70" s="37">
        <f t="shared" si="9"/>
        <v>0</v>
      </c>
      <c r="G70" s="38">
        <f t="shared" si="13"/>
        <v>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26"/>
      <c r="B71" s="33" t="str">
        <f>Jan!B71</f>
        <v>Multas</v>
      </c>
      <c r="C71" s="38">
        <v>0.0</v>
      </c>
      <c r="D71" s="37">
        <f t="shared" si="8"/>
        <v>0</v>
      </c>
      <c r="E71" s="38">
        <v>0.0</v>
      </c>
      <c r="F71" s="37">
        <f t="shared" si="9"/>
        <v>0</v>
      </c>
      <c r="G71" s="38">
        <f t="shared" si="13"/>
        <v>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26"/>
      <c r="B72" s="33" t="str">
        <f>Jan!B72</f>
        <v>IPVA, Licenciamento, Seg. Obrig.</v>
      </c>
      <c r="C72" s="38">
        <v>0.0</v>
      </c>
      <c r="D72" s="37">
        <f t="shared" si="8"/>
        <v>0</v>
      </c>
      <c r="E72" s="38">
        <v>0.0</v>
      </c>
      <c r="F72" s="37">
        <f t="shared" si="9"/>
        <v>0</v>
      </c>
      <c r="G72" s="38">
        <f t="shared" si="13"/>
        <v>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26"/>
      <c r="B73" s="33" t="str">
        <f>Jan!B73</f>
        <v>.</v>
      </c>
      <c r="C73" s="38">
        <v>0.0</v>
      </c>
      <c r="D73" s="37">
        <f t="shared" si="8"/>
        <v>0</v>
      </c>
      <c r="E73" s="38">
        <v>0.0</v>
      </c>
      <c r="F73" s="37">
        <f t="shared" si="9"/>
        <v>0</v>
      </c>
      <c r="G73" s="38">
        <f t="shared" si="13"/>
        <v>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39"/>
      <c r="B74" s="40" t="str">
        <f>Jan!B74</f>
        <v>.</v>
      </c>
      <c r="C74" s="45">
        <v>0.0</v>
      </c>
      <c r="D74" s="44">
        <f t="shared" si="8"/>
        <v>0</v>
      </c>
      <c r="E74" s="45">
        <v>0.0</v>
      </c>
      <c r="F74" s="44">
        <f t="shared" si="9"/>
        <v>0</v>
      </c>
      <c r="G74" s="45">
        <f t="shared" si="13"/>
        <v>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0" customHeight="1">
      <c r="A75" s="71" t="s">
        <v>68</v>
      </c>
      <c r="B75" s="72"/>
      <c r="C75" s="108">
        <f>SUM(C67:C74)</f>
        <v>0</v>
      </c>
      <c r="D75" s="109">
        <f t="shared" si="8"/>
        <v>0</v>
      </c>
      <c r="E75" s="75">
        <f>SUM(E67:E74)</f>
        <v>0</v>
      </c>
      <c r="F75" s="126">
        <f t="shared" si="9"/>
        <v>0</v>
      </c>
      <c r="G75" s="75">
        <f>SUM(G67:G74)</f>
        <v>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77" t="s">
        <v>69</v>
      </c>
      <c r="B76" s="27" t="str">
        <f>Jan!B76</f>
        <v>Acessórios (Bolsa, bijuteria...)</v>
      </c>
      <c r="C76" s="32">
        <v>0.0</v>
      </c>
      <c r="D76" s="31">
        <f t="shared" si="8"/>
        <v>0</v>
      </c>
      <c r="E76" s="32">
        <v>0.0</v>
      </c>
      <c r="F76" s="31">
        <f t="shared" si="9"/>
        <v>0</v>
      </c>
      <c r="G76" s="32">
        <f t="shared" ref="G76:G85" si="14">C76-E76</f>
        <v>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26"/>
      <c r="B77" s="33" t="str">
        <f>Jan!B77</f>
        <v>Cosméticos, Cabeleireiro...</v>
      </c>
      <c r="C77" s="38">
        <v>0.0</v>
      </c>
      <c r="D77" s="37">
        <f t="shared" si="8"/>
        <v>0</v>
      </c>
      <c r="E77" s="38">
        <v>0.0</v>
      </c>
      <c r="F77" s="37">
        <f t="shared" si="9"/>
        <v>0</v>
      </c>
      <c r="G77" s="38">
        <f t="shared" si="14"/>
        <v>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26"/>
      <c r="B78" s="33" t="str">
        <f>Jan!B78</f>
        <v>Diversão e Lazer (Grêmio)</v>
      </c>
      <c r="C78" s="38">
        <v>0.0</v>
      </c>
      <c r="D78" s="37">
        <f t="shared" si="8"/>
        <v>0</v>
      </c>
      <c r="E78" s="38">
        <v>0.0</v>
      </c>
      <c r="F78" s="37">
        <f t="shared" si="9"/>
        <v>0</v>
      </c>
      <c r="G78" s="38">
        <f t="shared" si="14"/>
        <v>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26"/>
      <c r="B79" s="33" t="str">
        <f>Jan!B79</f>
        <v>Gorjeta</v>
      </c>
      <c r="C79" s="38">
        <v>0.0</v>
      </c>
      <c r="D79" s="37">
        <f t="shared" si="8"/>
        <v>0</v>
      </c>
      <c r="E79" s="38">
        <v>0.0</v>
      </c>
      <c r="F79" s="37">
        <f t="shared" si="9"/>
        <v>0</v>
      </c>
      <c r="G79" s="38">
        <f t="shared" si="14"/>
        <v>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26"/>
      <c r="B80" s="33" t="str">
        <f>Jan!B80</f>
        <v>Lanche, Café, doces...</v>
      </c>
      <c r="C80" s="38">
        <v>0.0</v>
      </c>
      <c r="D80" s="37">
        <f t="shared" si="8"/>
        <v>0</v>
      </c>
      <c r="E80" s="38">
        <v>0.0</v>
      </c>
      <c r="F80" s="37">
        <f t="shared" si="9"/>
        <v>0</v>
      </c>
      <c r="G80" s="38">
        <f t="shared" si="14"/>
        <v>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26"/>
      <c r="B81" s="33" t="str">
        <f>Jan!B81</f>
        <v>Presente</v>
      </c>
      <c r="C81" s="38">
        <v>0.0</v>
      </c>
      <c r="D81" s="37">
        <f t="shared" si="8"/>
        <v>0</v>
      </c>
      <c r="E81" s="38">
        <v>0.0</v>
      </c>
      <c r="F81" s="37">
        <f t="shared" si="9"/>
        <v>0</v>
      </c>
      <c r="G81" s="38">
        <f t="shared" si="14"/>
        <v>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26"/>
      <c r="B82" s="33" t="str">
        <f>Jan!B82</f>
        <v>.</v>
      </c>
      <c r="C82" s="38">
        <v>0.0</v>
      </c>
      <c r="D82" s="37">
        <f t="shared" si="8"/>
        <v>0</v>
      </c>
      <c r="E82" s="38">
        <v>0.0</v>
      </c>
      <c r="F82" s="37">
        <f t="shared" si="9"/>
        <v>0</v>
      </c>
      <c r="G82" s="38">
        <f t="shared" si="14"/>
        <v>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26"/>
      <c r="B83" s="33" t="str">
        <f>Jan!B83</f>
        <v>.</v>
      </c>
      <c r="C83" s="38">
        <v>0.0</v>
      </c>
      <c r="D83" s="37">
        <f t="shared" si="8"/>
        <v>0</v>
      </c>
      <c r="E83" s="38">
        <v>0.0</v>
      </c>
      <c r="F83" s="37">
        <f t="shared" si="9"/>
        <v>0</v>
      </c>
      <c r="G83" s="38">
        <f t="shared" si="14"/>
        <v>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26"/>
      <c r="B84" s="33" t="str">
        <f>Jan!B84</f>
        <v>.</v>
      </c>
      <c r="C84" s="38">
        <v>0.0</v>
      </c>
      <c r="D84" s="37">
        <f t="shared" si="8"/>
        <v>0</v>
      </c>
      <c r="E84" s="38">
        <v>0.0</v>
      </c>
      <c r="F84" s="37">
        <f t="shared" si="9"/>
        <v>0</v>
      </c>
      <c r="G84" s="38">
        <f t="shared" si="14"/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39"/>
      <c r="B85" s="40" t="str">
        <f>Jan!B85</f>
        <v>.</v>
      </c>
      <c r="C85" s="45">
        <v>0.0</v>
      </c>
      <c r="D85" s="44">
        <f t="shared" si="8"/>
        <v>0</v>
      </c>
      <c r="E85" s="45">
        <v>0.0</v>
      </c>
      <c r="F85" s="44">
        <f t="shared" si="9"/>
        <v>0</v>
      </c>
      <c r="G85" s="45">
        <f t="shared" si="14"/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0.25" customHeight="1">
      <c r="A86" s="80" t="s">
        <v>76</v>
      </c>
      <c r="B86" s="81"/>
      <c r="C86" s="82">
        <f>SUM(C76:C85)</f>
        <v>0</v>
      </c>
      <c r="D86" s="83">
        <f t="shared" si="8"/>
        <v>0</v>
      </c>
      <c r="E86" s="82">
        <f>SUM(E76:E85)</f>
        <v>0</v>
      </c>
      <c r="F86" s="83">
        <f t="shared" si="9"/>
        <v>0</v>
      </c>
      <c r="G86" s="82">
        <f>SUM(G76:G85)</f>
        <v>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0" customHeight="1">
      <c r="A87" s="84" t="s">
        <v>77</v>
      </c>
      <c r="B87" s="60"/>
      <c r="C87" s="85">
        <f t="shared" ref="C87:G87" si="15">C43+C50+C66+C75+C86</f>
        <v>0</v>
      </c>
      <c r="D87" s="87">
        <f t="shared" si="15"/>
        <v>0</v>
      </c>
      <c r="E87" s="85">
        <f t="shared" si="15"/>
        <v>0</v>
      </c>
      <c r="F87" s="87">
        <f t="shared" si="15"/>
        <v>0</v>
      </c>
      <c r="G87" s="85">
        <f t="shared" si="15"/>
        <v>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9.0" customHeight="1">
      <c r="A88" s="53"/>
      <c r="B88" s="54"/>
      <c r="C88" s="54"/>
      <c r="D88" s="54"/>
      <c r="E88" s="54"/>
      <c r="F88" s="54"/>
      <c r="G88" s="5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75" customHeight="1">
      <c r="A89" s="53"/>
      <c r="B89" s="88" t="s">
        <v>78</v>
      </c>
      <c r="C89" s="89">
        <v>0.05</v>
      </c>
      <c r="D89" s="89">
        <v>0.1</v>
      </c>
      <c r="E89" s="54"/>
      <c r="F89" s="1"/>
      <c r="G89" s="5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2.5" customHeight="1">
      <c r="A90" s="53"/>
      <c r="B90" s="117" t="s">
        <v>79</v>
      </c>
      <c r="C90" s="118">
        <f t="shared" ref="C90:D90" si="16">C89+0.001</f>
        <v>0.051</v>
      </c>
      <c r="D90" s="118">
        <f t="shared" si="16"/>
        <v>0.101</v>
      </c>
      <c r="E90" s="1"/>
      <c r="F90" s="1"/>
      <c r="G90" s="5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2.5" customHeight="1">
      <c r="A91" s="53"/>
      <c r="B91" s="54"/>
      <c r="C91" s="54"/>
      <c r="D91" s="54"/>
      <c r="E91" s="54"/>
      <c r="F91" s="54"/>
      <c r="G91" s="5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0" customHeight="1">
      <c r="A92" s="92"/>
      <c r="B92" s="93" t="s">
        <v>80</v>
      </c>
      <c r="C92" s="94">
        <f>C13-C87-C22</f>
        <v>0</v>
      </c>
      <c r="D92" s="95">
        <f>IF(C$13=0,0,C92/C$13)</f>
        <v>0</v>
      </c>
      <c r="E92" s="94">
        <f>E13-E87-E22</f>
        <v>0</v>
      </c>
      <c r="F92" s="95">
        <f>IF((E$13-E$5)=0,0,E92/(E$13-E$5))</f>
        <v>0</v>
      </c>
      <c r="G92" s="94">
        <f>G13-G87-G22</f>
        <v>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C1:G1"/>
    <mergeCell ref="E2:G2"/>
    <mergeCell ref="C3:D3"/>
    <mergeCell ref="E3:F3"/>
    <mergeCell ref="A5:A12"/>
    <mergeCell ref="A13:B13"/>
    <mergeCell ref="A15:A21"/>
    <mergeCell ref="A51:A65"/>
    <mergeCell ref="A67:A74"/>
    <mergeCell ref="A76:A85"/>
    <mergeCell ref="A75:B75"/>
    <mergeCell ref="A86:B86"/>
    <mergeCell ref="A87:B87"/>
    <mergeCell ref="A22:B22"/>
    <mergeCell ref="A24:B24"/>
    <mergeCell ref="A25:A42"/>
    <mergeCell ref="A43:B43"/>
    <mergeCell ref="A44:A49"/>
    <mergeCell ref="A50:B50"/>
    <mergeCell ref="A66:B66"/>
  </mergeCells>
  <printOptions/>
  <pageMargins bottom="0.75" footer="0.0" header="0.0" left="0.7" right="0.7" top="0.75"/>
  <pageSetup orientation="landscape"/>
  <headerFooter>
    <oddHeader>&amp;COrçamento mês de &amp;A</oddHeader>
    <oddFooter>&amp;Lfonte: www.disop.com.br&amp;C&amp;P de &amp;R&amp;D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1" width="10.75"/>
    <col customWidth="1" min="2" max="2" width="50.0"/>
    <col customWidth="1" min="3" max="7" width="25.88"/>
    <col customWidth="1" min="8" max="26" width="8.0"/>
  </cols>
  <sheetData>
    <row r="1" ht="54.75" customHeight="1">
      <c r="A1" s="1"/>
      <c r="B1" s="1"/>
      <c r="C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1"/>
      <c r="C2" s="1"/>
      <c r="D2" s="1"/>
      <c r="E2" s="3" t="s">
        <v>1</v>
      </c>
      <c r="F2" s="4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1"/>
      <c r="C3" s="6" t="s">
        <v>2</v>
      </c>
      <c r="D3" s="7"/>
      <c r="E3" s="8" t="s">
        <v>3</v>
      </c>
      <c r="F3" s="9"/>
      <c r="G3" s="10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62.25" customHeight="1">
      <c r="A4" s="11"/>
      <c r="B4" s="12" t="s">
        <v>5</v>
      </c>
      <c r="C4" s="13" t="s">
        <v>6</v>
      </c>
      <c r="D4" s="14" t="s">
        <v>7</v>
      </c>
      <c r="E4" s="15" t="s">
        <v>6</v>
      </c>
      <c r="F4" s="16" t="s">
        <v>7</v>
      </c>
      <c r="G4" s="17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9" t="s">
        <v>9</v>
      </c>
      <c r="B5" s="20" t="s">
        <v>10</v>
      </c>
      <c r="C5" s="96"/>
      <c r="D5" s="97"/>
      <c r="E5" s="23">
        <f>Out!E92</f>
        <v>0</v>
      </c>
      <c r="F5" s="24"/>
      <c r="G5" s="2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.25" customHeight="1">
      <c r="A6" s="26"/>
      <c r="B6" s="27" t="str">
        <f>Jan!B6</f>
        <v>Salários</v>
      </c>
      <c r="C6" s="98">
        <v>0.0</v>
      </c>
      <c r="D6" s="99">
        <f t="shared" ref="D6:D12" si="1">IF(C$13=0,0,C6/C$13)</f>
        <v>0</v>
      </c>
      <c r="E6" s="30">
        <v>0.0</v>
      </c>
      <c r="F6" s="31">
        <f t="shared" ref="F6:F12" si="2">IF((E$13-E$5)=0,0,E6/(E$13-E$5))</f>
        <v>0</v>
      </c>
      <c r="G6" s="32">
        <f t="shared" ref="G6:G12" si="3">E6-C6</f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26"/>
      <c r="B7" s="33" t="str">
        <f>Jan!B7</f>
        <v>Vale</v>
      </c>
      <c r="C7" s="100">
        <v>0.0</v>
      </c>
      <c r="D7" s="101">
        <f t="shared" si="1"/>
        <v>0</v>
      </c>
      <c r="E7" s="36">
        <v>0.0</v>
      </c>
      <c r="F7" s="37">
        <f t="shared" si="2"/>
        <v>0</v>
      </c>
      <c r="G7" s="38">
        <f t="shared" si="3"/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26"/>
      <c r="B8" s="33" t="str">
        <f>Jan!B8</f>
        <v>Pensão</v>
      </c>
      <c r="C8" s="100">
        <v>0.0</v>
      </c>
      <c r="D8" s="101">
        <f t="shared" si="1"/>
        <v>0</v>
      </c>
      <c r="E8" s="36">
        <v>0.0</v>
      </c>
      <c r="F8" s="37">
        <f t="shared" si="2"/>
        <v>0</v>
      </c>
      <c r="G8" s="38">
        <f t="shared" si="3"/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26"/>
      <c r="B9" s="33" t="str">
        <f>Jan!B9</f>
        <v>Resgate Aplicação</v>
      </c>
      <c r="C9" s="100">
        <v>0.0</v>
      </c>
      <c r="D9" s="101">
        <f t="shared" si="1"/>
        <v>0</v>
      </c>
      <c r="E9" s="36">
        <v>0.0</v>
      </c>
      <c r="F9" s="37">
        <f t="shared" si="2"/>
        <v>0</v>
      </c>
      <c r="G9" s="38">
        <f t="shared" si="3"/>
        <v>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26"/>
      <c r="B10" s="33" t="str">
        <f>Jan!B10</f>
        <v>Bônus / Comissão</v>
      </c>
      <c r="C10" s="100">
        <v>0.0</v>
      </c>
      <c r="D10" s="101">
        <f t="shared" si="1"/>
        <v>0</v>
      </c>
      <c r="E10" s="36">
        <v>0.0</v>
      </c>
      <c r="F10" s="37">
        <f t="shared" si="2"/>
        <v>0</v>
      </c>
      <c r="G10" s="38">
        <f t="shared" si="3"/>
        <v>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26"/>
      <c r="B11" s="33" t="str">
        <f>Jan!B11</f>
        <v>.</v>
      </c>
      <c r="C11" s="100">
        <v>0.0</v>
      </c>
      <c r="D11" s="101">
        <f t="shared" si="1"/>
        <v>0</v>
      </c>
      <c r="E11" s="36">
        <v>0.0</v>
      </c>
      <c r="F11" s="37">
        <f t="shared" si="2"/>
        <v>0</v>
      </c>
      <c r="G11" s="38">
        <f t="shared" si="3"/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39"/>
      <c r="B12" s="40" t="str">
        <f>Jan!B12</f>
        <v>.</v>
      </c>
      <c r="C12" s="102">
        <v>0.0</v>
      </c>
      <c r="D12" s="103">
        <f t="shared" si="1"/>
        <v>0</v>
      </c>
      <c r="E12" s="43">
        <v>0.0</v>
      </c>
      <c r="F12" s="44">
        <f t="shared" si="2"/>
        <v>0</v>
      </c>
      <c r="G12" s="45">
        <f t="shared" si="3"/>
        <v>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111" t="s">
        <v>17</v>
      </c>
      <c r="B13" s="47"/>
      <c r="C13" s="104">
        <f t="shared" ref="C13:G13" si="4">SUM(C5:C12)</f>
        <v>0</v>
      </c>
      <c r="D13" s="105">
        <f t="shared" si="4"/>
        <v>0</v>
      </c>
      <c r="E13" s="112">
        <f t="shared" si="4"/>
        <v>0</v>
      </c>
      <c r="F13" s="113">
        <f t="shared" si="4"/>
        <v>0</v>
      </c>
      <c r="G13" s="114">
        <f t="shared" si="4"/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53"/>
      <c r="B14" s="54"/>
      <c r="C14" s="54"/>
      <c r="D14" s="54"/>
      <c r="E14" s="54"/>
      <c r="F14" s="54"/>
      <c r="G14" s="5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19" t="s">
        <v>18</v>
      </c>
      <c r="B15" s="27" t="str">
        <f>Jan!B15</f>
        <v>Ativos móveis (ex.: veículo)</v>
      </c>
      <c r="C15" s="32">
        <v>0.0</v>
      </c>
      <c r="D15" s="99">
        <f t="shared" ref="D15:D22" si="5">IF(C$13=0,0,C15/C$13)</f>
        <v>0</v>
      </c>
      <c r="E15" s="30">
        <v>0.0</v>
      </c>
      <c r="F15" s="31">
        <f t="shared" ref="F15:F22" si="6">IF((E$13-E$5)=0,0,E15/(E$13-E$5))</f>
        <v>0</v>
      </c>
      <c r="G15" s="32">
        <f t="shared" ref="G15:G21" si="7">E15-C15</f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26"/>
      <c r="B16" s="33" t="str">
        <f>Jan!B16</f>
        <v>Ativos imóveis (ex. casa)</v>
      </c>
      <c r="C16" s="38">
        <v>0.0</v>
      </c>
      <c r="D16" s="101">
        <f t="shared" si="5"/>
        <v>0</v>
      </c>
      <c r="E16" s="36">
        <v>0.0</v>
      </c>
      <c r="F16" s="37">
        <f t="shared" si="6"/>
        <v>0</v>
      </c>
      <c r="G16" s="38">
        <f t="shared" si="7"/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26"/>
      <c r="B17" s="33" t="str">
        <f>Jan!B17</f>
        <v>Previdência Privada</v>
      </c>
      <c r="C17" s="38">
        <v>0.0</v>
      </c>
      <c r="D17" s="101">
        <f t="shared" si="5"/>
        <v>0</v>
      </c>
      <c r="E17" s="36">
        <v>0.0</v>
      </c>
      <c r="F17" s="37">
        <f t="shared" si="6"/>
        <v>0</v>
      </c>
      <c r="G17" s="38">
        <f t="shared" si="7"/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26"/>
      <c r="B18" s="33" t="str">
        <f>Jan!B18</f>
        <v>Aplicação em Fundos</v>
      </c>
      <c r="C18" s="38">
        <v>0.0</v>
      </c>
      <c r="D18" s="101">
        <f t="shared" si="5"/>
        <v>0</v>
      </c>
      <c r="E18" s="36">
        <v>0.0</v>
      </c>
      <c r="F18" s="37">
        <f t="shared" si="6"/>
        <v>0</v>
      </c>
      <c r="G18" s="38">
        <f t="shared" si="7"/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26"/>
      <c r="B19" s="33" t="str">
        <f>Jan!B19</f>
        <v>Poupança</v>
      </c>
      <c r="C19" s="38">
        <v>0.0</v>
      </c>
      <c r="D19" s="101">
        <f t="shared" si="5"/>
        <v>0</v>
      </c>
      <c r="E19" s="36">
        <v>0.0</v>
      </c>
      <c r="F19" s="37">
        <f t="shared" si="6"/>
        <v>0</v>
      </c>
      <c r="G19" s="38">
        <f t="shared" si="7"/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26"/>
      <c r="B20" s="33" t="str">
        <f>Jan!B20</f>
        <v>.</v>
      </c>
      <c r="C20" s="38">
        <v>0.0</v>
      </c>
      <c r="D20" s="101">
        <f t="shared" si="5"/>
        <v>0</v>
      </c>
      <c r="E20" s="36">
        <v>0.0</v>
      </c>
      <c r="F20" s="37">
        <f t="shared" si="6"/>
        <v>0</v>
      </c>
      <c r="G20" s="38">
        <f t="shared" si="7"/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39"/>
      <c r="B21" s="40" t="str">
        <f>Jan!B21</f>
        <v>.</v>
      </c>
      <c r="C21" s="45">
        <v>0.0</v>
      </c>
      <c r="D21" s="101">
        <f t="shared" si="5"/>
        <v>0</v>
      </c>
      <c r="E21" s="43">
        <v>0.0</v>
      </c>
      <c r="F21" s="37">
        <f t="shared" si="6"/>
        <v>0</v>
      </c>
      <c r="G21" s="38">
        <f t="shared" si="7"/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0" customHeight="1">
      <c r="A22" s="59" t="s">
        <v>24</v>
      </c>
      <c r="B22" s="60"/>
      <c r="C22" s="106">
        <f>SUM(C15:C21)</f>
        <v>0</v>
      </c>
      <c r="D22" s="105">
        <f t="shared" si="5"/>
        <v>0</v>
      </c>
      <c r="E22" s="62">
        <f>SUM(E15:E21)</f>
        <v>0</v>
      </c>
      <c r="F22" s="63">
        <f t="shared" si="6"/>
        <v>0</v>
      </c>
      <c r="G22" s="64">
        <f>SUM(G15:G21)</f>
        <v>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75" customHeight="1">
      <c r="A23" s="53"/>
      <c r="B23" s="54"/>
      <c r="C23" s="54"/>
      <c r="D23" s="54"/>
      <c r="E23" s="54"/>
      <c r="F23" s="54"/>
      <c r="G23" s="5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65" t="s">
        <v>25</v>
      </c>
      <c r="B24" s="60"/>
      <c r="C24" s="106">
        <f>C13-C22</f>
        <v>0</v>
      </c>
      <c r="D24" s="107">
        <f t="shared" ref="D24:D86" si="8">IF(C$13=0,0,C24/C$13)</f>
        <v>0</v>
      </c>
      <c r="E24" s="52">
        <f>E13-E22</f>
        <v>0</v>
      </c>
      <c r="F24" s="113">
        <f t="shared" ref="F24:F86" si="9">IF((E$13-E$5)=0,0,E24/(E$13-E$5))</f>
        <v>0</v>
      </c>
      <c r="G24" s="114">
        <f>G13-G22</f>
        <v>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9" t="s">
        <v>26</v>
      </c>
      <c r="B25" s="27" t="str">
        <f>Jan!B25</f>
        <v>Açougue, Avícola, peixaria...</v>
      </c>
      <c r="C25" s="32">
        <v>0.0</v>
      </c>
      <c r="D25" s="31">
        <f t="shared" si="8"/>
        <v>0</v>
      </c>
      <c r="E25" s="32">
        <v>0.0</v>
      </c>
      <c r="F25" s="31">
        <f t="shared" si="9"/>
        <v>0</v>
      </c>
      <c r="G25" s="38">
        <f t="shared" ref="G25:G42" si="10">C25-E25</f>
        <v>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26"/>
      <c r="B26" s="33" t="str">
        <f>Jan!B26</f>
        <v>Água</v>
      </c>
      <c r="C26" s="38">
        <v>0.0</v>
      </c>
      <c r="D26" s="37">
        <f t="shared" si="8"/>
        <v>0</v>
      </c>
      <c r="E26" s="38">
        <v>0.0</v>
      </c>
      <c r="F26" s="37">
        <f t="shared" si="9"/>
        <v>0</v>
      </c>
      <c r="G26" s="38">
        <f t="shared" si="10"/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26"/>
      <c r="B27" s="33" t="str">
        <f>Jan!B27</f>
        <v>Aluguel</v>
      </c>
      <c r="C27" s="38">
        <v>0.0</v>
      </c>
      <c r="D27" s="37">
        <f t="shared" si="8"/>
        <v>0</v>
      </c>
      <c r="E27" s="38">
        <v>0.0</v>
      </c>
      <c r="F27" s="37">
        <f t="shared" si="9"/>
        <v>0</v>
      </c>
      <c r="G27" s="38">
        <f t="shared" si="10"/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26"/>
      <c r="B28" s="33" t="str">
        <f>Jan!B28</f>
        <v>Assinatura de jornal, revista</v>
      </c>
      <c r="C28" s="38">
        <v>0.0</v>
      </c>
      <c r="D28" s="37">
        <f t="shared" si="8"/>
        <v>0</v>
      </c>
      <c r="E28" s="38">
        <v>0.0</v>
      </c>
      <c r="F28" s="37">
        <f t="shared" si="9"/>
        <v>0</v>
      </c>
      <c r="G28" s="38">
        <f t="shared" si="10"/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26"/>
      <c r="B29" s="33" t="str">
        <f>Jan!B29</f>
        <v>Compra de móveis, utensílios</v>
      </c>
      <c r="C29" s="38">
        <v>0.0</v>
      </c>
      <c r="D29" s="37">
        <f t="shared" si="8"/>
        <v>0</v>
      </c>
      <c r="E29" s="38">
        <v>0.0</v>
      </c>
      <c r="F29" s="37">
        <f t="shared" si="9"/>
        <v>0</v>
      </c>
      <c r="G29" s="38">
        <f t="shared" si="10"/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26"/>
      <c r="B30" s="33" t="str">
        <f>Jan!B30</f>
        <v>Condomínio</v>
      </c>
      <c r="C30" s="38">
        <v>0.0</v>
      </c>
      <c r="D30" s="37">
        <f t="shared" si="8"/>
        <v>0</v>
      </c>
      <c r="E30" s="38">
        <v>0.0</v>
      </c>
      <c r="F30" s="37">
        <f t="shared" si="9"/>
        <v>0</v>
      </c>
      <c r="G30" s="38">
        <f t="shared" si="10"/>
        <v>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26"/>
      <c r="B31" s="33" t="str">
        <f>Jan!B31</f>
        <v>Energia Elétrica</v>
      </c>
      <c r="C31" s="38">
        <v>0.0</v>
      </c>
      <c r="D31" s="37">
        <f t="shared" si="8"/>
        <v>0</v>
      </c>
      <c r="E31" s="38">
        <v>0.0</v>
      </c>
      <c r="F31" s="37">
        <f t="shared" si="9"/>
        <v>0</v>
      </c>
      <c r="G31" s="38">
        <f t="shared" si="10"/>
        <v>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26"/>
      <c r="B32" s="33" t="str">
        <f>Jan!B32</f>
        <v>Feira, Sacolão, Hortifruti</v>
      </c>
      <c r="C32" s="38">
        <v>0.0</v>
      </c>
      <c r="D32" s="37">
        <f t="shared" si="8"/>
        <v>0</v>
      </c>
      <c r="E32" s="38">
        <v>0.0</v>
      </c>
      <c r="F32" s="37">
        <f t="shared" si="9"/>
        <v>0</v>
      </c>
      <c r="G32" s="38">
        <f t="shared" si="10"/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26"/>
      <c r="B33" s="33" t="str">
        <f>Jan!B33</f>
        <v>Internet, TV a cabo</v>
      </c>
      <c r="C33" s="38">
        <v>0.0</v>
      </c>
      <c r="D33" s="37">
        <f t="shared" si="8"/>
        <v>0</v>
      </c>
      <c r="E33" s="38">
        <v>0.0</v>
      </c>
      <c r="F33" s="37">
        <f t="shared" si="9"/>
        <v>0</v>
      </c>
      <c r="G33" s="38">
        <f t="shared" si="10"/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26"/>
      <c r="B34" s="33" t="str">
        <f>Jan!B34</f>
        <v>Manutenção residência</v>
      </c>
      <c r="C34" s="38">
        <v>0.0</v>
      </c>
      <c r="D34" s="37">
        <f t="shared" si="8"/>
        <v>0</v>
      </c>
      <c r="E34" s="38">
        <v>0.0</v>
      </c>
      <c r="F34" s="37">
        <f t="shared" si="9"/>
        <v>0</v>
      </c>
      <c r="G34" s="38">
        <f t="shared" si="10"/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26"/>
      <c r="B35" s="33" t="str">
        <f>Jan!B35</f>
        <v>Supermercado</v>
      </c>
      <c r="C35" s="38">
        <v>0.0</v>
      </c>
      <c r="D35" s="37">
        <f t="shared" si="8"/>
        <v>0</v>
      </c>
      <c r="E35" s="38">
        <v>0.0</v>
      </c>
      <c r="F35" s="37">
        <f t="shared" si="9"/>
        <v>0</v>
      </c>
      <c r="G35" s="38">
        <f t="shared" si="10"/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26"/>
      <c r="B36" s="33" t="str">
        <f>Jan!B36</f>
        <v>Telefones Fixo e Celular</v>
      </c>
      <c r="C36" s="38">
        <v>0.0</v>
      </c>
      <c r="D36" s="37">
        <f t="shared" si="8"/>
        <v>0</v>
      </c>
      <c r="E36" s="38">
        <v>0.0</v>
      </c>
      <c r="F36" s="37">
        <f t="shared" si="9"/>
        <v>0</v>
      </c>
      <c r="G36" s="38">
        <f t="shared" si="10"/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26"/>
      <c r="B37" s="33" t="str">
        <f>Jan!B37</f>
        <v>Empregada</v>
      </c>
      <c r="C37" s="38">
        <v>0.0</v>
      </c>
      <c r="D37" s="37">
        <f t="shared" si="8"/>
        <v>0</v>
      </c>
      <c r="E37" s="38">
        <v>0.0</v>
      </c>
      <c r="F37" s="37">
        <f t="shared" si="9"/>
        <v>0</v>
      </c>
      <c r="G37" s="38">
        <f t="shared" si="10"/>
        <v>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26"/>
      <c r="B38" s="33" t="str">
        <f>Jan!B38</f>
        <v>Animais</v>
      </c>
      <c r="C38" s="38">
        <v>0.0</v>
      </c>
      <c r="D38" s="37">
        <f t="shared" si="8"/>
        <v>0</v>
      </c>
      <c r="E38" s="38">
        <v>0.0</v>
      </c>
      <c r="F38" s="37">
        <f t="shared" si="9"/>
        <v>0</v>
      </c>
      <c r="G38" s="38">
        <f t="shared" si="10"/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26"/>
      <c r="B39" s="33" t="str">
        <f>Jan!B39</f>
        <v>Vigilante/Segurança</v>
      </c>
      <c r="C39" s="38">
        <v>0.0</v>
      </c>
      <c r="D39" s="37">
        <f t="shared" si="8"/>
        <v>0</v>
      </c>
      <c r="E39" s="38">
        <v>0.0</v>
      </c>
      <c r="F39" s="37">
        <f t="shared" si="9"/>
        <v>0</v>
      </c>
      <c r="G39" s="38">
        <f t="shared" si="10"/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26"/>
      <c r="B40" s="33" t="str">
        <f>Jan!B40</f>
        <v>.</v>
      </c>
      <c r="C40" s="38">
        <v>0.0</v>
      </c>
      <c r="D40" s="37">
        <f t="shared" si="8"/>
        <v>0</v>
      </c>
      <c r="E40" s="38">
        <v>0.0</v>
      </c>
      <c r="F40" s="37">
        <f t="shared" si="9"/>
        <v>0</v>
      </c>
      <c r="G40" s="38">
        <f t="shared" si="10"/>
        <v>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26"/>
      <c r="B41" s="33" t="str">
        <f>Jan!B41</f>
        <v>.</v>
      </c>
      <c r="C41" s="38">
        <v>0.0</v>
      </c>
      <c r="D41" s="37">
        <f t="shared" si="8"/>
        <v>0</v>
      </c>
      <c r="E41" s="38">
        <v>0.0</v>
      </c>
      <c r="F41" s="37">
        <f t="shared" si="9"/>
        <v>0</v>
      </c>
      <c r="G41" s="38">
        <f t="shared" si="10"/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39"/>
      <c r="B42" s="40" t="str">
        <f>Jan!B42</f>
        <v>.</v>
      </c>
      <c r="C42" s="45">
        <v>0.0</v>
      </c>
      <c r="D42" s="44">
        <f t="shared" si="8"/>
        <v>0</v>
      </c>
      <c r="E42" s="45">
        <v>0.0</v>
      </c>
      <c r="F42" s="44">
        <f t="shared" si="9"/>
        <v>0</v>
      </c>
      <c r="G42" s="45">
        <f t="shared" si="10"/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0" customHeight="1">
      <c r="A43" s="71" t="s">
        <v>42</v>
      </c>
      <c r="B43" s="72"/>
      <c r="C43" s="108">
        <f>SUM(C25:C42)</f>
        <v>0</v>
      </c>
      <c r="D43" s="109">
        <f t="shared" si="8"/>
        <v>0</v>
      </c>
      <c r="E43" s="75">
        <f>SUM(E25:E42)</f>
        <v>0</v>
      </c>
      <c r="F43" s="110">
        <f t="shared" si="9"/>
        <v>0</v>
      </c>
      <c r="G43" s="75">
        <f>SUM(G25:G42)</f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77" t="s">
        <v>43</v>
      </c>
      <c r="B44" s="27" t="str">
        <f>Jan!B44</f>
        <v>Academia</v>
      </c>
      <c r="C44" s="32">
        <v>0.0</v>
      </c>
      <c r="D44" s="31">
        <f t="shared" si="8"/>
        <v>0</v>
      </c>
      <c r="E44" s="32">
        <v>0.0</v>
      </c>
      <c r="F44" s="31">
        <f t="shared" si="9"/>
        <v>0</v>
      </c>
      <c r="G44" s="32">
        <f t="shared" ref="G44:G49" si="11">C44-E44</f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26"/>
      <c r="B45" s="33" t="str">
        <f>Jan!B45</f>
        <v>Curso de línguas</v>
      </c>
      <c r="C45" s="38">
        <v>0.0</v>
      </c>
      <c r="D45" s="37">
        <f t="shared" si="8"/>
        <v>0</v>
      </c>
      <c r="E45" s="38">
        <v>0.0</v>
      </c>
      <c r="F45" s="37">
        <f t="shared" si="9"/>
        <v>0</v>
      </c>
      <c r="G45" s="38">
        <f t="shared" si="11"/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26"/>
      <c r="B46" s="33" t="str">
        <f>Jan!B46</f>
        <v>Faculdade e Colégio</v>
      </c>
      <c r="C46" s="38">
        <v>0.0</v>
      </c>
      <c r="D46" s="37">
        <f t="shared" si="8"/>
        <v>0</v>
      </c>
      <c r="E46" s="38">
        <v>0.0</v>
      </c>
      <c r="F46" s="37">
        <f t="shared" si="9"/>
        <v>0</v>
      </c>
      <c r="G46" s="38">
        <f t="shared" si="11"/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26"/>
      <c r="B47" s="33" t="str">
        <f>Jan!B47</f>
        <v>Mat. escolar, cópias, trabalhos...</v>
      </c>
      <c r="C47" s="38">
        <v>0.0</v>
      </c>
      <c r="D47" s="37">
        <f t="shared" si="8"/>
        <v>0</v>
      </c>
      <c r="E47" s="38">
        <v>0.0</v>
      </c>
      <c r="F47" s="37">
        <f t="shared" si="9"/>
        <v>0</v>
      </c>
      <c r="G47" s="38">
        <f t="shared" si="11"/>
        <v>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26"/>
      <c r="B48" s="33" t="str">
        <f>Jan!B48</f>
        <v>.</v>
      </c>
      <c r="C48" s="38">
        <v>0.0</v>
      </c>
      <c r="D48" s="37">
        <f t="shared" si="8"/>
        <v>0</v>
      </c>
      <c r="E48" s="38">
        <v>0.0</v>
      </c>
      <c r="F48" s="37">
        <f t="shared" si="9"/>
        <v>0</v>
      </c>
      <c r="G48" s="38">
        <f t="shared" si="11"/>
        <v>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39"/>
      <c r="B49" s="40" t="str">
        <f>Jan!B49</f>
        <v>.</v>
      </c>
      <c r="C49" s="45">
        <v>0.0</v>
      </c>
      <c r="D49" s="44">
        <f t="shared" si="8"/>
        <v>0</v>
      </c>
      <c r="E49" s="45">
        <v>0.0</v>
      </c>
      <c r="F49" s="44">
        <f t="shared" si="9"/>
        <v>0</v>
      </c>
      <c r="G49" s="45">
        <f t="shared" si="11"/>
        <v>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0" customHeight="1">
      <c r="A50" s="71" t="s">
        <v>48</v>
      </c>
      <c r="B50" s="72"/>
      <c r="C50" s="108">
        <f>SUM(C44:C49)</f>
        <v>0</v>
      </c>
      <c r="D50" s="109">
        <f t="shared" si="8"/>
        <v>0</v>
      </c>
      <c r="E50" s="75">
        <f>SUM(E44:E49)</f>
        <v>0</v>
      </c>
      <c r="F50" s="126">
        <f t="shared" si="9"/>
        <v>0</v>
      </c>
      <c r="G50" s="75">
        <f>SUM(G44:G49)</f>
        <v>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77" t="s">
        <v>49</v>
      </c>
      <c r="B51" s="27" t="str">
        <f>Jan!B51</f>
        <v>Condução</v>
      </c>
      <c r="C51" s="32">
        <v>0.0</v>
      </c>
      <c r="D51" s="31">
        <f t="shared" si="8"/>
        <v>0</v>
      </c>
      <c r="E51" s="32">
        <v>0.0</v>
      </c>
      <c r="F51" s="31">
        <f t="shared" si="9"/>
        <v>0</v>
      </c>
      <c r="G51" s="32">
        <f t="shared" ref="G51:G65" si="12">C51-E51</f>
        <v>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26"/>
      <c r="B52" s="33" t="str">
        <f>Jan!B52</f>
        <v>Convênio Médico</v>
      </c>
      <c r="C52" s="38">
        <v>0.0</v>
      </c>
      <c r="D52" s="37">
        <f t="shared" si="8"/>
        <v>0</v>
      </c>
      <c r="E52" s="38">
        <v>0.0</v>
      </c>
      <c r="F52" s="37">
        <f t="shared" si="9"/>
        <v>0</v>
      </c>
      <c r="G52" s="38">
        <f t="shared" si="12"/>
        <v>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26"/>
      <c r="B53" s="33" t="str">
        <f>Jan!B53</f>
        <v>CPMF e impostos</v>
      </c>
      <c r="C53" s="38">
        <v>0.0</v>
      </c>
      <c r="D53" s="37">
        <f t="shared" si="8"/>
        <v>0</v>
      </c>
      <c r="E53" s="38">
        <v>0.0</v>
      </c>
      <c r="F53" s="37">
        <f t="shared" si="9"/>
        <v>0</v>
      </c>
      <c r="G53" s="38">
        <f t="shared" si="12"/>
        <v>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26"/>
      <c r="B54" s="33" t="str">
        <f>Jan!B54</f>
        <v>Dízimo / Doações</v>
      </c>
      <c r="C54" s="38">
        <v>0.0</v>
      </c>
      <c r="D54" s="37">
        <f t="shared" si="8"/>
        <v>0</v>
      </c>
      <c r="E54" s="38">
        <v>0.0</v>
      </c>
      <c r="F54" s="37">
        <f t="shared" si="9"/>
        <v>0</v>
      </c>
      <c r="G54" s="38">
        <f t="shared" si="12"/>
        <v>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26"/>
      <c r="B55" s="33" t="str">
        <f>Jan!B55</f>
        <v>INSS</v>
      </c>
      <c r="C55" s="38">
        <v>0.0</v>
      </c>
      <c r="D55" s="37">
        <f t="shared" si="8"/>
        <v>0</v>
      </c>
      <c r="E55" s="38">
        <v>0.0</v>
      </c>
      <c r="F55" s="37">
        <f t="shared" si="9"/>
        <v>0</v>
      </c>
      <c r="G55" s="38">
        <f t="shared" si="12"/>
        <v>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26"/>
      <c r="B56" s="33" t="str">
        <f>Jan!B56</f>
        <v>IRRF</v>
      </c>
      <c r="C56" s="38">
        <v>0.0</v>
      </c>
      <c r="D56" s="37">
        <f t="shared" si="8"/>
        <v>0</v>
      </c>
      <c r="E56" s="38">
        <v>0.0</v>
      </c>
      <c r="F56" s="37">
        <f t="shared" si="9"/>
        <v>0</v>
      </c>
      <c r="G56" s="38">
        <f t="shared" si="12"/>
        <v>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26"/>
      <c r="B57" s="33" t="str">
        <f>Jan!B57</f>
        <v>Medicamentos</v>
      </c>
      <c r="C57" s="38">
        <v>0.0</v>
      </c>
      <c r="D57" s="37">
        <f t="shared" si="8"/>
        <v>0</v>
      </c>
      <c r="E57" s="38">
        <v>0.0</v>
      </c>
      <c r="F57" s="37">
        <f t="shared" si="9"/>
        <v>0</v>
      </c>
      <c r="G57" s="38">
        <f t="shared" si="12"/>
        <v>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26"/>
      <c r="B58" s="33" t="str">
        <f>Jan!B58</f>
        <v>Mesada</v>
      </c>
      <c r="C58" s="38">
        <v>0.0</v>
      </c>
      <c r="D58" s="37">
        <f t="shared" si="8"/>
        <v>0</v>
      </c>
      <c r="E58" s="38">
        <v>0.0</v>
      </c>
      <c r="F58" s="37">
        <f t="shared" si="9"/>
        <v>0</v>
      </c>
      <c r="G58" s="38">
        <f t="shared" si="12"/>
        <v>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26"/>
      <c r="B59" s="33" t="str">
        <f>Jan!B59</f>
        <v>Pensão</v>
      </c>
      <c r="C59" s="38">
        <v>0.0</v>
      </c>
      <c r="D59" s="37">
        <f t="shared" si="8"/>
        <v>0</v>
      </c>
      <c r="E59" s="38">
        <v>0.0</v>
      </c>
      <c r="F59" s="37">
        <f t="shared" si="9"/>
        <v>0</v>
      </c>
      <c r="G59" s="38">
        <f t="shared" si="12"/>
        <v>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26"/>
      <c r="B60" s="33" t="str">
        <f>Jan!B60</f>
        <v>Tarifas, c.créd., ch. esp., etc.</v>
      </c>
      <c r="C60" s="38">
        <v>0.0</v>
      </c>
      <c r="D60" s="37">
        <f t="shared" si="8"/>
        <v>0</v>
      </c>
      <c r="E60" s="38">
        <v>0.0</v>
      </c>
      <c r="F60" s="37">
        <f t="shared" si="9"/>
        <v>0</v>
      </c>
      <c r="G60" s="38">
        <f t="shared" si="12"/>
        <v>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26"/>
      <c r="B61" s="33" t="str">
        <f>Jan!B61</f>
        <v>Vestuário (Roupas, Calçados...)</v>
      </c>
      <c r="C61" s="38">
        <v>0.0</v>
      </c>
      <c r="D61" s="37">
        <f t="shared" si="8"/>
        <v>0</v>
      </c>
      <c r="E61" s="38">
        <v>0.0</v>
      </c>
      <c r="F61" s="37">
        <f t="shared" si="9"/>
        <v>0</v>
      </c>
      <c r="G61" s="38">
        <f t="shared" si="12"/>
        <v>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26"/>
      <c r="B62" s="33" t="str">
        <f>Jan!B62</f>
        <v>.</v>
      </c>
      <c r="C62" s="38">
        <v>0.0</v>
      </c>
      <c r="D62" s="37">
        <f t="shared" si="8"/>
        <v>0</v>
      </c>
      <c r="E62" s="38">
        <v>0.0</v>
      </c>
      <c r="F62" s="37">
        <f t="shared" si="9"/>
        <v>0</v>
      </c>
      <c r="G62" s="38">
        <f t="shared" si="12"/>
        <v>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26"/>
      <c r="B63" s="33" t="str">
        <f>Jan!B63</f>
        <v>.</v>
      </c>
      <c r="C63" s="38">
        <v>0.0</v>
      </c>
      <c r="D63" s="37">
        <f t="shared" si="8"/>
        <v>0</v>
      </c>
      <c r="E63" s="38">
        <v>0.0</v>
      </c>
      <c r="F63" s="37">
        <f t="shared" si="9"/>
        <v>0</v>
      </c>
      <c r="G63" s="38">
        <f t="shared" si="12"/>
        <v>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26"/>
      <c r="B64" s="33" t="str">
        <f>Jan!B64</f>
        <v>.</v>
      </c>
      <c r="C64" s="38">
        <v>0.0</v>
      </c>
      <c r="D64" s="37">
        <f t="shared" si="8"/>
        <v>0</v>
      </c>
      <c r="E64" s="38">
        <v>0.0</v>
      </c>
      <c r="F64" s="37">
        <f t="shared" si="9"/>
        <v>0</v>
      </c>
      <c r="G64" s="38">
        <f t="shared" si="12"/>
        <v>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39"/>
      <c r="B65" s="40" t="str">
        <f>Jan!B65</f>
        <v>.</v>
      </c>
      <c r="C65" s="45">
        <v>0.0</v>
      </c>
      <c r="D65" s="44">
        <f t="shared" si="8"/>
        <v>0</v>
      </c>
      <c r="E65" s="45">
        <v>0.0</v>
      </c>
      <c r="F65" s="44">
        <f t="shared" si="9"/>
        <v>0</v>
      </c>
      <c r="G65" s="45">
        <f t="shared" si="12"/>
        <v>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0" customHeight="1">
      <c r="A66" s="71" t="s">
        <v>60</v>
      </c>
      <c r="B66" s="72"/>
      <c r="C66" s="108">
        <f>SUM(C51:C65)</f>
        <v>0</v>
      </c>
      <c r="D66" s="109">
        <f t="shared" si="8"/>
        <v>0</v>
      </c>
      <c r="E66" s="75">
        <f>SUM(E51:E65)</f>
        <v>0</v>
      </c>
      <c r="F66" s="126">
        <f t="shared" si="9"/>
        <v>0</v>
      </c>
      <c r="G66" s="75">
        <f>SUM(G51:G65)</f>
        <v>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79" t="s">
        <v>61</v>
      </c>
      <c r="B67" s="27" t="str">
        <f>Jan!B67</f>
        <v>Combustível, pedágio</v>
      </c>
      <c r="C67" s="32">
        <v>0.0</v>
      </c>
      <c r="D67" s="31">
        <f t="shared" si="8"/>
        <v>0</v>
      </c>
      <c r="E67" s="32">
        <v>0.0</v>
      </c>
      <c r="F67" s="31">
        <f t="shared" si="9"/>
        <v>0</v>
      </c>
      <c r="G67" s="32">
        <f t="shared" ref="G67:G74" si="13">C67-E67</f>
        <v>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26"/>
      <c r="B68" s="33" t="str">
        <f>Jan!B68</f>
        <v>Lubrificantes, lavagem</v>
      </c>
      <c r="C68" s="38">
        <v>0.0</v>
      </c>
      <c r="D68" s="37">
        <f t="shared" si="8"/>
        <v>0</v>
      </c>
      <c r="E68" s="38">
        <v>0.0</v>
      </c>
      <c r="F68" s="37">
        <f t="shared" si="9"/>
        <v>0</v>
      </c>
      <c r="G68" s="38">
        <f t="shared" si="13"/>
        <v>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26"/>
      <c r="B69" s="33" t="str">
        <f>Jan!B69</f>
        <v>Manutenção do veículo</v>
      </c>
      <c r="C69" s="38">
        <v>0.0</v>
      </c>
      <c r="D69" s="37">
        <f t="shared" si="8"/>
        <v>0</v>
      </c>
      <c r="E69" s="38">
        <v>0.0</v>
      </c>
      <c r="F69" s="37">
        <f t="shared" si="9"/>
        <v>0</v>
      </c>
      <c r="G69" s="38">
        <f t="shared" si="13"/>
        <v>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26"/>
      <c r="B70" s="33" t="str">
        <f>Jan!B70</f>
        <v>Seguro</v>
      </c>
      <c r="C70" s="38">
        <v>0.0</v>
      </c>
      <c r="D70" s="37">
        <f t="shared" si="8"/>
        <v>0</v>
      </c>
      <c r="E70" s="38">
        <v>0.0</v>
      </c>
      <c r="F70" s="37">
        <f t="shared" si="9"/>
        <v>0</v>
      </c>
      <c r="G70" s="38">
        <f t="shared" si="13"/>
        <v>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26"/>
      <c r="B71" s="33" t="str">
        <f>Jan!B71</f>
        <v>Multas</v>
      </c>
      <c r="C71" s="38">
        <v>0.0</v>
      </c>
      <c r="D71" s="37">
        <f t="shared" si="8"/>
        <v>0</v>
      </c>
      <c r="E71" s="38">
        <v>0.0</v>
      </c>
      <c r="F71" s="37">
        <f t="shared" si="9"/>
        <v>0</v>
      </c>
      <c r="G71" s="38">
        <f t="shared" si="13"/>
        <v>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26"/>
      <c r="B72" s="33" t="str">
        <f>Jan!B72</f>
        <v>IPVA, Licenciamento, Seg. Obrig.</v>
      </c>
      <c r="C72" s="38">
        <v>0.0</v>
      </c>
      <c r="D72" s="37">
        <f t="shared" si="8"/>
        <v>0</v>
      </c>
      <c r="E72" s="38">
        <v>0.0</v>
      </c>
      <c r="F72" s="37">
        <f t="shared" si="9"/>
        <v>0</v>
      </c>
      <c r="G72" s="38">
        <f t="shared" si="13"/>
        <v>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26"/>
      <c r="B73" s="33" t="str">
        <f>Jan!B73</f>
        <v>.</v>
      </c>
      <c r="C73" s="38">
        <v>0.0</v>
      </c>
      <c r="D73" s="37">
        <f t="shared" si="8"/>
        <v>0</v>
      </c>
      <c r="E73" s="38">
        <v>0.0</v>
      </c>
      <c r="F73" s="37">
        <f t="shared" si="9"/>
        <v>0</v>
      </c>
      <c r="G73" s="38">
        <f t="shared" si="13"/>
        <v>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39"/>
      <c r="B74" s="40" t="str">
        <f>Jan!B74</f>
        <v>.</v>
      </c>
      <c r="C74" s="45">
        <v>0.0</v>
      </c>
      <c r="D74" s="44">
        <f t="shared" si="8"/>
        <v>0</v>
      </c>
      <c r="E74" s="45">
        <v>0.0</v>
      </c>
      <c r="F74" s="44">
        <f t="shared" si="9"/>
        <v>0</v>
      </c>
      <c r="G74" s="45">
        <f t="shared" si="13"/>
        <v>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0" customHeight="1">
      <c r="A75" s="71" t="s">
        <v>68</v>
      </c>
      <c r="B75" s="72"/>
      <c r="C75" s="108">
        <f>SUM(C67:C74)</f>
        <v>0</v>
      </c>
      <c r="D75" s="109">
        <f t="shared" si="8"/>
        <v>0</v>
      </c>
      <c r="E75" s="75">
        <f>SUM(E67:E74)</f>
        <v>0</v>
      </c>
      <c r="F75" s="126">
        <f t="shared" si="9"/>
        <v>0</v>
      </c>
      <c r="G75" s="75">
        <f>SUM(G67:G74)</f>
        <v>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77" t="s">
        <v>69</v>
      </c>
      <c r="B76" s="27" t="str">
        <f>Jan!B76</f>
        <v>Acessórios (Bolsa, bijuteria...)</v>
      </c>
      <c r="C76" s="32">
        <v>0.0</v>
      </c>
      <c r="D76" s="31">
        <f t="shared" si="8"/>
        <v>0</v>
      </c>
      <c r="E76" s="32">
        <v>0.0</v>
      </c>
      <c r="F76" s="31">
        <f t="shared" si="9"/>
        <v>0</v>
      </c>
      <c r="G76" s="32">
        <f t="shared" ref="G76:G85" si="14">C76-E76</f>
        <v>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26"/>
      <c r="B77" s="33" t="str">
        <f>Jan!B77</f>
        <v>Cosméticos, Cabeleireiro...</v>
      </c>
      <c r="C77" s="38">
        <v>0.0</v>
      </c>
      <c r="D77" s="37">
        <f t="shared" si="8"/>
        <v>0</v>
      </c>
      <c r="E77" s="38">
        <v>0.0</v>
      </c>
      <c r="F77" s="37">
        <f t="shared" si="9"/>
        <v>0</v>
      </c>
      <c r="G77" s="38">
        <f t="shared" si="14"/>
        <v>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26"/>
      <c r="B78" s="33" t="str">
        <f>Jan!B78</f>
        <v>Diversão e Lazer (Grêmio)</v>
      </c>
      <c r="C78" s="38">
        <v>0.0</v>
      </c>
      <c r="D78" s="37">
        <f t="shared" si="8"/>
        <v>0</v>
      </c>
      <c r="E78" s="38">
        <v>0.0</v>
      </c>
      <c r="F78" s="37">
        <f t="shared" si="9"/>
        <v>0</v>
      </c>
      <c r="G78" s="38">
        <f t="shared" si="14"/>
        <v>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26"/>
      <c r="B79" s="33" t="str">
        <f>Jan!B79</f>
        <v>Gorjeta</v>
      </c>
      <c r="C79" s="38">
        <v>0.0</v>
      </c>
      <c r="D79" s="37">
        <f t="shared" si="8"/>
        <v>0</v>
      </c>
      <c r="E79" s="38">
        <v>0.0</v>
      </c>
      <c r="F79" s="37">
        <f t="shared" si="9"/>
        <v>0</v>
      </c>
      <c r="G79" s="38">
        <f t="shared" si="14"/>
        <v>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26"/>
      <c r="B80" s="33" t="str">
        <f>Jan!B80</f>
        <v>Lanche, Café, doces...</v>
      </c>
      <c r="C80" s="38">
        <v>0.0</v>
      </c>
      <c r="D80" s="37">
        <f t="shared" si="8"/>
        <v>0</v>
      </c>
      <c r="E80" s="38">
        <v>0.0</v>
      </c>
      <c r="F80" s="37">
        <f t="shared" si="9"/>
        <v>0</v>
      </c>
      <c r="G80" s="38">
        <f t="shared" si="14"/>
        <v>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26"/>
      <c r="B81" s="33" t="str">
        <f>Jan!B81</f>
        <v>Presente</v>
      </c>
      <c r="C81" s="38">
        <v>0.0</v>
      </c>
      <c r="D81" s="37">
        <f t="shared" si="8"/>
        <v>0</v>
      </c>
      <c r="E81" s="38">
        <v>0.0</v>
      </c>
      <c r="F81" s="37">
        <f t="shared" si="9"/>
        <v>0</v>
      </c>
      <c r="G81" s="38">
        <f t="shared" si="14"/>
        <v>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26"/>
      <c r="B82" s="33" t="str">
        <f>Jan!B82</f>
        <v>.</v>
      </c>
      <c r="C82" s="38">
        <v>0.0</v>
      </c>
      <c r="D82" s="37">
        <f t="shared" si="8"/>
        <v>0</v>
      </c>
      <c r="E82" s="38">
        <v>0.0</v>
      </c>
      <c r="F82" s="37">
        <f t="shared" si="9"/>
        <v>0</v>
      </c>
      <c r="G82" s="38">
        <f t="shared" si="14"/>
        <v>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26"/>
      <c r="B83" s="33" t="str">
        <f>Jan!B83</f>
        <v>.</v>
      </c>
      <c r="C83" s="38">
        <v>0.0</v>
      </c>
      <c r="D83" s="37">
        <f t="shared" si="8"/>
        <v>0</v>
      </c>
      <c r="E83" s="38">
        <v>0.0</v>
      </c>
      <c r="F83" s="37">
        <f t="shared" si="9"/>
        <v>0</v>
      </c>
      <c r="G83" s="38">
        <f t="shared" si="14"/>
        <v>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26"/>
      <c r="B84" s="33" t="str">
        <f>Jan!B84</f>
        <v>.</v>
      </c>
      <c r="C84" s="38">
        <v>0.0</v>
      </c>
      <c r="D84" s="37">
        <f t="shared" si="8"/>
        <v>0</v>
      </c>
      <c r="E84" s="38">
        <v>0.0</v>
      </c>
      <c r="F84" s="37">
        <f t="shared" si="9"/>
        <v>0</v>
      </c>
      <c r="G84" s="38">
        <f t="shared" si="14"/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39"/>
      <c r="B85" s="40" t="str">
        <f>Jan!B85</f>
        <v>.</v>
      </c>
      <c r="C85" s="45">
        <v>0.0</v>
      </c>
      <c r="D85" s="44">
        <f t="shared" si="8"/>
        <v>0</v>
      </c>
      <c r="E85" s="45">
        <v>0.0</v>
      </c>
      <c r="F85" s="44">
        <f t="shared" si="9"/>
        <v>0</v>
      </c>
      <c r="G85" s="45">
        <f t="shared" si="14"/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0.25" customHeight="1">
      <c r="A86" s="80" t="s">
        <v>76</v>
      </c>
      <c r="B86" s="81"/>
      <c r="C86" s="82">
        <f>SUM(C76:C85)</f>
        <v>0</v>
      </c>
      <c r="D86" s="83">
        <f t="shared" si="8"/>
        <v>0</v>
      </c>
      <c r="E86" s="82">
        <f>SUM(E76:E85)</f>
        <v>0</v>
      </c>
      <c r="F86" s="83">
        <f t="shared" si="9"/>
        <v>0</v>
      </c>
      <c r="G86" s="82">
        <f>SUM(G76:G85)</f>
        <v>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0" customHeight="1">
      <c r="A87" s="84" t="s">
        <v>77</v>
      </c>
      <c r="B87" s="60"/>
      <c r="C87" s="85">
        <f t="shared" ref="C87:G87" si="15">C43+C50+C66+C75+C86</f>
        <v>0</v>
      </c>
      <c r="D87" s="87">
        <f t="shared" si="15"/>
        <v>0</v>
      </c>
      <c r="E87" s="85">
        <f t="shared" si="15"/>
        <v>0</v>
      </c>
      <c r="F87" s="87">
        <f t="shared" si="15"/>
        <v>0</v>
      </c>
      <c r="G87" s="85">
        <f t="shared" si="15"/>
        <v>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9.0" customHeight="1">
      <c r="A88" s="53"/>
      <c r="B88" s="54"/>
      <c r="C88" s="54"/>
      <c r="D88" s="54"/>
      <c r="E88" s="54"/>
      <c r="F88" s="54"/>
      <c r="G88" s="5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75" customHeight="1">
      <c r="A89" s="53"/>
      <c r="B89" s="88" t="s">
        <v>78</v>
      </c>
      <c r="C89" s="89">
        <v>0.05</v>
      </c>
      <c r="D89" s="89">
        <v>0.1</v>
      </c>
      <c r="E89" s="54"/>
      <c r="F89" s="1"/>
      <c r="G89" s="5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2.5" customHeight="1">
      <c r="A90" s="53"/>
      <c r="B90" s="90" t="s">
        <v>79</v>
      </c>
      <c r="C90" s="91">
        <f t="shared" ref="C90:D90" si="16">C89+0.001</f>
        <v>0.051</v>
      </c>
      <c r="D90" s="91">
        <f t="shared" si="16"/>
        <v>0.101</v>
      </c>
      <c r="E90" s="1"/>
      <c r="F90" s="1"/>
      <c r="G90" s="5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2.5" customHeight="1">
      <c r="A91" s="53"/>
      <c r="B91" s="54"/>
      <c r="C91" s="54"/>
      <c r="D91" s="54"/>
      <c r="E91" s="54"/>
      <c r="F91" s="54"/>
      <c r="G91" s="5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0" customHeight="1">
      <c r="A92" s="92"/>
      <c r="B92" s="93" t="s">
        <v>80</v>
      </c>
      <c r="C92" s="94">
        <f>C13-C87-C22</f>
        <v>0</v>
      </c>
      <c r="D92" s="95">
        <f>IF(C$13=0,0,C92/C$13)</f>
        <v>0</v>
      </c>
      <c r="E92" s="94">
        <f>E13-E87-E22</f>
        <v>0</v>
      </c>
      <c r="F92" s="95">
        <f>IF((E$13-E$5)=0,0,E92/(E$13-E$5))</f>
        <v>0</v>
      </c>
      <c r="G92" s="94">
        <f>G13-G87-G22</f>
        <v>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C1:G1"/>
    <mergeCell ref="E2:G2"/>
    <mergeCell ref="C3:D3"/>
    <mergeCell ref="E3:F3"/>
    <mergeCell ref="A5:A12"/>
    <mergeCell ref="A13:B13"/>
    <mergeCell ref="A15:A21"/>
    <mergeCell ref="A51:A65"/>
    <mergeCell ref="A67:A74"/>
    <mergeCell ref="A76:A85"/>
    <mergeCell ref="A75:B75"/>
    <mergeCell ref="A86:B86"/>
    <mergeCell ref="A87:B87"/>
    <mergeCell ref="A22:B22"/>
    <mergeCell ref="A24:B24"/>
    <mergeCell ref="A25:A42"/>
    <mergeCell ref="A43:B43"/>
    <mergeCell ref="A44:A49"/>
    <mergeCell ref="A50:B50"/>
    <mergeCell ref="A66:B66"/>
  </mergeCells>
  <printOptions/>
  <pageMargins bottom="0.75" footer="0.0" header="0.0" left="0.7" right="0.7" top="0.75"/>
  <pageSetup orientation="landscape"/>
  <headerFooter>
    <oddHeader>&amp;COrçamento mês de &amp;A</oddHeader>
    <oddFooter>&amp;Lfonte: www.disop.com.br&amp;C&amp;P de &amp;R&amp;D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1" width="10.75"/>
    <col customWidth="1" min="2" max="2" width="50.0"/>
    <col customWidth="1" min="3" max="7" width="25.88"/>
    <col customWidth="1" min="8" max="26" width="8.0"/>
  </cols>
  <sheetData>
    <row r="1" ht="54.75" customHeight="1">
      <c r="A1" s="1"/>
      <c r="B1" s="1"/>
      <c r="C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1"/>
      <c r="C2" s="1"/>
      <c r="D2" s="1"/>
      <c r="E2" s="3" t="s">
        <v>1</v>
      </c>
      <c r="F2" s="4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1"/>
      <c r="C3" s="6" t="s">
        <v>2</v>
      </c>
      <c r="D3" s="7"/>
      <c r="E3" s="8" t="s">
        <v>3</v>
      </c>
      <c r="F3" s="9"/>
      <c r="G3" s="10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62.25" customHeight="1">
      <c r="A4" s="11"/>
      <c r="B4" s="12" t="s">
        <v>5</v>
      </c>
      <c r="C4" s="13" t="s">
        <v>6</v>
      </c>
      <c r="D4" s="14" t="s">
        <v>7</v>
      </c>
      <c r="E4" s="15" t="s">
        <v>6</v>
      </c>
      <c r="F4" s="16" t="s">
        <v>7</v>
      </c>
      <c r="G4" s="17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9" t="s">
        <v>9</v>
      </c>
      <c r="B5" s="20" t="s">
        <v>10</v>
      </c>
      <c r="C5" s="96"/>
      <c r="D5" s="97"/>
      <c r="E5" s="23">
        <f>Nov!E92</f>
        <v>0</v>
      </c>
      <c r="F5" s="24"/>
      <c r="G5" s="2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.25" customHeight="1">
      <c r="A6" s="26"/>
      <c r="B6" s="27" t="str">
        <f>Jan!B6</f>
        <v>Salários</v>
      </c>
      <c r="C6" s="98">
        <v>0.0</v>
      </c>
      <c r="D6" s="99">
        <f t="shared" ref="D6:D12" si="1">IF(C$13=0,0,C6/C$13)</f>
        <v>0</v>
      </c>
      <c r="E6" s="30">
        <v>0.0</v>
      </c>
      <c r="F6" s="31">
        <f t="shared" ref="F6:F12" si="2">IF((E$13-E$5)=0,0,E6/(E$13-E$5))</f>
        <v>0</v>
      </c>
      <c r="G6" s="32">
        <f t="shared" ref="G6:G12" si="3">E6-C6</f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26"/>
      <c r="B7" s="33" t="str">
        <f>Jan!B7</f>
        <v>Vale</v>
      </c>
      <c r="C7" s="100">
        <v>0.0</v>
      </c>
      <c r="D7" s="101">
        <f t="shared" si="1"/>
        <v>0</v>
      </c>
      <c r="E7" s="36">
        <v>0.0</v>
      </c>
      <c r="F7" s="37">
        <f t="shared" si="2"/>
        <v>0</v>
      </c>
      <c r="G7" s="38">
        <f t="shared" si="3"/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26"/>
      <c r="B8" s="33" t="str">
        <f>Jan!B8</f>
        <v>Pensão</v>
      </c>
      <c r="C8" s="100">
        <v>0.0</v>
      </c>
      <c r="D8" s="101">
        <f t="shared" si="1"/>
        <v>0</v>
      </c>
      <c r="E8" s="36">
        <v>0.0</v>
      </c>
      <c r="F8" s="37">
        <f t="shared" si="2"/>
        <v>0</v>
      </c>
      <c r="G8" s="38">
        <f t="shared" si="3"/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26"/>
      <c r="B9" s="33" t="str">
        <f>Jan!B9</f>
        <v>Resgate Aplicação</v>
      </c>
      <c r="C9" s="100">
        <v>0.0</v>
      </c>
      <c r="D9" s="101">
        <f t="shared" si="1"/>
        <v>0</v>
      </c>
      <c r="E9" s="36">
        <v>0.0</v>
      </c>
      <c r="F9" s="37">
        <f t="shared" si="2"/>
        <v>0</v>
      </c>
      <c r="G9" s="38">
        <f t="shared" si="3"/>
        <v>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26"/>
      <c r="B10" s="33" t="str">
        <f>Jan!B10</f>
        <v>Bônus / Comissão</v>
      </c>
      <c r="C10" s="100">
        <v>0.0</v>
      </c>
      <c r="D10" s="101">
        <f t="shared" si="1"/>
        <v>0</v>
      </c>
      <c r="E10" s="36">
        <v>0.0</v>
      </c>
      <c r="F10" s="37">
        <f t="shared" si="2"/>
        <v>0</v>
      </c>
      <c r="G10" s="38">
        <f t="shared" si="3"/>
        <v>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26"/>
      <c r="B11" s="33" t="str">
        <f>Jan!B11</f>
        <v>.</v>
      </c>
      <c r="C11" s="100">
        <v>0.0</v>
      </c>
      <c r="D11" s="101">
        <f t="shared" si="1"/>
        <v>0</v>
      </c>
      <c r="E11" s="36">
        <v>0.0</v>
      </c>
      <c r="F11" s="37">
        <f t="shared" si="2"/>
        <v>0</v>
      </c>
      <c r="G11" s="38">
        <f t="shared" si="3"/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39"/>
      <c r="B12" s="40" t="str">
        <f>Jan!B12</f>
        <v>.</v>
      </c>
      <c r="C12" s="102">
        <v>0.0</v>
      </c>
      <c r="D12" s="103">
        <f t="shared" si="1"/>
        <v>0</v>
      </c>
      <c r="E12" s="43">
        <v>0.0</v>
      </c>
      <c r="F12" s="44">
        <f t="shared" si="2"/>
        <v>0</v>
      </c>
      <c r="G12" s="45">
        <f t="shared" si="3"/>
        <v>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46" t="s">
        <v>17</v>
      </c>
      <c r="B13" s="47"/>
      <c r="C13" s="104">
        <f t="shared" ref="C13:G13" si="4">SUM(C5:C12)</f>
        <v>0</v>
      </c>
      <c r="D13" s="105">
        <f t="shared" si="4"/>
        <v>0</v>
      </c>
      <c r="E13" s="50">
        <f t="shared" si="4"/>
        <v>0</v>
      </c>
      <c r="F13" s="51">
        <f t="shared" si="4"/>
        <v>0</v>
      </c>
      <c r="G13" s="52">
        <f t="shared" si="4"/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53"/>
      <c r="B14" s="54"/>
      <c r="C14" s="54"/>
      <c r="D14" s="54"/>
      <c r="E14" s="54"/>
      <c r="F14" s="54"/>
      <c r="G14" s="5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19" t="s">
        <v>18</v>
      </c>
      <c r="B15" s="27" t="str">
        <f>Jan!B15</f>
        <v>Ativos móveis (ex.: veículo)</v>
      </c>
      <c r="C15" s="32">
        <v>0.0</v>
      </c>
      <c r="D15" s="99">
        <f t="shared" ref="D15:D22" si="5">IF(C$13=0,0,C15/C$13)</f>
        <v>0</v>
      </c>
      <c r="E15" s="30">
        <v>0.0</v>
      </c>
      <c r="F15" s="31">
        <f t="shared" ref="F15:F22" si="6">IF((E$13-E$5)=0,0,E15/(E$13-E$5))</f>
        <v>0</v>
      </c>
      <c r="G15" s="32">
        <f t="shared" ref="G15:G21" si="7">E15-C15</f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26"/>
      <c r="B16" s="33" t="str">
        <f>Jan!B16</f>
        <v>Ativos imóveis (ex. casa)</v>
      </c>
      <c r="C16" s="38">
        <v>0.0</v>
      </c>
      <c r="D16" s="101">
        <f t="shared" si="5"/>
        <v>0</v>
      </c>
      <c r="E16" s="36">
        <v>0.0</v>
      </c>
      <c r="F16" s="37">
        <f t="shared" si="6"/>
        <v>0</v>
      </c>
      <c r="G16" s="38">
        <f t="shared" si="7"/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26"/>
      <c r="B17" s="33" t="str">
        <f>Jan!B17</f>
        <v>Previdência Privada</v>
      </c>
      <c r="C17" s="38">
        <v>0.0</v>
      </c>
      <c r="D17" s="101">
        <f t="shared" si="5"/>
        <v>0</v>
      </c>
      <c r="E17" s="36">
        <v>0.0</v>
      </c>
      <c r="F17" s="37">
        <f t="shared" si="6"/>
        <v>0</v>
      </c>
      <c r="G17" s="38">
        <f t="shared" si="7"/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26"/>
      <c r="B18" s="33" t="str">
        <f>Jan!B18</f>
        <v>Aplicação em Fundos</v>
      </c>
      <c r="C18" s="38">
        <v>0.0</v>
      </c>
      <c r="D18" s="101">
        <f t="shared" si="5"/>
        <v>0</v>
      </c>
      <c r="E18" s="36">
        <v>0.0</v>
      </c>
      <c r="F18" s="37">
        <f t="shared" si="6"/>
        <v>0</v>
      </c>
      <c r="G18" s="38">
        <f t="shared" si="7"/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26"/>
      <c r="B19" s="33" t="str">
        <f>Jan!B19</f>
        <v>Poupança</v>
      </c>
      <c r="C19" s="38">
        <v>0.0</v>
      </c>
      <c r="D19" s="101">
        <f t="shared" si="5"/>
        <v>0</v>
      </c>
      <c r="E19" s="36">
        <v>0.0</v>
      </c>
      <c r="F19" s="37">
        <f t="shared" si="6"/>
        <v>0</v>
      </c>
      <c r="G19" s="38">
        <f t="shared" si="7"/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26"/>
      <c r="B20" s="33" t="str">
        <f>Jan!B20</f>
        <v>.</v>
      </c>
      <c r="C20" s="38">
        <v>0.0</v>
      </c>
      <c r="D20" s="101">
        <f t="shared" si="5"/>
        <v>0</v>
      </c>
      <c r="E20" s="36">
        <v>0.0</v>
      </c>
      <c r="F20" s="37">
        <f t="shared" si="6"/>
        <v>0</v>
      </c>
      <c r="G20" s="38">
        <f t="shared" si="7"/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39"/>
      <c r="B21" s="40" t="str">
        <f>Jan!B21</f>
        <v>.</v>
      </c>
      <c r="C21" s="45">
        <v>0.0</v>
      </c>
      <c r="D21" s="101">
        <f t="shared" si="5"/>
        <v>0</v>
      </c>
      <c r="E21" s="43">
        <v>0.0</v>
      </c>
      <c r="F21" s="37">
        <f t="shared" si="6"/>
        <v>0</v>
      </c>
      <c r="G21" s="38">
        <f t="shared" si="7"/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0" customHeight="1">
      <c r="A22" s="59" t="s">
        <v>24</v>
      </c>
      <c r="B22" s="60"/>
      <c r="C22" s="106">
        <f>SUM(C15:C21)</f>
        <v>0</v>
      </c>
      <c r="D22" s="105">
        <f t="shared" si="5"/>
        <v>0</v>
      </c>
      <c r="E22" s="62">
        <f>SUM(E15:E21)</f>
        <v>0</v>
      </c>
      <c r="F22" s="63">
        <f t="shared" si="6"/>
        <v>0</v>
      </c>
      <c r="G22" s="64">
        <f>SUM(G15:G21)</f>
        <v>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75" customHeight="1">
      <c r="A23" s="53"/>
      <c r="B23" s="54"/>
      <c r="C23" s="54"/>
      <c r="D23" s="54"/>
      <c r="E23" s="54"/>
      <c r="F23" s="54"/>
      <c r="G23" s="5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65" t="s">
        <v>25</v>
      </c>
      <c r="B24" s="60"/>
      <c r="C24" s="106">
        <f>C13-C22</f>
        <v>0</v>
      </c>
      <c r="D24" s="107">
        <f t="shared" ref="D24:D86" si="8">IF(C$13=0,0,C24/C$13)</f>
        <v>0</v>
      </c>
      <c r="E24" s="52">
        <f>E13-E22</f>
        <v>0</v>
      </c>
      <c r="F24" s="51">
        <f t="shared" ref="F24:F86" si="9">IF((E$13-E$5)=0,0,E24/(E$13-E$5))</f>
        <v>0</v>
      </c>
      <c r="G24" s="52">
        <f>G13-G22</f>
        <v>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9" t="s">
        <v>26</v>
      </c>
      <c r="B25" s="27" t="str">
        <f>Jan!B25</f>
        <v>Açougue, Avícola, peixaria...</v>
      </c>
      <c r="C25" s="32">
        <v>0.0</v>
      </c>
      <c r="D25" s="31">
        <f t="shared" si="8"/>
        <v>0</v>
      </c>
      <c r="E25" s="32">
        <v>0.0</v>
      </c>
      <c r="F25" s="31">
        <f t="shared" si="9"/>
        <v>0</v>
      </c>
      <c r="G25" s="38">
        <f t="shared" ref="G25:G42" si="10">C25-E25</f>
        <v>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26"/>
      <c r="B26" s="33" t="str">
        <f>Jan!B26</f>
        <v>Água</v>
      </c>
      <c r="C26" s="38">
        <v>0.0</v>
      </c>
      <c r="D26" s="37">
        <f t="shared" si="8"/>
        <v>0</v>
      </c>
      <c r="E26" s="38">
        <v>0.0</v>
      </c>
      <c r="F26" s="37">
        <f t="shared" si="9"/>
        <v>0</v>
      </c>
      <c r="G26" s="38">
        <f t="shared" si="10"/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26"/>
      <c r="B27" s="33" t="str">
        <f>Jan!B27</f>
        <v>Aluguel</v>
      </c>
      <c r="C27" s="38">
        <v>0.0</v>
      </c>
      <c r="D27" s="37">
        <f t="shared" si="8"/>
        <v>0</v>
      </c>
      <c r="E27" s="38">
        <v>0.0</v>
      </c>
      <c r="F27" s="37">
        <f t="shared" si="9"/>
        <v>0</v>
      </c>
      <c r="G27" s="38">
        <f t="shared" si="10"/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26"/>
      <c r="B28" s="33" t="str">
        <f>Jan!B28</f>
        <v>Assinatura de jornal, revista</v>
      </c>
      <c r="C28" s="38">
        <v>0.0</v>
      </c>
      <c r="D28" s="37">
        <f t="shared" si="8"/>
        <v>0</v>
      </c>
      <c r="E28" s="38">
        <v>0.0</v>
      </c>
      <c r="F28" s="37">
        <f t="shared" si="9"/>
        <v>0</v>
      </c>
      <c r="G28" s="38">
        <f t="shared" si="10"/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26"/>
      <c r="B29" s="33" t="str">
        <f>Jan!B29</f>
        <v>Compra de móveis, utensílios</v>
      </c>
      <c r="C29" s="38">
        <v>0.0</v>
      </c>
      <c r="D29" s="37">
        <f t="shared" si="8"/>
        <v>0</v>
      </c>
      <c r="E29" s="38">
        <v>0.0</v>
      </c>
      <c r="F29" s="37">
        <f t="shared" si="9"/>
        <v>0</v>
      </c>
      <c r="G29" s="38">
        <f t="shared" si="10"/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26"/>
      <c r="B30" s="33" t="str">
        <f>Jan!B30</f>
        <v>Condomínio</v>
      </c>
      <c r="C30" s="38">
        <v>0.0</v>
      </c>
      <c r="D30" s="37">
        <f t="shared" si="8"/>
        <v>0</v>
      </c>
      <c r="E30" s="38">
        <v>0.0</v>
      </c>
      <c r="F30" s="37">
        <f t="shared" si="9"/>
        <v>0</v>
      </c>
      <c r="G30" s="38">
        <f t="shared" si="10"/>
        <v>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26"/>
      <c r="B31" s="33" t="str">
        <f>Jan!B31</f>
        <v>Energia Elétrica</v>
      </c>
      <c r="C31" s="38">
        <v>0.0</v>
      </c>
      <c r="D31" s="37">
        <f t="shared" si="8"/>
        <v>0</v>
      </c>
      <c r="E31" s="38">
        <v>0.0</v>
      </c>
      <c r="F31" s="37">
        <f t="shared" si="9"/>
        <v>0</v>
      </c>
      <c r="G31" s="38">
        <f t="shared" si="10"/>
        <v>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26"/>
      <c r="B32" s="33" t="str">
        <f>Jan!B32</f>
        <v>Feira, Sacolão, Hortifruti</v>
      </c>
      <c r="C32" s="38">
        <v>0.0</v>
      </c>
      <c r="D32" s="37">
        <f t="shared" si="8"/>
        <v>0</v>
      </c>
      <c r="E32" s="38">
        <v>0.0</v>
      </c>
      <c r="F32" s="37">
        <f t="shared" si="9"/>
        <v>0</v>
      </c>
      <c r="G32" s="38">
        <f t="shared" si="10"/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26"/>
      <c r="B33" s="33" t="str">
        <f>Jan!B33</f>
        <v>Internet, TV a cabo</v>
      </c>
      <c r="C33" s="38">
        <v>0.0</v>
      </c>
      <c r="D33" s="37">
        <f t="shared" si="8"/>
        <v>0</v>
      </c>
      <c r="E33" s="38">
        <v>0.0</v>
      </c>
      <c r="F33" s="37">
        <f t="shared" si="9"/>
        <v>0</v>
      </c>
      <c r="G33" s="38">
        <f t="shared" si="10"/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26"/>
      <c r="B34" s="33" t="str">
        <f>Jan!B34</f>
        <v>Manutenção residência</v>
      </c>
      <c r="C34" s="38">
        <v>0.0</v>
      </c>
      <c r="D34" s="37">
        <f t="shared" si="8"/>
        <v>0</v>
      </c>
      <c r="E34" s="38">
        <v>0.0</v>
      </c>
      <c r="F34" s="37">
        <f t="shared" si="9"/>
        <v>0</v>
      </c>
      <c r="G34" s="38">
        <f t="shared" si="10"/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26"/>
      <c r="B35" s="33" t="str">
        <f>Jan!B35</f>
        <v>Supermercado</v>
      </c>
      <c r="C35" s="38">
        <v>0.0</v>
      </c>
      <c r="D35" s="37">
        <f t="shared" si="8"/>
        <v>0</v>
      </c>
      <c r="E35" s="38">
        <v>0.0</v>
      </c>
      <c r="F35" s="37">
        <f t="shared" si="9"/>
        <v>0</v>
      </c>
      <c r="G35" s="38">
        <f t="shared" si="10"/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26"/>
      <c r="B36" s="33" t="str">
        <f>Jan!B36</f>
        <v>Telefones Fixo e Celular</v>
      </c>
      <c r="C36" s="38">
        <v>0.0</v>
      </c>
      <c r="D36" s="37">
        <f t="shared" si="8"/>
        <v>0</v>
      </c>
      <c r="E36" s="38">
        <v>0.0</v>
      </c>
      <c r="F36" s="37">
        <f t="shared" si="9"/>
        <v>0</v>
      </c>
      <c r="G36" s="38">
        <f t="shared" si="10"/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26"/>
      <c r="B37" s="33" t="str">
        <f>Jan!B37</f>
        <v>Empregada</v>
      </c>
      <c r="C37" s="38">
        <v>0.0</v>
      </c>
      <c r="D37" s="37">
        <f t="shared" si="8"/>
        <v>0</v>
      </c>
      <c r="E37" s="38">
        <v>0.0</v>
      </c>
      <c r="F37" s="37">
        <f t="shared" si="9"/>
        <v>0</v>
      </c>
      <c r="G37" s="38">
        <f t="shared" si="10"/>
        <v>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26"/>
      <c r="B38" s="33" t="str">
        <f>Jan!B38</f>
        <v>Animais</v>
      </c>
      <c r="C38" s="38">
        <v>0.0</v>
      </c>
      <c r="D38" s="37">
        <f t="shared" si="8"/>
        <v>0</v>
      </c>
      <c r="E38" s="38">
        <v>0.0</v>
      </c>
      <c r="F38" s="37">
        <f t="shared" si="9"/>
        <v>0</v>
      </c>
      <c r="G38" s="38">
        <f t="shared" si="10"/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26"/>
      <c r="B39" s="33" t="str">
        <f>Jan!B39</f>
        <v>Vigilante/Segurança</v>
      </c>
      <c r="C39" s="38">
        <v>0.0</v>
      </c>
      <c r="D39" s="37">
        <f t="shared" si="8"/>
        <v>0</v>
      </c>
      <c r="E39" s="38">
        <v>0.0</v>
      </c>
      <c r="F39" s="37">
        <f t="shared" si="9"/>
        <v>0</v>
      </c>
      <c r="G39" s="38">
        <f t="shared" si="10"/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26"/>
      <c r="B40" s="33" t="str">
        <f>Jan!B40</f>
        <v>.</v>
      </c>
      <c r="C40" s="38">
        <v>0.0</v>
      </c>
      <c r="D40" s="37">
        <f t="shared" si="8"/>
        <v>0</v>
      </c>
      <c r="E40" s="38">
        <v>0.0</v>
      </c>
      <c r="F40" s="37">
        <f t="shared" si="9"/>
        <v>0</v>
      </c>
      <c r="G40" s="38">
        <f t="shared" si="10"/>
        <v>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26"/>
      <c r="B41" s="33" t="str">
        <f>Jan!B41</f>
        <v>.</v>
      </c>
      <c r="C41" s="38">
        <v>0.0</v>
      </c>
      <c r="D41" s="37">
        <f t="shared" si="8"/>
        <v>0</v>
      </c>
      <c r="E41" s="38">
        <v>0.0</v>
      </c>
      <c r="F41" s="37">
        <f t="shared" si="9"/>
        <v>0</v>
      </c>
      <c r="G41" s="38">
        <f t="shared" si="10"/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39"/>
      <c r="B42" s="40" t="str">
        <f>Jan!B42</f>
        <v>.</v>
      </c>
      <c r="C42" s="45">
        <v>0.0</v>
      </c>
      <c r="D42" s="44">
        <f t="shared" si="8"/>
        <v>0</v>
      </c>
      <c r="E42" s="45">
        <v>0.0</v>
      </c>
      <c r="F42" s="44">
        <f t="shared" si="9"/>
        <v>0</v>
      </c>
      <c r="G42" s="45">
        <f t="shared" si="10"/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0" customHeight="1">
      <c r="A43" s="71" t="s">
        <v>42</v>
      </c>
      <c r="B43" s="72"/>
      <c r="C43" s="108">
        <f>SUM(C25:C42)</f>
        <v>0</v>
      </c>
      <c r="D43" s="109">
        <f t="shared" si="8"/>
        <v>0</v>
      </c>
      <c r="E43" s="75">
        <f>SUM(E25:E42)</f>
        <v>0</v>
      </c>
      <c r="F43" s="126">
        <f t="shared" si="9"/>
        <v>0</v>
      </c>
      <c r="G43" s="75">
        <f>SUM(G25:G42)</f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77" t="s">
        <v>43</v>
      </c>
      <c r="B44" s="27" t="str">
        <f>Jan!B44</f>
        <v>Academia</v>
      </c>
      <c r="C44" s="32">
        <v>0.0</v>
      </c>
      <c r="D44" s="31">
        <f t="shared" si="8"/>
        <v>0</v>
      </c>
      <c r="E44" s="32">
        <v>0.0</v>
      </c>
      <c r="F44" s="31">
        <f t="shared" si="9"/>
        <v>0</v>
      </c>
      <c r="G44" s="32">
        <f t="shared" ref="G44:G49" si="11">C44-E44</f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26"/>
      <c r="B45" s="33" t="str">
        <f>Jan!B45</f>
        <v>Curso de línguas</v>
      </c>
      <c r="C45" s="38">
        <v>0.0</v>
      </c>
      <c r="D45" s="37">
        <f t="shared" si="8"/>
        <v>0</v>
      </c>
      <c r="E45" s="38">
        <v>0.0</v>
      </c>
      <c r="F45" s="37">
        <f t="shared" si="9"/>
        <v>0</v>
      </c>
      <c r="G45" s="38">
        <f t="shared" si="11"/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26"/>
      <c r="B46" s="33" t="str">
        <f>Jan!B46</f>
        <v>Faculdade e Colégio</v>
      </c>
      <c r="C46" s="38">
        <v>0.0</v>
      </c>
      <c r="D46" s="37">
        <f t="shared" si="8"/>
        <v>0</v>
      </c>
      <c r="E46" s="38">
        <v>0.0</v>
      </c>
      <c r="F46" s="37">
        <f t="shared" si="9"/>
        <v>0</v>
      </c>
      <c r="G46" s="38">
        <f t="shared" si="11"/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26"/>
      <c r="B47" s="33" t="str">
        <f>Jan!B47</f>
        <v>Mat. escolar, cópias, trabalhos...</v>
      </c>
      <c r="C47" s="38">
        <v>0.0</v>
      </c>
      <c r="D47" s="37">
        <f t="shared" si="8"/>
        <v>0</v>
      </c>
      <c r="E47" s="38">
        <v>0.0</v>
      </c>
      <c r="F47" s="37">
        <f t="shared" si="9"/>
        <v>0</v>
      </c>
      <c r="G47" s="38">
        <f t="shared" si="11"/>
        <v>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26"/>
      <c r="B48" s="33" t="str">
        <f>Jan!B48</f>
        <v>.</v>
      </c>
      <c r="C48" s="38">
        <v>0.0</v>
      </c>
      <c r="D48" s="37">
        <f t="shared" si="8"/>
        <v>0</v>
      </c>
      <c r="E48" s="38">
        <v>0.0</v>
      </c>
      <c r="F48" s="37">
        <f t="shared" si="9"/>
        <v>0</v>
      </c>
      <c r="G48" s="38">
        <f t="shared" si="11"/>
        <v>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39"/>
      <c r="B49" s="40" t="str">
        <f>Jan!B49</f>
        <v>.</v>
      </c>
      <c r="C49" s="45">
        <v>0.0</v>
      </c>
      <c r="D49" s="44">
        <f t="shared" si="8"/>
        <v>0</v>
      </c>
      <c r="E49" s="45">
        <v>0.0</v>
      </c>
      <c r="F49" s="44">
        <f t="shared" si="9"/>
        <v>0</v>
      </c>
      <c r="G49" s="45">
        <f t="shared" si="11"/>
        <v>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0" customHeight="1">
      <c r="A50" s="71" t="s">
        <v>48</v>
      </c>
      <c r="B50" s="72"/>
      <c r="C50" s="108">
        <f>SUM(C44:C49)</f>
        <v>0</v>
      </c>
      <c r="D50" s="109">
        <f t="shared" si="8"/>
        <v>0</v>
      </c>
      <c r="E50" s="75">
        <f>SUM(E44:E49)</f>
        <v>0</v>
      </c>
      <c r="F50" s="126">
        <f t="shared" si="9"/>
        <v>0</v>
      </c>
      <c r="G50" s="75">
        <f>SUM(G44:G49)</f>
        <v>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77" t="s">
        <v>49</v>
      </c>
      <c r="B51" s="27" t="str">
        <f>Jan!B51</f>
        <v>Condução</v>
      </c>
      <c r="C51" s="32">
        <v>0.0</v>
      </c>
      <c r="D51" s="31">
        <f t="shared" si="8"/>
        <v>0</v>
      </c>
      <c r="E51" s="32">
        <v>0.0</v>
      </c>
      <c r="F51" s="31">
        <f t="shared" si="9"/>
        <v>0</v>
      </c>
      <c r="G51" s="32">
        <f t="shared" ref="G51:G65" si="12">C51-E51</f>
        <v>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26"/>
      <c r="B52" s="33" t="str">
        <f>Jan!B52</f>
        <v>Convênio Médico</v>
      </c>
      <c r="C52" s="38">
        <v>0.0</v>
      </c>
      <c r="D52" s="37">
        <f t="shared" si="8"/>
        <v>0</v>
      </c>
      <c r="E52" s="38">
        <v>0.0</v>
      </c>
      <c r="F52" s="37">
        <f t="shared" si="9"/>
        <v>0</v>
      </c>
      <c r="G52" s="38">
        <f t="shared" si="12"/>
        <v>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26"/>
      <c r="B53" s="33" t="str">
        <f>Jan!B53</f>
        <v>CPMF e impostos</v>
      </c>
      <c r="C53" s="38">
        <v>0.0</v>
      </c>
      <c r="D53" s="37">
        <f t="shared" si="8"/>
        <v>0</v>
      </c>
      <c r="E53" s="38">
        <v>0.0</v>
      </c>
      <c r="F53" s="37">
        <f t="shared" si="9"/>
        <v>0</v>
      </c>
      <c r="G53" s="38">
        <f t="shared" si="12"/>
        <v>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26"/>
      <c r="B54" s="33" t="str">
        <f>Jan!B54</f>
        <v>Dízimo / Doações</v>
      </c>
      <c r="C54" s="38">
        <v>0.0</v>
      </c>
      <c r="D54" s="37">
        <f t="shared" si="8"/>
        <v>0</v>
      </c>
      <c r="E54" s="38">
        <v>0.0</v>
      </c>
      <c r="F54" s="37">
        <f t="shared" si="9"/>
        <v>0</v>
      </c>
      <c r="G54" s="38">
        <f t="shared" si="12"/>
        <v>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26"/>
      <c r="B55" s="33" t="str">
        <f>Jan!B55</f>
        <v>INSS</v>
      </c>
      <c r="C55" s="38">
        <v>0.0</v>
      </c>
      <c r="D55" s="37">
        <f t="shared" si="8"/>
        <v>0</v>
      </c>
      <c r="E55" s="38">
        <v>0.0</v>
      </c>
      <c r="F55" s="37">
        <f t="shared" si="9"/>
        <v>0</v>
      </c>
      <c r="G55" s="38">
        <f t="shared" si="12"/>
        <v>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26"/>
      <c r="B56" s="33" t="str">
        <f>Jan!B56</f>
        <v>IRRF</v>
      </c>
      <c r="C56" s="38">
        <v>0.0</v>
      </c>
      <c r="D56" s="37">
        <f t="shared" si="8"/>
        <v>0</v>
      </c>
      <c r="E56" s="38">
        <v>0.0</v>
      </c>
      <c r="F56" s="37">
        <f t="shared" si="9"/>
        <v>0</v>
      </c>
      <c r="G56" s="38">
        <f t="shared" si="12"/>
        <v>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26"/>
      <c r="B57" s="33" t="str">
        <f>Jan!B57</f>
        <v>Medicamentos</v>
      </c>
      <c r="C57" s="38">
        <v>0.0</v>
      </c>
      <c r="D57" s="37">
        <f t="shared" si="8"/>
        <v>0</v>
      </c>
      <c r="E57" s="38">
        <v>0.0</v>
      </c>
      <c r="F57" s="37">
        <f t="shared" si="9"/>
        <v>0</v>
      </c>
      <c r="G57" s="38">
        <f t="shared" si="12"/>
        <v>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26"/>
      <c r="B58" s="33" t="str">
        <f>Jan!B58</f>
        <v>Mesada</v>
      </c>
      <c r="C58" s="38">
        <v>0.0</v>
      </c>
      <c r="D58" s="37">
        <f t="shared" si="8"/>
        <v>0</v>
      </c>
      <c r="E58" s="38">
        <v>0.0</v>
      </c>
      <c r="F58" s="37">
        <f t="shared" si="9"/>
        <v>0</v>
      </c>
      <c r="G58" s="38">
        <f t="shared" si="12"/>
        <v>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26"/>
      <c r="B59" s="33" t="str">
        <f>Jan!B59</f>
        <v>Pensão</v>
      </c>
      <c r="C59" s="38">
        <v>0.0</v>
      </c>
      <c r="D59" s="37">
        <f t="shared" si="8"/>
        <v>0</v>
      </c>
      <c r="E59" s="38">
        <v>0.0</v>
      </c>
      <c r="F59" s="37">
        <f t="shared" si="9"/>
        <v>0</v>
      </c>
      <c r="G59" s="38">
        <f t="shared" si="12"/>
        <v>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26"/>
      <c r="B60" s="33" t="str">
        <f>Jan!B60</f>
        <v>Tarifas, c.créd., ch. esp., etc.</v>
      </c>
      <c r="C60" s="38">
        <v>0.0</v>
      </c>
      <c r="D60" s="37">
        <f t="shared" si="8"/>
        <v>0</v>
      </c>
      <c r="E60" s="38">
        <v>0.0</v>
      </c>
      <c r="F60" s="37">
        <f t="shared" si="9"/>
        <v>0</v>
      </c>
      <c r="G60" s="38">
        <f t="shared" si="12"/>
        <v>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26"/>
      <c r="B61" s="33" t="str">
        <f>Jan!B61</f>
        <v>Vestuário (Roupas, Calçados...)</v>
      </c>
      <c r="C61" s="38">
        <v>0.0</v>
      </c>
      <c r="D61" s="37">
        <f t="shared" si="8"/>
        <v>0</v>
      </c>
      <c r="E61" s="38">
        <v>0.0</v>
      </c>
      <c r="F61" s="37">
        <f t="shared" si="9"/>
        <v>0</v>
      </c>
      <c r="G61" s="38">
        <f t="shared" si="12"/>
        <v>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26"/>
      <c r="B62" s="33" t="str">
        <f>Jan!B62</f>
        <v>.</v>
      </c>
      <c r="C62" s="38">
        <v>0.0</v>
      </c>
      <c r="D62" s="37">
        <f t="shared" si="8"/>
        <v>0</v>
      </c>
      <c r="E62" s="38">
        <v>0.0</v>
      </c>
      <c r="F62" s="37">
        <f t="shared" si="9"/>
        <v>0</v>
      </c>
      <c r="G62" s="38">
        <f t="shared" si="12"/>
        <v>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26"/>
      <c r="B63" s="33" t="str">
        <f>Jan!B63</f>
        <v>.</v>
      </c>
      <c r="C63" s="38">
        <v>0.0</v>
      </c>
      <c r="D63" s="37">
        <f t="shared" si="8"/>
        <v>0</v>
      </c>
      <c r="E63" s="38">
        <v>0.0</v>
      </c>
      <c r="F63" s="37">
        <f t="shared" si="9"/>
        <v>0</v>
      </c>
      <c r="G63" s="38">
        <f t="shared" si="12"/>
        <v>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26"/>
      <c r="B64" s="33" t="str">
        <f>Jan!B64</f>
        <v>.</v>
      </c>
      <c r="C64" s="38">
        <v>0.0</v>
      </c>
      <c r="D64" s="37">
        <f t="shared" si="8"/>
        <v>0</v>
      </c>
      <c r="E64" s="38">
        <v>0.0</v>
      </c>
      <c r="F64" s="37">
        <f t="shared" si="9"/>
        <v>0</v>
      </c>
      <c r="G64" s="38">
        <f t="shared" si="12"/>
        <v>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39"/>
      <c r="B65" s="40" t="str">
        <f>Jan!B65</f>
        <v>.</v>
      </c>
      <c r="C65" s="45">
        <v>0.0</v>
      </c>
      <c r="D65" s="44">
        <f t="shared" si="8"/>
        <v>0</v>
      </c>
      <c r="E65" s="45">
        <v>0.0</v>
      </c>
      <c r="F65" s="44">
        <f t="shared" si="9"/>
        <v>0</v>
      </c>
      <c r="G65" s="45">
        <f t="shared" si="12"/>
        <v>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0" customHeight="1">
      <c r="A66" s="71" t="s">
        <v>60</v>
      </c>
      <c r="B66" s="72"/>
      <c r="C66" s="108">
        <f>SUM(C51:C65)</f>
        <v>0</v>
      </c>
      <c r="D66" s="109">
        <f t="shared" si="8"/>
        <v>0</v>
      </c>
      <c r="E66" s="75">
        <f>SUM(E51:E65)</f>
        <v>0</v>
      </c>
      <c r="F66" s="126">
        <f t="shared" si="9"/>
        <v>0</v>
      </c>
      <c r="G66" s="75">
        <f>SUM(G51:G65)</f>
        <v>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79" t="s">
        <v>61</v>
      </c>
      <c r="B67" s="27" t="str">
        <f>Jan!B67</f>
        <v>Combustível, pedágio</v>
      </c>
      <c r="C67" s="32">
        <v>0.0</v>
      </c>
      <c r="D67" s="31">
        <f t="shared" si="8"/>
        <v>0</v>
      </c>
      <c r="E67" s="32">
        <v>0.0</v>
      </c>
      <c r="F67" s="31">
        <f t="shared" si="9"/>
        <v>0</v>
      </c>
      <c r="G67" s="32">
        <f t="shared" ref="G67:G74" si="13">C67-E67</f>
        <v>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26"/>
      <c r="B68" s="33" t="str">
        <f>Jan!B68</f>
        <v>Lubrificantes, lavagem</v>
      </c>
      <c r="C68" s="38">
        <v>0.0</v>
      </c>
      <c r="D68" s="37">
        <f t="shared" si="8"/>
        <v>0</v>
      </c>
      <c r="E68" s="38">
        <v>0.0</v>
      </c>
      <c r="F68" s="37">
        <f t="shared" si="9"/>
        <v>0</v>
      </c>
      <c r="G68" s="38">
        <f t="shared" si="13"/>
        <v>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26"/>
      <c r="B69" s="33" t="str">
        <f>Jan!B69</f>
        <v>Manutenção do veículo</v>
      </c>
      <c r="C69" s="38">
        <v>0.0</v>
      </c>
      <c r="D69" s="37">
        <f t="shared" si="8"/>
        <v>0</v>
      </c>
      <c r="E69" s="38">
        <v>0.0</v>
      </c>
      <c r="F69" s="37">
        <f t="shared" si="9"/>
        <v>0</v>
      </c>
      <c r="G69" s="38">
        <f t="shared" si="13"/>
        <v>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26"/>
      <c r="B70" s="33" t="str">
        <f>Jan!B70</f>
        <v>Seguro</v>
      </c>
      <c r="C70" s="38">
        <v>0.0</v>
      </c>
      <c r="D70" s="37">
        <f t="shared" si="8"/>
        <v>0</v>
      </c>
      <c r="E70" s="38">
        <v>0.0</v>
      </c>
      <c r="F70" s="37">
        <f t="shared" si="9"/>
        <v>0</v>
      </c>
      <c r="G70" s="38">
        <f t="shared" si="13"/>
        <v>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26"/>
      <c r="B71" s="33" t="str">
        <f>Jan!B71</f>
        <v>Multas</v>
      </c>
      <c r="C71" s="38">
        <v>0.0</v>
      </c>
      <c r="D71" s="37">
        <f t="shared" si="8"/>
        <v>0</v>
      </c>
      <c r="E71" s="38">
        <v>0.0</v>
      </c>
      <c r="F71" s="37">
        <f t="shared" si="9"/>
        <v>0</v>
      </c>
      <c r="G71" s="38">
        <f t="shared" si="13"/>
        <v>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26"/>
      <c r="B72" s="33" t="str">
        <f>Jan!B72</f>
        <v>IPVA, Licenciamento, Seg. Obrig.</v>
      </c>
      <c r="C72" s="38">
        <v>0.0</v>
      </c>
      <c r="D72" s="37">
        <f t="shared" si="8"/>
        <v>0</v>
      </c>
      <c r="E72" s="38">
        <v>0.0</v>
      </c>
      <c r="F72" s="37">
        <f t="shared" si="9"/>
        <v>0</v>
      </c>
      <c r="G72" s="38">
        <f t="shared" si="13"/>
        <v>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26"/>
      <c r="B73" s="33" t="str">
        <f>Jan!B73</f>
        <v>.</v>
      </c>
      <c r="C73" s="38">
        <v>0.0</v>
      </c>
      <c r="D73" s="37">
        <f t="shared" si="8"/>
        <v>0</v>
      </c>
      <c r="E73" s="38">
        <v>0.0</v>
      </c>
      <c r="F73" s="37">
        <f t="shared" si="9"/>
        <v>0</v>
      </c>
      <c r="G73" s="38">
        <f t="shared" si="13"/>
        <v>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39"/>
      <c r="B74" s="40" t="str">
        <f>Jan!B74</f>
        <v>.</v>
      </c>
      <c r="C74" s="45">
        <v>0.0</v>
      </c>
      <c r="D74" s="44">
        <f t="shared" si="8"/>
        <v>0</v>
      </c>
      <c r="E74" s="45">
        <v>0.0</v>
      </c>
      <c r="F74" s="44">
        <f t="shared" si="9"/>
        <v>0</v>
      </c>
      <c r="G74" s="45">
        <f t="shared" si="13"/>
        <v>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0" customHeight="1">
      <c r="A75" s="71" t="s">
        <v>68</v>
      </c>
      <c r="B75" s="72"/>
      <c r="C75" s="108">
        <f>SUM(C67:C74)</f>
        <v>0</v>
      </c>
      <c r="D75" s="109">
        <f t="shared" si="8"/>
        <v>0</v>
      </c>
      <c r="E75" s="75">
        <f>SUM(E67:E74)</f>
        <v>0</v>
      </c>
      <c r="F75" s="126">
        <f t="shared" si="9"/>
        <v>0</v>
      </c>
      <c r="G75" s="75">
        <f>SUM(G67:G74)</f>
        <v>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77" t="s">
        <v>69</v>
      </c>
      <c r="B76" s="27" t="str">
        <f>Jan!B76</f>
        <v>Acessórios (Bolsa, bijuteria...)</v>
      </c>
      <c r="C76" s="32">
        <v>0.0</v>
      </c>
      <c r="D76" s="31">
        <f t="shared" si="8"/>
        <v>0</v>
      </c>
      <c r="E76" s="32">
        <v>0.0</v>
      </c>
      <c r="F76" s="31">
        <f t="shared" si="9"/>
        <v>0</v>
      </c>
      <c r="G76" s="32">
        <f t="shared" ref="G76:G85" si="14">C76-E76</f>
        <v>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26"/>
      <c r="B77" s="33" t="str">
        <f>Jan!B77</f>
        <v>Cosméticos, Cabeleireiro...</v>
      </c>
      <c r="C77" s="38">
        <v>0.0</v>
      </c>
      <c r="D77" s="37">
        <f t="shared" si="8"/>
        <v>0</v>
      </c>
      <c r="E77" s="38">
        <v>0.0</v>
      </c>
      <c r="F77" s="37">
        <f t="shared" si="9"/>
        <v>0</v>
      </c>
      <c r="G77" s="38">
        <f t="shared" si="14"/>
        <v>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26"/>
      <c r="B78" s="33" t="str">
        <f>Jan!B78</f>
        <v>Diversão e Lazer (Grêmio)</v>
      </c>
      <c r="C78" s="38">
        <v>0.0</v>
      </c>
      <c r="D78" s="37">
        <f t="shared" si="8"/>
        <v>0</v>
      </c>
      <c r="E78" s="38">
        <v>0.0</v>
      </c>
      <c r="F78" s="37">
        <f t="shared" si="9"/>
        <v>0</v>
      </c>
      <c r="G78" s="38">
        <f t="shared" si="14"/>
        <v>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26"/>
      <c r="B79" s="33" t="str">
        <f>Jan!B79</f>
        <v>Gorjeta</v>
      </c>
      <c r="C79" s="38">
        <v>0.0</v>
      </c>
      <c r="D79" s="37">
        <f t="shared" si="8"/>
        <v>0</v>
      </c>
      <c r="E79" s="38">
        <v>0.0</v>
      </c>
      <c r="F79" s="37">
        <f t="shared" si="9"/>
        <v>0</v>
      </c>
      <c r="G79" s="38">
        <f t="shared" si="14"/>
        <v>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26"/>
      <c r="B80" s="33" t="str">
        <f>Jan!B80</f>
        <v>Lanche, Café, doces...</v>
      </c>
      <c r="C80" s="38">
        <v>0.0</v>
      </c>
      <c r="D80" s="37">
        <f t="shared" si="8"/>
        <v>0</v>
      </c>
      <c r="E80" s="38">
        <v>0.0</v>
      </c>
      <c r="F80" s="37">
        <f t="shared" si="9"/>
        <v>0</v>
      </c>
      <c r="G80" s="38">
        <f t="shared" si="14"/>
        <v>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26"/>
      <c r="B81" s="33" t="str">
        <f>Jan!B81</f>
        <v>Presente</v>
      </c>
      <c r="C81" s="38">
        <v>0.0</v>
      </c>
      <c r="D81" s="37">
        <f t="shared" si="8"/>
        <v>0</v>
      </c>
      <c r="E81" s="38">
        <v>0.0</v>
      </c>
      <c r="F81" s="37">
        <f t="shared" si="9"/>
        <v>0</v>
      </c>
      <c r="G81" s="38">
        <f t="shared" si="14"/>
        <v>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26"/>
      <c r="B82" s="33" t="str">
        <f>Jan!B82</f>
        <v>.</v>
      </c>
      <c r="C82" s="38">
        <v>0.0</v>
      </c>
      <c r="D82" s="37">
        <f t="shared" si="8"/>
        <v>0</v>
      </c>
      <c r="E82" s="38">
        <v>0.0</v>
      </c>
      <c r="F82" s="37">
        <f t="shared" si="9"/>
        <v>0</v>
      </c>
      <c r="G82" s="38">
        <f t="shared" si="14"/>
        <v>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26"/>
      <c r="B83" s="33" t="str">
        <f>Jan!B83</f>
        <v>.</v>
      </c>
      <c r="C83" s="38">
        <v>0.0</v>
      </c>
      <c r="D83" s="37">
        <f t="shared" si="8"/>
        <v>0</v>
      </c>
      <c r="E83" s="38">
        <v>0.0</v>
      </c>
      <c r="F83" s="37">
        <f t="shared" si="9"/>
        <v>0</v>
      </c>
      <c r="G83" s="38">
        <f t="shared" si="14"/>
        <v>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26"/>
      <c r="B84" s="33" t="str">
        <f>Jan!B84</f>
        <v>.</v>
      </c>
      <c r="C84" s="38">
        <v>0.0</v>
      </c>
      <c r="D84" s="37">
        <f t="shared" si="8"/>
        <v>0</v>
      </c>
      <c r="E84" s="38">
        <v>0.0</v>
      </c>
      <c r="F84" s="37">
        <f t="shared" si="9"/>
        <v>0</v>
      </c>
      <c r="G84" s="38">
        <f t="shared" si="14"/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39"/>
      <c r="B85" s="40" t="str">
        <f>Jan!B85</f>
        <v>.</v>
      </c>
      <c r="C85" s="45">
        <v>0.0</v>
      </c>
      <c r="D85" s="44">
        <f t="shared" si="8"/>
        <v>0</v>
      </c>
      <c r="E85" s="45">
        <v>0.0</v>
      </c>
      <c r="F85" s="44">
        <f t="shared" si="9"/>
        <v>0</v>
      </c>
      <c r="G85" s="45">
        <f t="shared" si="14"/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0.25" customHeight="1">
      <c r="A86" s="80" t="s">
        <v>76</v>
      </c>
      <c r="B86" s="81"/>
      <c r="C86" s="82">
        <f>SUM(C76:C85)</f>
        <v>0</v>
      </c>
      <c r="D86" s="83">
        <f t="shared" si="8"/>
        <v>0</v>
      </c>
      <c r="E86" s="82">
        <f>SUM(E76:E85)</f>
        <v>0</v>
      </c>
      <c r="F86" s="83">
        <f t="shared" si="9"/>
        <v>0</v>
      </c>
      <c r="G86" s="82">
        <f>SUM(G76:G85)</f>
        <v>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0" customHeight="1">
      <c r="A87" s="84" t="s">
        <v>77</v>
      </c>
      <c r="B87" s="60"/>
      <c r="C87" s="85">
        <f t="shared" ref="C87:G87" si="15">C43+C50+C66+C75+C86</f>
        <v>0</v>
      </c>
      <c r="D87" s="87">
        <f t="shared" si="15"/>
        <v>0</v>
      </c>
      <c r="E87" s="85">
        <f t="shared" si="15"/>
        <v>0</v>
      </c>
      <c r="F87" s="87">
        <f t="shared" si="15"/>
        <v>0</v>
      </c>
      <c r="G87" s="85">
        <f t="shared" si="15"/>
        <v>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9.0" customHeight="1">
      <c r="A88" s="53"/>
      <c r="B88" s="54"/>
      <c r="C88" s="54"/>
      <c r="D88" s="54"/>
      <c r="E88" s="54"/>
      <c r="F88" s="54"/>
      <c r="G88" s="5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75" customHeight="1">
      <c r="A89" s="53"/>
      <c r="B89" s="88" t="s">
        <v>78</v>
      </c>
      <c r="C89" s="89">
        <v>0.05</v>
      </c>
      <c r="D89" s="89">
        <v>0.1</v>
      </c>
      <c r="E89" s="54"/>
      <c r="F89" s="1"/>
      <c r="G89" s="5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2.5" customHeight="1">
      <c r="A90" s="53"/>
      <c r="B90" s="90" t="s">
        <v>79</v>
      </c>
      <c r="C90" s="91">
        <f t="shared" ref="C90:D90" si="16">C89+0.001</f>
        <v>0.051</v>
      </c>
      <c r="D90" s="91">
        <f t="shared" si="16"/>
        <v>0.101</v>
      </c>
      <c r="E90" s="1"/>
      <c r="F90" s="1"/>
      <c r="G90" s="5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2.5" customHeight="1">
      <c r="A91" s="53"/>
      <c r="B91" s="54"/>
      <c r="C91" s="54"/>
      <c r="D91" s="54"/>
      <c r="E91" s="54"/>
      <c r="F91" s="54"/>
      <c r="G91" s="5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0" customHeight="1">
      <c r="A92" s="92"/>
      <c r="B92" s="93" t="s">
        <v>80</v>
      </c>
      <c r="C92" s="94">
        <f>C13-C87-C22</f>
        <v>0</v>
      </c>
      <c r="D92" s="95">
        <f>IF(C$13=0,0,C92/C$13)</f>
        <v>0</v>
      </c>
      <c r="E92" s="94">
        <f>E13-E87-E22</f>
        <v>0</v>
      </c>
      <c r="F92" s="95">
        <f>IF((E$13-E$5)=0,0,E92/(E$13-E$5))</f>
        <v>0</v>
      </c>
      <c r="G92" s="94">
        <f>G13-G87-G22</f>
        <v>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C1:G1"/>
    <mergeCell ref="E2:G2"/>
    <mergeCell ref="C3:D3"/>
    <mergeCell ref="E3:F3"/>
    <mergeCell ref="A5:A12"/>
    <mergeCell ref="A13:B13"/>
    <mergeCell ref="A15:A21"/>
    <mergeCell ref="A51:A65"/>
    <mergeCell ref="A67:A74"/>
    <mergeCell ref="A76:A85"/>
    <mergeCell ref="A75:B75"/>
    <mergeCell ref="A86:B86"/>
    <mergeCell ref="A87:B87"/>
    <mergeCell ref="A22:B22"/>
    <mergeCell ref="A24:B24"/>
    <mergeCell ref="A25:A42"/>
    <mergeCell ref="A43:B43"/>
    <mergeCell ref="A44:A49"/>
    <mergeCell ref="A50:B50"/>
    <mergeCell ref="A66:B66"/>
  </mergeCells>
  <printOptions/>
  <pageMargins bottom="0.75" footer="0.0" header="0.0" left="0.7" right="0.7" top="0.75"/>
  <pageSetup orientation="landscape"/>
  <headerFooter>
    <oddHeader>&amp;COrçamento mês de &amp;A</oddHeader>
    <oddFooter>&amp;Lfonte: www.disop.com.br&amp;C&amp;P de &amp;R&amp;D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75"/>
    <col customWidth="1" min="2" max="2" width="50.0"/>
    <col customWidth="1" min="3" max="4" width="25.88"/>
    <col customWidth="1" min="5" max="16" width="18.38"/>
    <col customWidth="1" min="17" max="26" width="8.0"/>
  </cols>
  <sheetData>
    <row r="1" ht="54.75" customHeight="1">
      <c r="A1" s="1"/>
      <c r="B1" s="1"/>
      <c r="C1" s="127"/>
      <c r="D1" s="127"/>
      <c r="E1" s="12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4.75" customHeight="1">
      <c r="A2" s="1"/>
      <c r="B2" s="1"/>
      <c r="C2" s="127"/>
      <c r="D2" s="1"/>
      <c r="E2" s="128" t="s">
        <v>81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55.5" customHeight="1">
      <c r="A3" s="1"/>
      <c r="B3" s="1"/>
      <c r="C3" s="127"/>
      <c r="D3" s="127"/>
      <c r="E3" s="12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1.25" customHeight="1">
      <c r="A4" s="11"/>
      <c r="B4" s="12" t="s">
        <v>5</v>
      </c>
      <c r="C4" s="129" t="s">
        <v>6</v>
      </c>
      <c r="D4" s="130" t="s">
        <v>7</v>
      </c>
      <c r="E4" s="130" t="s">
        <v>82</v>
      </c>
      <c r="F4" s="131" t="s">
        <v>83</v>
      </c>
      <c r="G4" s="132" t="s">
        <v>84</v>
      </c>
      <c r="H4" s="130" t="s">
        <v>85</v>
      </c>
      <c r="I4" s="131" t="s">
        <v>86</v>
      </c>
      <c r="J4" s="132" t="s">
        <v>87</v>
      </c>
      <c r="K4" s="130" t="s">
        <v>88</v>
      </c>
      <c r="L4" s="131" t="s">
        <v>89</v>
      </c>
      <c r="M4" s="132" t="s">
        <v>90</v>
      </c>
      <c r="N4" s="130" t="s">
        <v>91</v>
      </c>
      <c r="O4" s="131" t="s">
        <v>92</v>
      </c>
      <c r="P4" s="132" t="s">
        <v>93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9" t="s">
        <v>9</v>
      </c>
      <c r="B5" s="20" t="s">
        <v>10</v>
      </c>
      <c r="C5" s="23"/>
      <c r="D5" s="133"/>
      <c r="E5" s="134" t="str">
        <f>Jan!E5</f>
        <v/>
      </c>
      <c r="F5" s="135">
        <f>Fev!$E5</f>
        <v>0</v>
      </c>
      <c r="G5" s="136">
        <f>Mar!$E5</f>
        <v>0</v>
      </c>
      <c r="H5" s="134">
        <f>Abr!$E5</f>
        <v>0</v>
      </c>
      <c r="I5" s="135">
        <f>Mai!$E5</f>
        <v>0</v>
      </c>
      <c r="J5" s="136">
        <f>Jun!$E5</f>
        <v>0</v>
      </c>
      <c r="K5" s="134">
        <f>Jul!$E5</f>
        <v>0</v>
      </c>
      <c r="L5" s="135">
        <f>Ago!$E5</f>
        <v>0</v>
      </c>
      <c r="M5" s="136">
        <f>Set!$E5</f>
        <v>0</v>
      </c>
      <c r="N5" s="134">
        <f>Out!$E5</f>
        <v>0</v>
      </c>
      <c r="O5" s="135">
        <f>Nov!$E5</f>
        <v>0</v>
      </c>
      <c r="P5" s="136">
        <f>Dez!$E5</f>
        <v>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7.25" customHeight="1">
      <c r="A6" s="26"/>
      <c r="B6" s="27" t="str">
        <f>Jan!B6</f>
        <v>Salários</v>
      </c>
      <c r="C6" s="98">
        <f t="shared" ref="C6:C12" si="1">SUM(E6:P6)</f>
        <v>0</v>
      </c>
      <c r="D6" s="137">
        <f t="shared" ref="D6:D12" si="2">IF(C$13=0,0,C6/C$13)</f>
        <v>0</v>
      </c>
      <c r="E6" s="138" t="str">
        <f>Jan!E6</f>
        <v/>
      </c>
      <c r="F6" s="139">
        <f>Fev!$E6</f>
        <v>0</v>
      </c>
      <c r="G6" s="36">
        <f>Mar!$E6</f>
        <v>0</v>
      </c>
      <c r="H6" s="138">
        <f>Abr!$E6</f>
        <v>0</v>
      </c>
      <c r="I6" s="139">
        <f>Mai!$E6</f>
        <v>0</v>
      </c>
      <c r="J6" s="36">
        <f>Jun!$E6</f>
        <v>0</v>
      </c>
      <c r="K6" s="138">
        <f>Jul!$E6</f>
        <v>0</v>
      </c>
      <c r="L6" s="139">
        <f>Ago!$E6</f>
        <v>0</v>
      </c>
      <c r="M6" s="36">
        <f>Set!$E6</f>
        <v>0</v>
      </c>
      <c r="N6" s="138">
        <f>Out!$E6</f>
        <v>0</v>
      </c>
      <c r="O6" s="139">
        <f>Nov!$E6</f>
        <v>0</v>
      </c>
      <c r="P6" s="36">
        <f>Dez!$E6</f>
        <v>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26"/>
      <c r="B7" s="33" t="str">
        <f>Jan!B7</f>
        <v>Vale</v>
      </c>
      <c r="C7" s="100">
        <f t="shared" si="1"/>
        <v>0</v>
      </c>
      <c r="D7" s="140">
        <f t="shared" si="2"/>
        <v>0</v>
      </c>
      <c r="E7" s="138" t="str">
        <f>Jan!E7</f>
        <v/>
      </c>
      <c r="F7" s="139">
        <f>Fev!$E7</f>
        <v>0</v>
      </c>
      <c r="G7" s="36" t="str">
        <f>Mar!$E7</f>
        <v/>
      </c>
      <c r="H7" s="138">
        <f>Abr!$E7</f>
        <v>0</v>
      </c>
      <c r="I7" s="139">
        <f>Mai!$E7</f>
        <v>0</v>
      </c>
      <c r="J7" s="36">
        <f>Jun!$E7</f>
        <v>0</v>
      </c>
      <c r="K7" s="138">
        <f>Jul!$E7</f>
        <v>0</v>
      </c>
      <c r="L7" s="139">
        <f>Ago!$E7</f>
        <v>0</v>
      </c>
      <c r="M7" s="36">
        <f>Set!$E7</f>
        <v>0</v>
      </c>
      <c r="N7" s="138">
        <f>Out!$E7</f>
        <v>0</v>
      </c>
      <c r="O7" s="139">
        <f>Nov!$E7</f>
        <v>0</v>
      </c>
      <c r="P7" s="36">
        <f>Dez!$E7</f>
        <v>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26"/>
      <c r="B8" s="33" t="str">
        <f>Jan!B8</f>
        <v>Pensão</v>
      </c>
      <c r="C8" s="100">
        <f t="shared" si="1"/>
        <v>0</v>
      </c>
      <c r="D8" s="140">
        <f t="shared" si="2"/>
        <v>0</v>
      </c>
      <c r="E8" s="138" t="str">
        <f>Jan!E8</f>
        <v/>
      </c>
      <c r="F8" s="139" t="str">
        <f>Fev!$E8</f>
        <v/>
      </c>
      <c r="G8" s="36" t="str">
        <f>Mar!$E8</f>
        <v/>
      </c>
      <c r="H8" s="138">
        <f>Abr!$E8</f>
        <v>0</v>
      </c>
      <c r="I8" s="139">
        <f>Mai!$E8</f>
        <v>0</v>
      </c>
      <c r="J8" s="36">
        <f>Jun!$E8</f>
        <v>0</v>
      </c>
      <c r="K8" s="138">
        <f>Jul!$E8</f>
        <v>0</v>
      </c>
      <c r="L8" s="139">
        <f>Ago!$E8</f>
        <v>0</v>
      </c>
      <c r="M8" s="36">
        <f>Set!$E8</f>
        <v>0</v>
      </c>
      <c r="N8" s="138">
        <f>Out!$E8</f>
        <v>0</v>
      </c>
      <c r="O8" s="139">
        <f>Nov!$E8</f>
        <v>0</v>
      </c>
      <c r="P8" s="36">
        <f>Dez!$E8</f>
        <v>0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26"/>
      <c r="B9" s="33" t="str">
        <f>Jan!B9</f>
        <v>Resgate Aplicação</v>
      </c>
      <c r="C9" s="100">
        <f t="shared" si="1"/>
        <v>0</v>
      </c>
      <c r="D9" s="140">
        <f t="shared" si="2"/>
        <v>0</v>
      </c>
      <c r="E9" s="138">
        <f>Jan!E9</f>
        <v>0</v>
      </c>
      <c r="F9" s="139">
        <f>Fev!$E9</f>
        <v>0</v>
      </c>
      <c r="G9" s="36">
        <f>Mar!$E9</f>
        <v>0</v>
      </c>
      <c r="H9" s="138">
        <f>Abr!$E9</f>
        <v>0</v>
      </c>
      <c r="I9" s="139">
        <f>Mai!$E9</f>
        <v>0</v>
      </c>
      <c r="J9" s="36">
        <f>Jun!$E9</f>
        <v>0</v>
      </c>
      <c r="K9" s="138">
        <f>Jul!$E9</f>
        <v>0</v>
      </c>
      <c r="L9" s="139">
        <f>Ago!$E9</f>
        <v>0</v>
      </c>
      <c r="M9" s="36">
        <f>Set!$E9</f>
        <v>0</v>
      </c>
      <c r="N9" s="138">
        <f>Out!$E9</f>
        <v>0</v>
      </c>
      <c r="O9" s="139">
        <f>Nov!$E9</f>
        <v>0</v>
      </c>
      <c r="P9" s="36">
        <f>Dez!$E9</f>
        <v>0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26"/>
      <c r="B10" s="33" t="str">
        <f>Jan!B10</f>
        <v>Bônus / Comissão</v>
      </c>
      <c r="C10" s="100">
        <f t="shared" si="1"/>
        <v>0</v>
      </c>
      <c r="D10" s="140">
        <f t="shared" si="2"/>
        <v>0</v>
      </c>
      <c r="E10" s="138">
        <f>Jan!E10</f>
        <v>0</v>
      </c>
      <c r="F10" s="139">
        <f>Fev!$E10</f>
        <v>0</v>
      </c>
      <c r="G10" s="36">
        <f>Mar!$E10</f>
        <v>0</v>
      </c>
      <c r="H10" s="138">
        <f>Abr!$E10</f>
        <v>0</v>
      </c>
      <c r="I10" s="139">
        <f>Mai!$E10</f>
        <v>0</v>
      </c>
      <c r="J10" s="36">
        <f>Jun!$E10</f>
        <v>0</v>
      </c>
      <c r="K10" s="138">
        <f>Jul!$E10</f>
        <v>0</v>
      </c>
      <c r="L10" s="139">
        <f>Ago!$E10</f>
        <v>0</v>
      </c>
      <c r="M10" s="36">
        <f>Set!$E10</f>
        <v>0</v>
      </c>
      <c r="N10" s="138">
        <f>Out!$E10</f>
        <v>0</v>
      </c>
      <c r="O10" s="139">
        <f>Nov!$E10</f>
        <v>0</v>
      </c>
      <c r="P10" s="36">
        <f>Dez!$E10</f>
        <v>0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26"/>
      <c r="B11" s="33" t="str">
        <f>Jan!B11</f>
        <v>.</v>
      </c>
      <c r="C11" s="100">
        <f t="shared" si="1"/>
        <v>0</v>
      </c>
      <c r="D11" s="140">
        <f t="shared" si="2"/>
        <v>0</v>
      </c>
      <c r="E11" s="138">
        <f>Jan!E11</f>
        <v>0</v>
      </c>
      <c r="F11" s="139">
        <f>Fev!$E11</f>
        <v>0</v>
      </c>
      <c r="G11" s="36">
        <f>Mar!$E11</f>
        <v>0</v>
      </c>
      <c r="H11" s="138">
        <f>Abr!$E11</f>
        <v>0</v>
      </c>
      <c r="I11" s="139">
        <f>Mai!$E11</f>
        <v>0</v>
      </c>
      <c r="J11" s="36">
        <f>Jun!$E11</f>
        <v>0</v>
      </c>
      <c r="K11" s="138">
        <f>Jul!$E11</f>
        <v>0</v>
      </c>
      <c r="L11" s="139">
        <f>Ago!$E11</f>
        <v>0</v>
      </c>
      <c r="M11" s="36">
        <f>Set!$E11</f>
        <v>0</v>
      </c>
      <c r="N11" s="138">
        <f>Out!$E11</f>
        <v>0</v>
      </c>
      <c r="O11" s="139">
        <f>Nov!$E11</f>
        <v>0</v>
      </c>
      <c r="P11" s="36">
        <f>Dez!$E11</f>
        <v>0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39"/>
      <c r="B12" s="40" t="str">
        <f>Jan!B12</f>
        <v>.</v>
      </c>
      <c r="C12" s="102">
        <f t="shared" si="1"/>
        <v>0</v>
      </c>
      <c r="D12" s="140">
        <f t="shared" si="2"/>
        <v>0</v>
      </c>
      <c r="E12" s="138">
        <f>Jan!E12</f>
        <v>0</v>
      </c>
      <c r="F12" s="139">
        <f>Fev!$E12</f>
        <v>0</v>
      </c>
      <c r="G12" s="36">
        <f>Mar!$E12</f>
        <v>0</v>
      </c>
      <c r="H12" s="138">
        <f>Abr!$E12</f>
        <v>0</v>
      </c>
      <c r="I12" s="139">
        <f>Mai!$E12</f>
        <v>0</v>
      </c>
      <c r="J12" s="36">
        <f>Jun!$E12</f>
        <v>0</v>
      </c>
      <c r="K12" s="138">
        <f>Jul!$E12</f>
        <v>0</v>
      </c>
      <c r="L12" s="139">
        <f>Ago!$E12</f>
        <v>0</v>
      </c>
      <c r="M12" s="36">
        <f>Set!$E12</f>
        <v>0</v>
      </c>
      <c r="N12" s="138">
        <f>Out!$E12</f>
        <v>0</v>
      </c>
      <c r="O12" s="139">
        <f>Nov!$E12</f>
        <v>0</v>
      </c>
      <c r="P12" s="36">
        <f>Dez!$E12</f>
        <v>0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46" t="s">
        <v>17</v>
      </c>
      <c r="B13" s="47"/>
      <c r="C13" s="141">
        <f t="shared" ref="C13:P13" si="3">SUM(C5:C12)</f>
        <v>0</v>
      </c>
      <c r="D13" s="142">
        <f t="shared" si="3"/>
        <v>0</v>
      </c>
      <c r="E13" s="143">
        <f t="shared" si="3"/>
        <v>0</v>
      </c>
      <c r="F13" s="144">
        <f t="shared" si="3"/>
        <v>0</v>
      </c>
      <c r="G13" s="50">
        <f t="shared" si="3"/>
        <v>0</v>
      </c>
      <c r="H13" s="143">
        <f t="shared" si="3"/>
        <v>0</v>
      </c>
      <c r="I13" s="144">
        <f t="shared" si="3"/>
        <v>0</v>
      </c>
      <c r="J13" s="50">
        <f t="shared" si="3"/>
        <v>0</v>
      </c>
      <c r="K13" s="143">
        <f t="shared" si="3"/>
        <v>0</v>
      </c>
      <c r="L13" s="144">
        <f t="shared" si="3"/>
        <v>0</v>
      </c>
      <c r="M13" s="50">
        <f t="shared" si="3"/>
        <v>0</v>
      </c>
      <c r="N13" s="143">
        <f t="shared" si="3"/>
        <v>0</v>
      </c>
      <c r="O13" s="144">
        <f t="shared" si="3"/>
        <v>0</v>
      </c>
      <c r="P13" s="50">
        <f t="shared" si="3"/>
        <v>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53"/>
      <c r="B14" s="54"/>
      <c r="C14" s="54"/>
      <c r="D14" s="54"/>
      <c r="E14" s="5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19" t="s">
        <v>18</v>
      </c>
      <c r="B15" s="27" t="str">
        <f>Jan!B15</f>
        <v>Ativos móveis (ex.: veículo)</v>
      </c>
      <c r="C15" s="98">
        <f t="shared" ref="C15:C21" si="4">SUM(E15:P15)</f>
        <v>0</v>
      </c>
      <c r="D15" s="137">
        <f t="shared" ref="D15:D22" si="5">IF(C$13=0,0,C15/C$13)</f>
        <v>0</v>
      </c>
      <c r="E15" s="145" t="str">
        <f>Jan!E15</f>
        <v/>
      </c>
      <c r="F15" s="146">
        <f>Fev!$E15</f>
        <v>0</v>
      </c>
      <c r="G15" s="30">
        <f>Mar!$E15</f>
        <v>0</v>
      </c>
      <c r="H15" s="145">
        <f>Abr!$E15</f>
        <v>0</v>
      </c>
      <c r="I15" s="146">
        <f>Mai!$E15</f>
        <v>0</v>
      </c>
      <c r="J15" s="30">
        <f>Jun!$E15</f>
        <v>0</v>
      </c>
      <c r="K15" s="145">
        <f>Jul!$E15</f>
        <v>0</v>
      </c>
      <c r="L15" s="146">
        <f>Ago!$E15</f>
        <v>0</v>
      </c>
      <c r="M15" s="30">
        <f>Set!$E15</f>
        <v>0</v>
      </c>
      <c r="N15" s="145">
        <f>Out!$E15</f>
        <v>0</v>
      </c>
      <c r="O15" s="146">
        <f>Nov!$E15</f>
        <v>0</v>
      </c>
      <c r="P15" s="30">
        <f>Dez!$E15</f>
        <v>0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26"/>
      <c r="B16" s="33" t="str">
        <f>Jan!B16</f>
        <v>Ativos imóveis (ex. casa)</v>
      </c>
      <c r="C16" s="100">
        <f t="shared" si="4"/>
        <v>0</v>
      </c>
      <c r="D16" s="140">
        <f t="shared" si="5"/>
        <v>0</v>
      </c>
      <c r="E16" s="138">
        <f>Jan!E16</f>
        <v>0</v>
      </c>
      <c r="F16" s="139">
        <f>Fev!$E16</f>
        <v>0</v>
      </c>
      <c r="G16" s="36">
        <f>Mar!$E16</f>
        <v>0</v>
      </c>
      <c r="H16" s="138">
        <f>Abr!$E16</f>
        <v>0</v>
      </c>
      <c r="I16" s="139">
        <f>Mai!$E16</f>
        <v>0</v>
      </c>
      <c r="J16" s="36">
        <f>Jun!$E16</f>
        <v>0</v>
      </c>
      <c r="K16" s="138">
        <f>Jul!$E16</f>
        <v>0</v>
      </c>
      <c r="L16" s="139">
        <f>Ago!$E16</f>
        <v>0</v>
      </c>
      <c r="M16" s="36">
        <f>Set!$E16</f>
        <v>0</v>
      </c>
      <c r="N16" s="138">
        <f>Out!$E16</f>
        <v>0</v>
      </c>
      <c r="O16" s="139">
        <f>Nov!$E16</f>
        <v>0</v>
      </c>
      <c r="P16" s="36">
        <f>Dez!$E16</f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26"/>
      <c r="B17" s="33" t="str">
        <f>Jan!B17</f>
        <v>Previdência Privada</v>
      </c>
      <c r="C17" s="100">
        <f t="shared" si="4"/>
        <v>0</v>
      </c>
      <c r="D17" s="140">
        <f t="shared" si="5"/>
        <v>0</v>
      </c>
      <c r="E17" s="138">
        <f>Jan!E17</f>
        <v>0</v>
      </c>
      <c r="F17" s="139" t="str">
        <f>Fev!$E17</f>
        <v/>
      </c>
      <c r="G17" s="36">
        <f>Mar!$E17</f>
        <v>0</v>
      </c>
      <c r="H17" s="138">
        <f>Abr!$E17</f>
        <v>0</v>
      </c>
      <c r="I17" s="139">
        <f>Mai!$E17</f>
        <v>0</v>
      </c>
      <c r="J17" s="36">
        <f>Jun!$E17</f>
        <v>0</v>
      </c>
      <c r="K17" s="138">
        <f>Jul!$E17</f>
        <v>0</v>
      </c>
      <c r="L17" s="139">
        <f>Ago!$E17</f>
        <v>0</v>
      </c>
      <c r="M17" s="36">
        <f>Set!$E17</f>
        <v>0</v>
      </c>
      <c r="N17" s="138">
        <f>Out!$E17</f>
        <v>0</v>
      </c>
      <c r="O17" s="139">
        <f>Nov!$E17</f>
        <v>0</v>
      </c>
      <c r="P17" s="36">
        <f>Dez!$E17</f>
        <v>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26"/>
      <c r="B18" s="33" t="str">
        <f>Jan!B18</f>
        <v>Aplicação em Fundos</v>
      </c>
      <c r="C18" s="100">
        <f t="shared" si="4"/>
        <v>0</v>
      </c>
      <c r="D18" s="140">
        <f t="shared" si="5"/>
        <v>0</v>
      </c>
      <c r="E18" s="138">
        <f>Jan!E18</f>
        <v>0</v>
      </c>
      <c r="F18" s="139">
        <f>Fev!$E18</f>
        <v>0</v>
      </c>
      <c r="G18" s="36">
        <f>Mar!$E18</f>
        <v>0</v>
      </c>
      <c r="H18" s="138">
        <f>Abr!$E18</f>
        <v>0</v>
      </c>
      <c r="I18" s="139">
        <f>Mai!$E18</f>
        <v>0</v>
      </c>
      <c r="J18" s="36">
        <f>Jun!$E18</f>
        <v>0</v>
      </c>
      <c r="K18" s="138">
        <f>Jul!$E18</f>
        <v>0</v>
      </c>
      <c r="L18" s="139">
        <f>Ago!$E18</f>
        <v>0</v>
      </c>
      <c r="M18" s="36">
        <f>Set!$E18</f>
        <v>0</v>
      </c>
      <c r="N18" s="138">
        <f>Out!$E18</f>
        <v>0</v>
      </c>
      <c r="O18" s="139">
        <f>Nov!$E18</f>
        <v>0</v>
      </c>
      <c r="P18" s="36">
        <f>Dez!$E18</f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26"/>
      <c r="B19" s="33" t="str">
        <f>Jan!B19</f>
        <v>Poupança</v>
      </c>
      <c r="C19" s="100">
        <f t="shared" si="4"/>
        <v>0</v>
      </c>
      <c r="D19" s="140">
        <f t="shared" si="5"/>
        <v>0</v>
      </c>
      <c r="E19" s="138">
        <f>Jan!E19</f>
        <v>0</v>
      </c>
      <c r="F19" s="139">
        <f>Fev!$E19</f>
        <v>0</v>
      </c>
      <c r="G19" s="36">
        <f>Mar!$E19</f>
        <v>0</v>
      </c>
      <c r="H19" s="138">
        <f>Abr!$E19</f>
        <v>0</v>
      </c>
      <c r="I19" s="139">
        <f>Mai!$E19</f>
        <v>0</v>
      </c>
      <c r="J19" s="36">
        <f>Jun!$E19</f>
        <v>0</v>
      </c>
      <c r="K19" s="138">
        <f>Jul!$E19</f>
        <v>0</v>
      </c>
      <c r="L19" s="139">
        <f>Ago!$E19</f>
        <v>0</v>
      </c>
      <c r="M19" s="36">
        <f>Set!$E19</f>
        <v>0</v>
      </c>
      <c r="N19" s="138">
        <f>Out!$E19</f>
        <v>0</v>
      </c>
      <c r="O19" s="139">
        <f>Nov!$E19</f>
        <v>0</v>
      </c>
      <c r="P19" s="36">
        <f>Dez!$E19</f>
        <v>0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26"/>
      <c r="B20" s="33" t="str">
        <f>Jan!B20</f>
        <v>.</v>
      </c>
      <c r="C20" s="100">
        <f t="shared" si="4"/>
        <v>0</v>
      </c>
      <c r="D20" s="140">
        <f t="shared" si="5"/>
        <v>0</v>
      </c>
      <c r="E20" s="138">
        <f>Jan!E20</f>
        <v>0</v>
      </c>
      <c r="F20" s="139">
        <f>Fev!$E20</f>
        <v>0</v>
      </c>
      <c r="G20" s="36">
        <f>Mar!$E20</f>
        <v>0</v>
      </c>
      <c r="H20" s="138">
        <f>Abr!$E20</f>
        <v>0</v>
      </c>
      <c r="I20" s="139">
        <f>Mai!$E20</f>
        <v>0</v>
      </c>
      <c r="J20" s="36">
        <f>Jun!$E20</f>
        <v>0</v>
      </c>
      <c r="K20" s="138">
        <f>Jul!$E20</f>
        <v>0</v>
      </c>
      <c r="L20" s="139">
        <f>Ago!$E20</f>
        <v>0</v>
      </c>
      <c r="M20" s="36">
        <f>Set!$E20</f>
        <v>0</v>
      </c>
      <c r="N20" s="138">
        <f>Out!$E20</f>
        <v>0</v>
      </c>
      <c r="O20" s="139">
        <f>Nov!$E20</f>
        <v>0</v>
      </c>
      <c r="P20" s="36">
        <f>Dez!$E20</f>
        <v>0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39"/>
      <c r="B21" s="40" t="str">
        <f>Jan!B21</f>
        <v>.</v>
      </c>
      <c r="C21" s="102">
        <f t="shared" si="4"/>
        <v>0</v>
      </c>
      <c r="D21" s="140">
        <f t="shared" si="5"/>
        <v>0</v>
      </c>
      <c r="E21" s="138">
        <f>Jan!E21</f>
        <v>0</v>
      </c>
      <c r="F21" s="139">
        <f>Fev!$E21</f>
        <v>0</v>
      </c>
      <c r="G21" s="36">
        <f>Mar!$E21</f>
        <v>0</v>
      </c>
      <c r="H21" s="138">
        <f>Abr!$E21</f>
        <v>0</v>
      </c>
      <c r="I21" s="139">
        <f>Mai!$E21</f>
        <v>0</v>
      </c>
      <c r="J21" s="36">
        <f>Jun!$E21</f>
        <v>0</v>
      </c>
      <c r="K21" s="138">
        <f>Jul!$E21</f>
        <v>0</v>
      </c>
      <c r="L21" s="139">
        <f>Ago!$E21</f>
        <v>0</v>
      </c>
      <c r="M21" s="36">
        <f>Set!$E21</f>
        <v>0</v>
      </c>
      <c r="N21" s="138">
        <f>Out!$E21</f>
        <v>0</v>
      </c>
      <c r="O21" s="139">
        <f>Nov!$E21</f>
        <v>0</v>
      </c>
      <c r="P21" s="36">
        <f>Dez!$E21</f>
        <v>0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0" customHeight="1">
      <c r="A22" s="59" t="s">
        <v>24</v>
      </c>
      <c r="B22" s="47"/>
      <c r="C22" s="147">
        <f>SUM(C15:C21)</f>
        <v>0</v>
      </c>
      <c r="D22" s="148">
        <f t="shared" si="5"/>
        <v>0</v>
      </c>
      <c r="E22" s="149">
        <f t="shared" ref="E22:P22" si="6">SUM(E15:E21)</f>
        <v>0</v>
      </c>
      <c r="F22" s="150">
        <f t="shared" si="6"/>
        <v>0</v>
      </c>
      <c r="G22" s="62">
        <f t="shared" si="6"/>
        <v>0</v>
      </c>
      <c r="H22" s="149">
        <f t="shared" si="6"/>
        <v>0</v>
      </c>
      <c r="I22" s="150">
        <f t="shared" si="6"/>
        <v>0</v>
      </c>
      <c r="J22" s="62">
        <f t="shared" si="6"/>
        <v>0</v>
      </c>
      <c r="K22" s="149">
        <f t="shared" si="6"/>
        <v>0</v>
      </c>
      <c r="L22" s="150">
        <f t="shared" si="6"/>
        <v>0</v>
      </c>
      <c r="M22" s="62">
        <f t="shared" si="6"/>
        <v>0</v>
      </c>
      <c r="N22" s="149">
        <f t="shared" si="6"/>
        <v>0</v>
      </c>
      <c r="O22" s="150">
        <f t="shared" si="6"/>
        <v>0</v>
      </c>
      <c r="P22" s="62">
        <f t="shared" si="6"/>
        <v>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2.5" customHeight="1">
      <c r="A23" s="53"/>
      <c r="B23" s="54"/>
      <c r="C23" s="54"/>
      <c r="D23" s="54"/>
      <c r="E23" s="5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65" t="s">
        <v>94</v>
      </c>
      <c r="B24" s="47"/>
      <c r="C24" s="151">
        <f>C13-C22</f>
        <v>0</v>
      </c>
      <c r="D24" s="152">
        <f t="shared" ref="D24:D86" si="8">IF(C$13=0,0,C24/C$13)</f>
        <v>0</v>
      </c>
      <c r="E24" s="153">
        <f t="shared" ref="E24:P24" si="7">E13-E22</f>
        <v>0</v>
      </c>
      <c r="F24" s="154">
        <f t="shared" si="7"/>
        <v>0</v>
      </c>
      <c r="G24" s="155">
        <f t="shared" si="7"/>
        <v>0</v>
      </c>
      <c r="H24" s="153">
        <f t="shared" si="7"/>
        <v>0</v>
      </c>
      <c r="I24" s="154">
        <f t="shared" si="7"/>
        <v>0</v>
      </c>
      <c r="J24" s="155">
        <f t="shared" si="7"/>
        <v>0</v>
      </c>
      <c r="K24" s="153">
        <f t="shared" si="7"/>
        <v>0</v>
      </c>
      <c r="L24" s="154">
        <f t="shared" si="7"/>
        <v>0</v>
      </c>
      <c r="M24" s="155">
        <f t="shared" si="7"/>
        <v>0</v>
      </c>
      <c r="N24" s="154">
        <f t="shared" si="7"/>
        <v>0</v>
      </c>
      <c r="O24" s="154">
        <f t="shared" si="7"/>
        <v>0</v>
      </c>
      <c r="P24" s="155">
        <f t="shared" si="7"/>
        <v>0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9" t="s">
        <v>26</v>
      </c>
      <c r="B25" s="27" t="str">
        <f>Jan!B25</f>
        <v>Açougue, Avícola, peixaria...</v>
      </c>
      <c r="C25" s="98">
        <f t="shared" ref="C25:C42" si="9">SUM(E25:P25)</f>
        <v>0</v>
      </c>
      <c r="D25" s="31">
        <f t="shared" si="8"/>
        <v>0</v>
      </c>
      <c r="E25" s="138">
        <f>Jan!E25</f>
        <v>0</v>
      </c>
      <c r="F25" s="139">
        <f>Fev!$E25</f>
        <v>0</v>
      </c>
      <c r="G25" s="36">
        <f>Mar!$E25</f>
        <v>0</v>
      </c>
      <c r="H25" s="138">
        <f>Abr!$E25</f>
        <v>0</v>
      </c>
      <c r="I25" s="139">
        <f>Mai!$E25</f>
        <v>0</v>
      </c>
      <c r="J25" s="36">
        <f>Jun!$E25</f>
        <v>0</v>
      </c>
      <c r="K25" s="138">
        <f>Jul!$E25</f>
        <v>0</v>
      </c>
      <c r="L25" s="139">
        <f>Ago!$E25</f>
        <v>0</v>
      </c>
      <c r="M25" s="36">
        <f>Set!$E25</f>
        <v>0</v>
      </c>
      <c r="N25" s="138">
        <f>Out!$E25</f>
        <v>0</v>
      </c>
      <c r="O25" s="139">
        <f>Nov!$E25</f>
        <v>0</v>
      </c>
      <c r="P25" s="36">
        <f>Dez!$E25</f>
        <v>0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26"/>
      <c r="B26" s="33" t="str">
        <f>Jan!B26</f>
        <v>Água</v>
      </c>
      <c r="C26" s="100">
        <f t="shared" si="9"/>
        <v>0</v>
      </c>
      <c r="D26" s="37">
        <f t="shared" si="8"/>
        <v>0</v>
      </c>
      <c r="E26" s="138">
        <f>Jan!E26</f>
        <v>0</v>
      </c>
      <c r="F26" s="139">
        <f>Fev!$E26</f>
        <v>0</v>
      </c>
      <c r="G26" s="36">
        <f>Mar!$E26</f>
        <v>0</v>
      </c>
      <c r="H26" s="138">
        <f>Abr!$E26</f>
        <v>0</v>
      </c>
      <c r="I26" s="139">
        <f>Mai!$E26</f>
        <v>0</v>
      </c>
      <c r="J26" s="36">
        <f>Jun!$E26</f>
        <v>0</v>
      </c>
      <c r="K26" s="138">
        <f>Jul!$E26</f>
        <v>0</v>
      </c>
      <c r="L26" s="139">
        <f>Ago!$E26</f>
        <v>0</v>
      </c>
      <c r="M26" s="36">
        <f>Set!$E26</f>
        <v>0</v>
      </c>
      <c r="N26" s="138">
        <f>Out!$E26</f>
        <v>0</v>
      </c>
      <c r="O26" s="139">
        <f>Nov!$E26</f>
        <v>0</v>
      </c>
      <c r="P26" s="36">
        <f>Dez!$E26</f>
        <v>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26"/>
      <c r="B27" s="33" t="str">
        <f>Jan!B27</f>
        <v>Aluguel</v>
      </c>
      <c r="C27" s="100">
        <f t="shared" si="9"/>
        <v>0</v>
      </c>
      <c r="D27" s="37">
        <f t="shared" si="8"/>
        <v>0</v>
      </c>
      <c r="E27" s="138">
        <f>Jan!E27</f>
        <v>0</v>
      </c>
      <c r="F27" s="139">
        <f>Fev!$E27</f>
        <v>0</v>
      </c>
      <c r="G27" s="36">
        <f>Mar!$E27</f>
        <v>0</v>
      </c>
      <c r="H27" s="138">
        <f>Abr!$E27</f>
        <v>0</v>
      </c>
      <c r="I27" s="139">
        <f>Mai!$E27</f>
        <v>0</v>
      </c>
      <c r="J27" s="36">
        <f>Jun!$E27</f>
        <v>0</v>
      </c>
      <c r="K27" s="138">
        <f>Jul!$E27</f>
        <v>0</v>
      </c>
      <c r="L27" s="139">
        <f>Ago!$E27</f>
        <v>0</v>
      </c>
      <c r="M27" s="36">
        <f>Set!$E27</f>
        <v>0</v>
      </c>
      <c r="N27" s="138">
        <f>Out!$E27</f>
        <v>0</v>
      </c>
      <c r="O27" s="139">
        <f>Nov!$E27</f>
        <v>0</v>
      </c>
      <c r="P27" s="36">
        <f>Dez!$E27</f>
        <v>0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26"/>
      <c r="B28" s="33" t="str">
        <f>Jan!B28</f>
        <v>Assinatura de jornal, revista</v>
      </c>
      <c r="C28" s="100">
        <f t="shared" si="9"/>
        <v>0</v>
      </c>
      <c r="D28" s="37">
        <f t="shared" si="8"/>
        <v>0</v>
      </c>
      <c r="E28" s="138">
        <f>Jan!E28</f>
        <v>0</v>
      </c>
      <c r="F28" s="139">
        <f>Fev!$E28</f>
        <v>0</v>
      </c>
      <c r="G28" s="36">
        <f>Mar!$E28</f>
        <v>0</v>
      </c>
      <c r="H28" s="138">
        <f>Abr!$E28</f>
        <v>0</v>
      </c>
      <c r="I28" s="139">
        <f>Mai!$E28</f>
        <v>0</v>
      </c>
      <c r="J28" s="36">
        <f>Jun!$E28</f>
        <v>0</v>
      </c>
      <c r="K28" s="138">
        <f>Jul!$E28</f>
        <v>0</v>
      </c>
      <c r="L28" s="139">
        <f>Ago!$E28</f>
        <v>0</v>
      </c>
      <c r="M28" s="36">
        <f>Set!$E28</f>
        <v>0</v>
      </c>
      <c r="N28" s="138">
        <f>Out!$E28</f>
        <v>0</v>
      </c>
      <c r="O28" s="139">
        <f>Nov!$E28</f>
        <v>0</v>
      </c>
      <c r="P28" s="36">
        <f>Dez!$E28</f>
        <v>0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26"/>
      <c r="B29" s="33" t="str">
        <f>Jan!B29</f>
        <v>Compra de móveis, utensílios</v>
      </c>
      <c r="C29" s="100">
        <f t="shared" si="9"/>
        <v>0</v>
      </c>
      <c r="D29" s="37">
        <f t="shared" si="8"/>
        <v>0</v>
      </c>
      <c r="E29" s="138">
        <f>Jan!E29</f>
        <v>0</v>
      </c>
      <c r="F29" s="139">
        <f>Fev!$E29</f>
        <v>0</v>
      </c>
      <c r="G29" s="36">
        <f>Mar!$E29</f>
        <v>0</v>
      </c>
      <c r="H29" s="138">
        <f>Abr!$E29</f>
        <v>0</v>
      </c>
      <c r="I29" s="139">
        <f>Mai!$E29</f>
        <v>0</v>
      </c>
      <c r="J29" s="36">
        <f>Jun!$E29</f>
        <v>0</v>
      </c>
      <c r="K29" s="138">
        <f>Jul!$E29</f>
        <v>0</v>
      </c>
      <c r="L29" s="139">
        <f>Ago!$E29</f>
        <v>0</v>
      </c>
      <c r="M29" s="36">
        <f>Set!$E29</f>
        <v>0</v>
      </c>
      <c r="N29" s="138">
        <f>Out!$E29</f>
        <v>0</v>
      </c>
      <c r="O29" s="139">
        <f>Nov!$E29</f>
        <v>0</v>
      </c>
      <c r="P29" s="36">
        <f>Dez!$E29</f>
        <v>0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26"/>
      <c r="B30" s="33" t="str">
        <f>Jan!B30</f>
        <v>Condomínio</v>
      </c>
      <c r="C30" s="100">
        <f t="shared" si="9"/>
        <v>0</v>
      </c>
      <c r="D30" s="37">
        <f t="shared" si="8"/>
        <v>0</v>
      </c>
      <c r="E30" s="138">
        <f>Jan!E30</f>
        <v>0</v>
      </c>
      <c r="F30" s="139">
        <f>Fev!$E30</f>
        <v>0</v>
      </c>
      <c r="G30" s="36">
        <f>Mar!$E30</f>
        <v>0</v>
      </c>
      <c r="H30" s="138">
        <f>Abr!$E30</f>
        <v>0</v>
      </c>
      <c r="I30" s="139">
        <f>Mai!$E30</f>
        <v>0</v>
      </c>
      <c r="J30" s="36">
        <f>Jun!$E30</f>
        <v>0</v>
      </c>
      <c r="K30" s="138">
        <f>Jul!$E30</f>
        <v>0</v>
      </c>
      <c r="L30" s="139">
        <f>Ago!$E30</f>
        <v>0</v>
      </c>
      <c r="M30" s="36">
        <f>Set!$E30</f>
        <v>0</v>
      </c>
      <c r="N30" s="138">
        <f>Out!$E30</f>
        <v>0</v>
      </c>
      <c r="O30" s="139">
        <f>Nov!$E30</f>
        <v>0</v>
      </c>
      <c r="P30" s="36">
        <f>Dez!$E30</f>
        <v>0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26"/>
      <c r="B31" s="33" t="str">
        <f>Jan!B31</f>
        <v>Energia Elétrica</v>
      </c>
      <c r="C31" s="100">
        <f t="shared" si="9"/>
        <v>0</v>
      </c>
      <c r="D31" s="37">
        <f t="shared" si="8"/>
        <v>0</v>
      </c>
      <c r="E31" s="138">
        <f>Jan!E31</f>
        <v>0</v>
      </c>
      <c r="F31" s="139">
        <f>Fev!$E31</f>
        <v>0</v>
      </c>
      <c r="G31" s="36">
        <f>Mar!$E31</f>
        <v>0</v>
      </c>
      <c r="H31" s="138">
        <f>Abr!$E31</f>
        <v>0</v>
      </c>
      <c r="I31" s="139">
        <f>Mai!$E31</f>
        <v>0</v>
      </c>
      <c r="J31" s="36">
        <f>Jun!$E31</f>
        <v>0</v>
      </c>
      <c r="K31" s="138">
        <f>Jul!$E31</f>
        <v>0</v>
      </c>
      <c r="L31" s="139">
        <f>Ago!$E31</f>
        <v>0</v>
      </c>
      <c r="M31" s="36">
        <f>Set!$E31</f>
        <v>0</v>
      </c>
      <c r="N31" s="138">
        <f>Out!$E31</f>
        <v>0</v>
      </c>
      <c r="O31" s="139">
        <f>Nov!$E31</f>
        <v>0</v>
      </c>
      <c r="P31" s="36">
        <f>Dez!$E31</f>
        <v>0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26"/>
      <c r="B32" s="33" t="str">
        <f>Jan!B32</f>
        <v>Feira, Sacolão, Hortifruti</v>
      </c>
      <c r="C32" s="100">
        <f t="shared" si="9"/>
        <v>0</v>
      </c>
      <c r="D32" s="37">
        <f t="shared" si="8"/>
        <v>0</v>
      </c>
      <c r="E32" s="138">
        <f>Jan!E32</f>
        <v>0</v>
      </c>
      <c r="F32" s="139">
        <f>Fev!$E32</f>
        <v>0</v>
      </c>
      <c r="G32" s="36">
        <f>Mar!$E32</f>
        <v>0</v>
      </c>
      <c r="H32" s="138">
        <f>Abr!$E32</f>
        <v>0</v>
      </c>
      <c r="I32" s="139">
        <f>Mai!$E32</f>
        <v>0</v>
      </c>
      <c r="J32" s="36">
        <f>Jun!$E32</f>
        <v>0</v>
      </c>
      <c r="K32" s="138">
        <f>Jul!$E32</f>
        <v>0</v>
      </c>
      <c r="L32" s="139">
        <f>Ago!$E32</f>
        <v>0</v>
      </c>
      <c r="M32" s="36">
        <f>Set!$E32</f>
        <v>0</v>
      </c>
      <c r="N32" s="138">
        <f>Out!$E32</f>
        <v>0</v>
      </c>
      <c r="O32" s="139">
        <f>Nov!$E32</f>
        <v>0</v>
      </c>
      <c r="P32" s="36">
        <f>Dez!$E32</f>
        <v>0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26"/>
      <c r="B33" s="33" t="str">
        <f>Jan!B33</f>
        <v>Internet, TV a cabo</v>
      </c>
      <c r="C33" s="100">
        <f t="shared" si="9"/>
        <v>0</v>
      </c>
      <c r="D33" s="37">
        <f t="shared" si="8"/>
        <v>0</v>
      </c>
      <c r="E33" s="138">
        <f>Jan!E33</f>
        <v>0</v>
      </c>
      <c r="F33" s="139">
        <f>Fev!$E33</f>
        <v>0</v>
      </c>
      <c r="G33" s="36">
        <f>Mar!$E33</f>
        <v>0</v>
      </c>
      <c r="H33" s="138">
        <f>Abr!$E33</f>
        <v>0</v>
      </c>
      <c r="I33" s="139">
        <f>Mai!$E33</f>
        <v>0</v>
      </c>
      <c r="J33" s="36">
        <f>Jun!$E33</f>
        <v>0</v>
      </c>
      <c r="K33" s="138">
        <f>Jul!$E33</f>
        <v>0</v>
      </c>
      <c r="L33" s="139">
        <f>Ago!$E33</f>
        <v>0</v>
      </c>
      <c r="M33" s="36">
        <f>Set!$E33</f>
        <v>0</v>
      </c>
      <c r="N33" s="138">
        <f>Out!$E33</f>
        <v>0</v>
      </c>
      <c r="O33" s="139">
        <f>Nov!$E33</f>
        <v>0</v>
      </c>
      <c r="P33" s="36">
        <f>Dez!$E33</f>
        <v>0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26"/>
      <c r="B34" s="33" t="str">
        <f>Jan!B34</f>
        <v>Manutenção residência</v>
      </c>
      <c r="C34" s="100">
        <f t="shared" si="9"/>
        <v>0</v>
      </c>
      <c r="D34" s="37">
        <f t="shared" si="8"/>
        <v>0</v>
      </c>
      <c r="E34" s="138">
        <f>Jan!E34</f>
        <v>0</v>
      </c>
      <c r="F34" s="139">
        <f>Fev!$E34</f>
        <v>0</v>
      </c>
      <c r="G34" s="36">
        <f>Mar!$E34</f>
        <v>0</v>
      </c>
      <c r="H34" s="138">
        <f>Abr!$E34</f>
        <v>0</v>
      </c>
      <c r="I34" s="139">
        <f>Mai!$E34</f>
        <v>0</v>
      </c>
      <c r="J34" s="36">
        <f>Jun!$E34</f>
        <v>0</v>
      </c>
      <c r="K34" s="138">
        <f>Jul!$E34</f>
        <v>0</v>
      </c>
      <c r="L34" s="139">
        <f>Ago!$E34</f>
        <v>0</v>
      </c>
      <c r="M34" s="36">
        <f>Set!$E34</f>
        <v>0</v>
      </c>
      <c r="N34" s="138">
        <f>Out!$E34</f>
        <v>0</v>
      </c>
      <c r="O34" s="139">
        <f>Nov!$E34</f>
        <v>0</v>
      </c>
      <c r="P34" s="36">
        <f>Dez!$E34</f>
        <v>0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26"/>
      <c r="B35" s="33" t="str">
        <f>Jan!B35</f>
        <v>Supermercado</v>
      </c>
      <c r="C35" s="100">
        <f t="shared" si="9"/>
        <v>0</v>
      </c>
      <c r="D35" s="37">
        <f t="shared" si="8"/>
        <v>0</v>
      </c>
      <c r="E35" s="138">
        <f>Jan!E35</f>
        <v>0</v>
      </c>
      <c r="F35" s="139">
        <f>Fev!$E35</f>
        <v>0</v>
      </c>
      <c r="G35" s="36">
        <f>Mar!$E35</f>
        <v>0</v>
      </c>
      <c r="H35" s="138">
        <f>Abr!$E35</f>
        <v>0</v>
      </c>
      <c r="I35" s="139">
        <f>Mai!$E35</f>
        <v>0</v>
      </c>
      <c r="J35" s="36">
        <f>Jun!$E35</f>
        <v>0</v>
      </c>
      <c r="K35" s="138">
        <f>Jul!$E35</f>
        <v>0</v>
      </c>
      <c r="L35" s="139">
        <f>Ago!$E35</f>
        <v>0</v>
      </c>
      <c r="M35" s="36">
        <f>Set!$E35</f>
        <v>0</v>
      </c>
      <c r="N35" s="138">
        <f>Out!$E35</f>
        <v>0</v>
      </c>
      <c r="O35" s="139">
        <f>Nov!$E35</f>
        <v>0</v>
      </c>
      <c r="P35" s="36">
        <f>Dez!$E35</f>
        <v>0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26"/>
      <c r="B36" s="33" t="str">
        <f>Jan!B36</f>
        <v>Telefones Fixo e Celular</v>
      </c>
      <c r="C36" s="100">
        <f t="shared" si="9"/>
        <v>0</v>
      </c>
      <c r="D36" s="37">
        <f t="shared" si="8"/>
        <v>0</v>
      </c>
      <c r="E36" s="138">
        <f>Jan!E36</f>
        <v>0</v>
      </c>
      <c r="F36" s="139">
        <f>Fev!$E36</f>
        <v>0</v>
      </c>
      <c r="G36" s="36">
        <f>Mar!$E36</f>
        <v>0</v>
      </c>
      <c r="H36" s="138">
        <f>Abr!$E36</f>
        <v>0</v>
      </c>
      <c r="I36" s="139">
        <f>Mai!$E36</f>
        <v>0</v>
      </c>
      <c r="J36" s="36">
        <f>Jun!$E36</f>
        <v>0</v>
      </c>
      <c r="K36" s="138">
        <f>Jul!$E36</f>
        <v>0</v>
      </c>
      <c r="L36" s="139">
        <f>Ago!$E36</f>
        <v>0</v>
      </c>
      <c r="M36" s="36">
        <f>Set!$E36</f>
        <v>0</v>
      </c>
      <c r="N36" s="138">
        <f>Out!$E36</f>
        <v>0</v>
      </c>
      <c r="O36" s="139">
        <f>Nov!$E36</f>
        <v>0</v>
      </c>
      <c r="P36" s="36">
        <f>Dez!$E36</f>
        <v>0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26"/>
      <c r="B37" s="33" t="str">
        <f>Jan!B37</f>
        <v>Empregada</v>
      </c>
      <c r="C37" s="100">
        <f t="shared" si="9"/>
        <v>0</v>
      </c>
      <c r="D37" s="37">
        <f t="shared" si="8"/>
        <v>0</v>
      </c>
      <c r="E37" s="138">
        <f>Jan!E37</f>
        <v>0</v>
      </c>
      <c r="F37" s="139">
        <f>Fev!$E37</f>
        <v>0</v>
      </c>
      <c r="G37" s="36">
        <f>Mar!$E37</f>
        <v>0</v>
      </c>
      <c r="H37" s="138">
        <f>Abr!$E37</f>
        <v>0</v>
      </c>
      <c r="I37" s="139">
        <f>Mai!$E37</f>
        <v>0</v>
      </c>
      <c r="J37" s="36">
        <f>Jun!$E37</f>
        <v>0</v>
      </c>
      <c r="K37" s="138">
        <f>Jul!$E37</f>
        <v>0</v>
      </c>
      <c r="L37" s="139">
        <f>Ago!$E37</f>
        <v>0</v>
      </c>
      <c r="M37" s="36">
        <f>Set!$E37</f>
        <v>0</v>
      </c>
      <c r="N37" s="138">
        <f>Out!$E37</f>
        <v>0</v>
      </c>
      <c r="O37" s="139">
        <f>Nov!$E37</f>
        <v>0</v>
      </c>
      <c r="P37" s="36">
        <f>Dez!$E37</f>
        <v>0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26"/>
      <c r="B38" s="33" t="str">
        <f>Jan!B38</f>
        <v>Animais</v>
      </c>
      <c r="C38" s="100">
        <f t="shared" si="9"/>
        <v>0</v>
      </c>
      <c r="D38" s="37">
        <f t="shared" si="8"/>
        <v>0</v>
      </c>
      <c r="E38" s="138">
        <f>Jan!E38</f>
        <v>0</v>
      </c>
      <c r="F38" s="139">
        <f>Fev!$E38</f>
        <v>0</v>
      </c>
      <c r="G38" s="36">
        <f>Mar!$E38</f>
        <v>0</v>
      </c>
      <c r="H38" s="138">
        <f>Abr!$E38</f>
        <v>0</v>
      </c>
      <c r="I38" s="139">
        <f>Mai!$E38</f>
        <v>0</v>
      </c>
      <c r="J38" s="36">
        <f>Jun!$E38</f>
        <v>0</v>
      </c>
      <c r="K38" s="138">
        <f>Jul!$E38</f>
        <v>0</v>
      </c>
      <c r="L38" s="139">
        <f>Ago!$E38</f>
        <v>0</v>
      </c>
      <c r="M38" s="36">
        <f>Set!$E38</f>
        <v>0</v>
      </c>
      <c r="N38" s="138">
        <f>Out!$E38</f>
        <v>0</v>
      </c>
      <c r="O38" s="139">
        <f>Nov!$E38</f>
        <v>0</v>
      </c>
      <c r="P38" s="36">
        <f>Dez!$E38</f>
        <v>0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26"/>
      <c r="B39" s="33" t="str">
        <f>Jan!B39</f>
        <v>Vigilante/Segurança</v>
      </c>
      <c r="C39" s="100">
        <f t="shared" si="9"/>
        <v>0</v>
      </c>
      <c r="D39" s="37">
        <f t="shared" si="8"/>
        <v>0</v>
      </c>
      <c r="E39" s="138">
        <f>Jan!E39</f>
        <v>0</v>
      </c>
      <c r="F39" s="139">
        <f>Fev!$E39</f>
        <v>0</v>
      </c>
      <c r="G39" s="36">
        <f>Mar!$E39</f>
        <v>0</v>
      </c>
      <c r="H39" s="138">
        <f>Abr!$E39</f>
        <v>0</v>
      </c>
      <c r="I39" s="139">
        <f>Mai!$E39</f>
        <v>0</v>
      </c>
      <c r="J39" s="36">
        <f>Jun!$E39</f>
        <v>0</v>
      </c>
      <c r="K39" s="138">
        <f>Jul!$E39</f>
        <v>0</v>
      </c>
      <c r="L39" s="139">
        <f>Ago!$E39</f>
        <v>0</v>
      </c>
      <c r="M39" s="36">
        <f>Set!$E39</f>
        <v>0</v>
      </c>
      <c r="N39" s="138">
        <f>Out!$E39</f>
        <v>0</v>
      </c>
      <c r="O39" s="139">
        <f>Nov!$E39</f>
        <v>0</v>
      </c>
      <c r="P39" s="36">
        <f>Dez!$E39</f>
        <v>0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26"/>
      <c r="B40" s="33" t="str">
        <f>Jan!B40</f>
        <v>.</v>
      </c>
      <c r="C40" s="100">
        <f t="shared" si="9"/>
        <v>0</v>
      </c>
      <c r="D40" s="37">
        <f t="shared" si="8"/>
        <v>0</v>
      </c>
      <c r="E40" s="138">
        <f>Jan!E40</f>
        <v>0</v>
      </c>
      <c r="F40" s="139">
        <f>Fev!$E40</f>
        <v>0</v>
      </c>
      <c r="G40" s="36">
        <f>Mar!$E40</f>
        <v>0</v>
      </c>
      <c r="H40" s="138">
        <f>Abr!$E40</f>
        <v>0</v>
      </c>
      <c r="I40" s="139">
        <f>Mai!$E40</f>
        <v>0</v>
      </c>
      <c r="J40" s="36">
        <f>Jun!$E40</f>
        <v>0</v>
      </c>
      <c r="K40" s="138">
        <f>Jul!$E40</f>
        <v>0</v>
      </c>
      <c r="L40" s="139">
        <f>Ago!$E40</f>
        <v>0</v>
      </c>
      <c r="M40" s="36">
        <f>Set!$E40</f>
        <v>0</v>
      </c>
      <c r="N40" s="138">
        <f>Out!$E40</f>
        <v>0</v>
      </c>
      <c r="O40" s="139">
        <f>Nov!$E40</f>
        <v>0</v>
      </c>
      <c r="P40" s="36">
        <f>Dez!$E40</f>
        <v>0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26"/>
      <c r="B41" s="33" t="str">
        <f>Jan!B41</f>
        <v>.</v>
      </c>
      <c r="C41" s="100">
        <f t="shared" si="9"/>
        <v>0</v>
      </c>
      <c r="D41" s="37">
        <f t="shared" si="8"/>
        <v>0</v>
      </c>
      <c r="E41" s="138">
        <f>Jan!E41</f>
        <v>0</v>
      </c>
      <c r="F41" s="139">
        <f>Fev!$E41</f>
        <v>0</v>
      </c>
      <c r="G41" s="36">
        <f>Mar!$E41</f>
        <v>0</v>
      </c>
      <c r="H41" s="138">
        <f>Abr!$E41</f>
        <v>0</v>
      </c>
      <c r="I41" s="139">
        <f>Mai!$E41</f>
        <v>0</v>
      </c>
      <c r="J41" s="36">
        <f>Jun!$E41</f>
        <v>0</v>
      </c>
      <c r="K41" s="138">
        <f>Jul!$E41</f>
        <v>0</v>
      </c>
      <c r="L41" s="139">
        <f>Ago!$E41</f>
        <v>0</v>
      </c>
      <c r="M41" s="36">
        <f>Set!$E41</f>
        <v>0</v>
      </c>
      <c r="N41" s="138">
        <f>Out!$E41</f>
        <v>0</v>
      </c>
      <c r="O41" s="139">
        <f>Nov!$E41</f>
        <v>0</v>
      </c>
      <c r="P41" s="36">
        <f>Dez!$E41</f>
        <v>0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39"/>
      <c r="B42" s="40" t="str">
        <f>Jan!B42</f>
        <v>.</v>
      </c>
      <c r="C42" s="102">
        <f t="shared" si="9"/>
        <v>0</v>
      </c>
      <c r="D42" s="44">
        <f t="shared" si="8"/>
        <v>0</v>
      </c>
      <c r="E42" s="138">
        <f>Jan!E42</f>
        <v>0</v>
      </c>
      <c r="F42" s="139">
        <f>Fev!$E42</f>
        <v>0</v>
      </c>
      <c r="G42" s="36">
        <f>Mar!$E42</f>
        <v>0</v>
      </c>
      <c r="H42" s="138">
        <f>Abr!$E42</f>
        <v>0</v>
      </c>
      <c r="I42" s="139">
        <f>Mai!$E42</f>
        <v>0</v>
      </c>
      <c r="J42" s="36">
        <f>Jun!$E42</f>
        <v>0</v>
      </c>
      <c r="K42" s="138">
        <f>Jul!$E42</f>
        <v>0</v>
      </c>
      <c r="L42" s="139">
        <f>Ago!$E42</f>
        <v>0</v>
      </c>
      <c r="M42" s="36">
        <f>Set!$E42</f>
        <v>0</v>
      </c>
      <c r="N42" s="138">
        <f>Out!$E42</f>
        <v>0</v>
      </c>
      <c r="O42" s="139">
        <f>Nov!$E42</f>
        <v>0</v>
      </c>
      <c r="P42" s="36">
        <f>Dez!$E42</f>
        <v>0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0" customHeight="1">
      <c r="A43" s="71" t="s">
        <v>42</v>
      </c>
      <c r="B43" s="156"/>
      <c r="C43" s="157">
        <f>SUM(C25:C42)</f>
        <v>0</v>
      </c>
      <c r="D43" s="158">
        <f t="shared" si="8"/>
        <v>0</v>
      </c>
      <c r="E43" s="149">
        <f t="shared" ref="E43:P43" si="10">SUM(E25:E42)</f>
        <v>0</v>
      </c>
      <c r="F43" s="150">
        <f t="shared" si="10"/>
        <v>0</v>
      </c>
      <c r="G43" s="62">
        <f t="shared" si="10"/>
        <v>0</v>
      </c>
      <c r="H43" s="149">
        <f t="shared" si="10"/>
        <v>0</v>
      </c>
      <c r="I43" s="150">
        <f t="shared" si="10"/>
        <v>0</v>
      </c>
      <c r="J43" s="62">
        <f t="shared" si="10"/>
        <v>0</v>
      </c>
      <c r="K43" s="149">
        <f t="shared" si="10"/>
        <v>0</v>
      </c>
      <c r="L43" s="150">
        <f t="shared" si="10"/>
        <v>0</v>
      </c>
      <c r="M43" s="62">
        <f t="shared" si="10"/>
        <v>0</v>
      </c>
      <c r="N43" s="149">
        <f t="shared" si="10"/>
        <v>0</v>
      </c>
      <c r="O43" s="150">
        <f t="shared" si="10"/>
        <v>0</v>
      </c>
      <c r="P43" s="62">
        <f t="shared" si="10"/>
        <v>0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9" t="s">
        <v>43</v>
      </c>
      <c r="B44" s="159" t="str">
        <f>Jan!B44</f>
        <v>Academia</v>
      </c>
      <c r="C44" s="98">
        <f t="shared" ref="C44:C49" si="11">SUM(E44:P44)</f>
        <v>0</v>
      </c>
      <c r="D44" s="31">
        <f t="shared" si="8"/>
        <v>0</v>
      </c>
      <c r="E44" s="138">
        <f>Jan!E44</f>
        <v>0</v>
      </c>
      <c r="F44" s="139">
        <f>Fev!$E44</f>
        <v>0</v>
      </c>
      <c r="G44" s="36">
        <f>Mar!$E44</f>
        <v>0</v>
      </c>
      <c r="H44" s="138">
        <f>Abr!$E44</f>
        <v>0</v>
      </c>
      <c r="I44" s="139">
        <f>Mai!$E44</f>
        <v>0</v>
      </c>
      <c r="J44" s="36">
        <f>Jun!$E44</f>
        <v>0</v>
      </c>
      <c r="K44" s="138">
        <f>Jul!$E44</f>
        <v>0</v>
      </c>
      <c r="L44" s="139">
        <f>Ago!$E44</f>
        <v>0</v>
      </c>
      <c r="M44" s="36">
        <f>Set!$E44</f>
        <v>0</v>
      </c>
      <c r="N44" s="138">
        <f>Out!$E44</f>
        <v>0</v>
      </c>
      <c r="O44" s="139">
        <f>Nov!$E44</f>
        <v>0</v>
      </c>
      <c r="P44" s="36">
        <f>Dez!$E44</f>
        <v>0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26"/>
      <c r="B45" s="160" t="str">
        <f>Jan!B45</f>
        <v>Curso de línguas</v>
      </c>
      <c r="C45" s="100">
        <f t="shared" si="11"/>
        <v>0</v>
      </c>
      <c r="D45" s="37">
        <f t="shared" si="8"/>
        <v>0</v>
      </c>
      <c r="E45" s="138">
        <f>Jan!E45</f>
        <v>0</v>
      </c>
      <c r="F45" s="139">
        <f>Fev!$E45</f>
        <v>0</v>
      </c>
      <c r="G45" s="36">
        <f>Mar!$E45</f>
        <v>0</v>
      </c>
      <c r="H45" s="138">
        <f>Abr!$E45</f>
        <v>0</v>
      </c>
      <c r="I45" s="139">
        <f>Mai!$E45</f>
        <v>0</v>
      </c>
      <c r="J45" s="36">
        <f>Jun!$E45</f>
        <v>0</v>
      </c>
      <c r="K45" s="138">
        <f>Jul!$E45</f>
        <v>0</v>
      </c>
      <c r="L45" s="139">
        <f>Ago!$E45</f>
        <v>0</v>
      </c>
      <c r="M45" s="36">
        <f>Set!$E45</f>
        <v>0</v>
      </c>
      <c r="N45" s="138">
        <f>Out!$E45</f>
        <v>0</v>
      </c>
      <c r="O45" s="139">
        <f>Nov!$E45</f>
        <v>0</v>
      </c>
      <c r="P45" s="36">
        <f>Dez!$E45</f>
        <v>0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26"/>
      <c r="B46" s="160" t="str">
        <f>Jan!B46</f>
        <v>Faculdade e Colégio</v>
      </c>
      <c r="C46" s="100">
        <f t="shared" si="11"/>
        <v>0</v>
      </c>
      <c r="D46" s="37">
        <f t="shared" si="8"/>
        <v>0</v>
      </c>
      <c r="E46" s="138" t="str">
        <f>Jan!E46</f>
        <v/>
      </c>
      <c r="F46" s="139">
        <f>Fev!$E46</f>
        <v>0</v>
      </c>
      <c r="G46" s="36">
        <f>Mar!$E46</f>
        <v>0</v>
      </c>
      <c r="H46" s="138">
        <f>Abr!$E46</f>
        <v>0</v>
      </c>
      <c r="I46" s="139">
        <f>Mai!$E46</f>
        <v>0</v>
      </c>
      <c r="J46" s="36">
        <f>Jun!$E46</f>
        <v>0</v>
      </c>
      <c r="K46" s="138">
        <f>Jul!$E46</f>
        <v>0</v>
      </c>
      <c r="L46" s="139">
        <f>Ago!$E46</f>
        <v>0</v>
      </c>
      <c r="M46" s="36">
        <f>Set!$E46</f>
        <v>0</v>
      </c>
      <c r="N46" s="138">
        <f>Out!$E46</f>
        <v>0</v>
      </c>
      <c r="O46" s="139">
        <f>Nov!$E46</f>
        <v>0</v>
      </c>
      <c r="P46" s="36">
        <f>Dez!$E46</f>
        <v>0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26"/>
      <c r="B47" s="160" t="str">
        <f>Jan!B47</f>
        <v>Mat. escolar, cópias, trabalhos...</v>
      </c>
      <c r="C47" s="100">
        <f t="shared" si="11"/>
        <v>0</v>
      </c>
      <c r="D47" s="37">
        <f t="shared" si="8"/>
        <v>0</v>
      </c>
      <c r="E47" s="138">
        <f>Jan!E47</f>
        <v>0</v>
      </c>
      <c r="F47" s="139">
        <f>Fev!$E47</f>
        <v>0</v>
      </c>
      <c r="G47" s="36">
        <f>Mar!$E47</f>
        <v>0</v>
      </c>
      <c r="H47" s="138">
        <f>Abr!$E47</f>
        <v>0</v>
      </c>
      <c r="I47" s="139">
        <f>Mai!$E47</f>
        <v>0</v>
      </c>
      <c r="J47" s="36">
        <f>Jun!$E47</f>
        <v>0</v>
      </c>
      <c r="K47" s="138">
        <f>Jul!$E47</f>
        <v>0</v>
      </c>
      <c r="L47" s="139">
        <f>Ago!$E47</f>
        <v>0</v>
      </c>
      <c r="M47" s="36">
        <f>Set!$E47</f>
        <v>0</v>
      </c>
      <c r="N47" s="138">
        <f>Out!$E47</f>
        <v>0</v>
      </c>
      <c r="O47" s="139">
        <f>Nov!$E47</f>
        <v>0</v>
      </c>
      <c r="P47" s="36">
        <f>Dez!$E47</f>
        <v>0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26"/>
      <c r="B48" s="160" t="str">
        <f>Jan!B48</f>
        <v>.</v>
      </c>
      <c r="C48" s="100">
        <f t="shared" si="11"/>
        <v>0</v>
      </c>
      <c r="D48" s="37">
        <f t="shared" si="8"/>
        <v>0</v>
      </c>
      <c r="E48" s="138">
        <f>Jan!E48</f>
        <v>0</v>
      </c>
      <c r="F48" s="139">
        <f>Fev!$E48</f>
        <v>0</v>
      </c>
      <c r="G48" s="36">
        <f>Mar!$E48</f>
        <v>0</v>
      </c>
      <c r="H48" s="138">
        <f>Abr!$E48</f>
        <v>0</v>
      </c>
      <c r="I48" s="139">
        <f>Mai!$E48</f>
        <v>0</v>
      </c>
      <c r="J48" s="36">
        <f>Jun!$E48</f>
        <v>0</v>
      </c>
      <c r="K48" s="138">
        <f>Jul!$E48</f>
        <v>0</v>
      </c>
      <c r="L48" s="139">
        <f>Ago!$E48</f>
        <v>0</v>
      </c>
      <c r="M48" s="36">
        <f>Set!$E48</f>
        <v>0</v>
      </c>
      <c r="N48" s="138">
        <f>Out!$E48</f>
        <v>0</v>
      </c>
      <c r="O48" s="139">
        <f>Nov!$E48</f>
        <v>0</v>
      </c>
      <c r="P48" s="36">
        <f>Dez!$E48</f>
        <v>0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61"/>
      <c r="B49" s="162" t="str">
        <f>Jan!B49</f>
        <v>.</v>
      </c>
      <c r="C49" s="102">
        <f t="shared" si="11"/>
        <v>0</v>
      </c>
      <c r="D49" s="44">
        <f t="shared" si="8"/>
        <v>0</v>
      </c>
      <c r="E49" s="138">
        <f>Jan!E49</f>
        <v>0</v>
      </c>
      <c r="F49" s="139">
        <f>Fev!$E49</f>
        <v>0</v>
      </c>
      <c r="G49" s="36">
        <f>Mar!$E49</f>
        <v>0</v>
      </c>
      <c r="H49" s="138">
        <f>Abr!$E49</f>
        <v>0</v>
      </c>
      <c r="I49" s="139">
        <f>Mai!$E49</f>
        <v>0</v>
      </c>
      <c r="J49" s="36">
        <f>Jun!$E49</f>
        <v>0</v>
      </c>
      <c r="K49" s="138">
        <f>Jul!$E49</f>
        <v>0</v>
      </c>
      <c r="L49" s="139">
        <f>Ago!$E49</f>
        <v>0</v>
      </c>
      <c r="M49" s="36">
        <f>Set!$E49</f>
        <v>0</v>
      </c>
      <c r="N49" s="138">
        <f>Out!$E49</f>
        <v>0</v>
      </c>
      <c r="O49" s="139">
        <f>Nov!$E49</f>
        <v>0</v>
      </c>
      <c r="P49" s="36">
        <f>Dez!$E49</f>
        <v>0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0" customHeight="1">
      <c r="A50" s="163" t="s">
        <v>48</v>
      </c>
      <c r="B50" s="164"/>
      <c r="C50" s="157">
        <f>SUM(C44:C49)</f>
        <v>0</v>
      </c>
      <c r="D50" s="158">
        <f t="shared" si="8"/>
        <v>0</v>
      </c>
      <c r="E50" s="149">
        <f t="shared" ref="E50:P50" si="12">SUM(E44:E49)</f>
        <v>0</v>
      </c>
      <c r="F50" s="150">
        <f t="shared" si="12"/>
        <v>0</v>
      </c>
      <c r="G50" s="62">
        <f t="shared" si="12"/>
        <v>0</v>
      </c>
      <c r="H50" s="149">
        <f t="shared" si="12"/>
        <v>0</v>
      </c>
      <c r="I50" s="150">
        <f t="shared" si="12"/>
        <v>0</v>
      </c>
      <c r="J50" s="62">
        <f t="shared" si="12"/>
        <v>0</v>
      </c>
      <c r="K50" s="149">
        <f t="shared" si="12"/>
        <v>0</v>
      </c>
      <c r="L50" s="150">
        <f t="shared" si="12"/>
        <v>0</v>
      </c>
      <c r="M50" s="62">
        <f t="shared" si="12"/>
        <v>0</v>
      </c>
      <c r="N50" s="149">
        <f t="shared" si="12"/>
        <v>0</v>
      </c>
      <c r="O50" s="150">
        <f t="shared" si="12"/>
        <v>0</v>
      </c>
      <c r="P50" s="62">
        <f t="shared" si="12"/>
        <v>0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77" t="s">
        <v>49</v>
      </c>
      <c r="B51" s="27" t="str">
        <f>Jan!B51</f>
        <v>Condução</v>
      </c>
      <c r="C51" s="98">
        <f t="shared" ref="C51:C65" si="13">SUM(E51:P51)</f>
        <v>0</v>
      </c>
      <c r="D51" s="31">
        <f t="shared" si="8"/>
        <v>0</v>
      </c>
      <c r="E51" s="138">
        <f>Jan!E51</f>
        <v>0</v>
      </c>
      <c r="F51" s="139">
        <f>Fev!$E51</f>
        <v>0</v>
      </c>
      <c r="G51" s="36">
        <f>Mar!$E51</f>
        <v>0</v>
      </c>
      <c r="H51" s="138">
        <f>Abr!$E51</f>
        <v>0</v>
      </c>
      <c r="I51" s="139">
        <f>Mai!$E51</f>
        <v>0</v>
      </c>
      <c r="J51" s="36">
        <f>Jun!$E51</f>
        <v>0</v>
      </c>
      <c r="K51" s="138">
        <f>Jul!$E51</f>
        <v>0</v>
      </c>
      <c r="L51" s="139">
        <f>Ago!$E51</f>
        <v>0</v>
      </c>
      <c r="M51" s="36">
        <f>Set!$E51</f>
        <v>0</v>
      </c>
      <c r="N51" s="138">
        <f>Out!$E51</f>
        <v>0</v>
      </c>
      <c r="O51" s="139">
        <f>Nov!$E51</f>
        <v>0</v>
      </c>
      <c r="P51" s="36">
        <f>Dez!$E51</f>
        <v>0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26"/>
      <c r="B52" s="33" t="str">
        <f>Jan!B52</f>
        <v>Convênio Médico</v>
      </c>
      <c r="C52" s="100">
        <f t="shared" si="13"/>
        <v>0</v>
      </c>
      <c r="D52" s="37">
        <f t="shared" si="8"/>
        <v>0</v>
      </c>
      <c r="E52" s="138">
        <f>Jan!E52</f>
        <v>0</v>
      </c>
      <c r="F52" s="139">
        <f>Fev!$E52</f>
        <v>0</v>
      </c>
      <c r="G52" s="36">
        <f>Mar!$E52</f>
        <v>0</v>
      </c>
      <c r="H52" s="138">
        <f>Abr!$E52</f>
        <v>0</v>
      </c>
      <c r="I52" s="139">
        <f>Mai!$E52</f>
        <v>0</v>
      </c>
      <c r="J52" s="36">
        <f>Jun!$E52</f>
        <v>0</v>
      </c>
      <c r="K52" s="138">
        <f>Jul!$E52</f>
        <v>0</v>
      </c>
      <c r="L52" s="139">
        <f>Ago!$E52</f>
        <v>0</v>
      </c>
      <c r="M52" s="36">
        <f>Set!$E52</f>
        <v>0</v>
      </c>
      <c r="N52" s="138">
        <f>Out!$E52</f>
        <v>0</v>
      </c>
      <c r="O52" s="139">
        <f>Nov!$E52</f>
        <v>0</v>
      </c>
      <c r="P52" s="36">
        <f>Dez!$E52</f>
        <v>0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26"/>
      <c r="B53" s="33" t="str">
        <f>Jan!B53</f>
        <v>CPMF e impostos</v>
      </c>
      <c r="C53" s="100">
        <f t="shared" si="13"/>
        <v>0</v>
      </c>
      <c r="D53" s="37">
        <f t="shared" si="8"/>
        <v>0</v>
      </c>
      <c r="E53" s="138">
        <f>Jan!E53</f>
        <v>0</v>
      </c>
      <c r="F53" s="139">
        <f>Fev!$E53</f>
        <v>0</v>
      </c>
      <c r="G53" s="36">
        <f>Mar!$E53</f>
        <v>0</v>
      </c>
      <c r="H53" s="138">
        <f>Abr!$E53</f>
        <v>0</v>
      </c>
      <c r="I53" s="139">
        <f>Mai!$E53</f>
        <v>0</v>
      </c>
      <c r="J53" s="36">
        <f>Jun!$E53</f>
        <v>0</v>
      </c>
      <c r="K53" s="138">
        <f>Jul!$E53</f>
        <v>0</v>
      </c>
      <c r="L53" s="139">
        <f>Ago!$E53</f>
        <v>0</v>
      </c>
      <c r="M53" s="36">
        <f>Set!$E53</f>
        <v>0</v>
      </c>
      <c r="N53" s="138">
        <f>Out!$E53</f>
        <v>0</v>
      </c>
      <c r="O53" s="139">
        <f>Nov!$E53</f>
        <v>0</v>
      </c>
      <c r="P53" s="36">
        <f>Dez!$E53</f>
        <v>0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26"/>
      <c r="B54" s="33" t="str">
        <f>Jan!B54</f>
        <v>Dízimo / Doações</v>
      </c>
      <c r="C54" s="100">
        <f t="shared" si="13"/>
        <v>0</v>
      </c>
      <c r="D54" s="37">
        <f t="shared" si="8"/>
        <v>0</v>
      </c>
      <c r="E54" s="138">
        <f>Jan!E54</f>
        <v>0</v>
      </c>
      <c r="F54" s="139">
        <f>Fev!$E54</f>
        <v>0</v>
      </c>
      <c r="G54" s="36">
        <f>Mar!$E54</f>
        <v>0</v>
      </c>
      <c r="H54" s="138">
        <f>Abr!$E54</f>
        <v>0</v>
      </c>
      <c r="I54" s="139">
        <f>Mai!$E54</f>
        <v>0</v>
      </c>
      <c r="J54" s="36">
        <f>Jun!$E54</f>
        <v>0</v>
      </c>
      <c r="K54" s="138">
        <f>Jul!$E54</f>
        <v>0</v>
      </c>
      <c r="L54" s="139">
        <f>Ago!$E54</f>
        <v>0</v>
      </c>
      <c r="M54" s="36">
        <f>Set!$E54</f>
        <v>0</v>
      </c>
      <c r="N54" s="138">
        <f>Out!$E54</f>
        <v>0</v>
      </c>
      <c r="O54" s="139">
        <f>Nov!$E54</f>
        <v>0</v>
      </c>
      <c r="P54" s="36">
        <f>Dez!$E54</f>
        <v>0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26"/>
      <c r="B55" s="33" t="str">
        <f>Jan!B55</f>
        <v>INSS</v>
      </c>
      <c r="C55" s="100">
        <f t="shared" si="13"/>
        <v>0</v>
      </c>
      <c r="D55" s="37">
        <f t="shared" si="8"/>
        <v>0</v>
      </c>
      <c r="E55" s="138">
        <f>Jan!E55</f>
        <v>0</v>
      </c>
      <c r="F55" s="139">
        <f>Fev!$E55</f>
        <v>0</v>
      </c>
      <c r="G55" s="36">
        <f>Mar!$E55</f>
        <v>0</v>
      </c>
      <c r="H55" s="138">
        <f>Abr!$E55</f>
        <v>0</v>
      </c>
      <c r="I55" s="139">
        <f>Mai!$E55</f>
        <v>0</v>
      </c>
      <c r="J55" s="36">
        <f>Jun!$E55</f>
        <v>0</v>
      </c>
      <c r="K55" s="138">
        <f>Jul!$E55</f>
        <v>0</v>
      </c>
      <c r="L55" s="139">
        <f>Ago!$E55</f>
        <v>0</v>
      </c>
      <c r="M55" s="36">
        <f>Set!$E55</f>
        <v>0</v>
      </c>
      <c r="N55" s="138">
        <f>Out!$E55</f>
        <v>0</v>
      </c>
      <c r="O55" s="139">
        <f>Nov!$E55</f>
        <v>0</v>
      </c>
      <c r="P55" s="36">
        <f>Dez!$E55</f>
        <v>0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26"/>
      <c r="B56" s="33" t="str">
        <f>Jan!B56</f>
        <v>IRRF</v>
      </c>
      <c r="C56" s="100">
        <f t="shared" si="13"/>
        <v>0</v>
      </c>
      <c r="D56" s="37">
        <f t="shared" si="8"/>
        <v>0</v>
      </c>
      <c r="E56" s="138">
        <f>Jan!E56</f>
        <v>0</v>
      </c>
      <c r="F56" s="139">
        <f>Fev!$E56</f>
        <v>0</v>
      </c>
      <c r="G56" s="36">
        <f>Mar!$E56</f>
        <v>0</v>
      </c>
      <c r="H56" s="138">
        <f>Abr!$E56</f>
        <v>0</v>
      </c>
      <c r="I56" s="139">
        <f>Mai!$E56</f>
        <v>0</v>
      </c>
      <c r="J56" s="36">
        <f>Jun!$E56</f>
        <v>0</v>
      </c>
      <c r="K56" s="138">
        <f>Jul!$E56</f>
        <v>0</v>
      </c>
      <c r="L56" s="139">
        <f>Ago!$E56</f>
        <v>0</v>
      </c>
      <c r="M56" s="36">
        <f>Set!$E56</f>
        <v>0</v>
      </c>
      <c r="N56" s="138">
        <f>Out!$E56</f>
        <v>0</v>
      </c>
      <c r="O56" s="139">
        <f>Nov!$E56</f>
        <v>0</v>
      </c>
      <c r="P56" s="36">
        <f>Dez!$E56</f>
        <v>0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26"/>
      <c r="B57" s="33" t="str">
        <f>Jan!B57</f>
        <v>Medicamentos</v>
      </c>
      <c r="C57" s="100">
        <f t="shared" si="13"/>
        <v>0</v>
      </c>
      <c r="D57" s="37">
        <f t="shared" si="8"/>
        <v>0</v>
      </c>
      <c r="E57" s="138">
        <f>Jan!E57</f>
        <v>0</v>
      </c>
      <c r="F57" s="139">
        <f>Fev!$E57</f>
        <v>0</v>
      </c>
      <c r="G57" s="36">
        <f>Mar!$E57</f>
        <v>0</v>
      </c>
      <c r="H57" s="138">
        <f>Abr!$E57</f>
        <v>0</v>
      </c>
      <c r="I57" s="139">
        <f>Mai!$E57</f>
        <v>0</v>
      </c>
      <c r="J57" s="36">
        <f>Jun!$E57</f>
        <v>0</v>
      </c>
      <c r="K57" s="138">
        <f>Jul!$E57</f>
        <v>0</v>
      </c>
      <c r="L57" s="139">
        <f>Ago!$E57</f>
        <v>0</v>
      </c>
      <c r="M57" s="36">
        <f>Set!$E57</f>
        <v>0</v>
      </c>
      <c r="N57" s="138">
        <f>Out!$E57</f>
        <v>0</v>
      </c>
      <c r="O57" s="139">
        <f>Nov!$E57</f>
        <v>0</v>
      </c>
      <c r="P57" s="36">
        <f>Dez!$E57</f>
        <v>0</v>
      </c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26"/>
      <c r="B58" s="33" t="str">
        <f>Jan!B58</f>
        <v>Mesada</v>
      </c>
      <c r="C58" s="100">
        <f t="shared" si="13"/>
        <v>0</v>
      </c>
      <c r="D58" s="37">
        <f t="shared" si="8"/>
        <v>0</v>
      </c>
      <c r="E58" s="138" t="str">
        <f>Jan!E58</f>
        <v/>
      </c>
      <c r="F58" s="139">
        <f>Fev!$E58</f>
        <v>0</v>
      </c>
      <c r="G58" s="36">
        <f>Mar!$E58</f>
        <v>0</v>
      </c>
      <c r="H58" s="138">
        <f>Abr!$E58</f>
        <v>0</v>
      </c>
      <c r="I58" s="139">
        <f>Mai!$E58</f>
        <v>0</v>
      </c>
      <c r="J58" s="36">
        <f>Jun!$E58</f>
        <v>0</v>
      </c>
      <c r="K58" s="138">
        <f>Jul!$E58</f>
        <v>0</v>
      </c>
      <c r="L58" s="139">
        <f>Ago!$E58</f>
        <v>0</v>
      </c>
      <c r="M58" s="36">
        <f>Set!$E58</f>
        <v>0</v>
      </c>
      <c r="N58" s="138">
        <f>Out!$E58</f>
        <v>0</v>
      </c>
      <c r="O58" s="139">
        <f>Nov!$E58</f>
        <v>0</v>
      </c>
      <c r="P58" s="36">
        <f>Dez!$E58</f>
        <v>0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26"/>
      <c r="B59" s="33" t="str">
        <f>Jan!B59</f>
        <v>Pensão</v>
      </c>
      <c r="C59" s="100">
        <f t="shared" si="13"/>
        <v>0</v>
      </c>
      <c r="D59" s="37">
        <f t="shared" si="8"/>
        <v>0</v>
      </c>
      <c r="E59" s="138">
        <f>Jan!E59</f>
        <v>0</v>
      </c>
      <c r="F59" s="139">
        <f>Fev!$E59</f>
        <v>0</v>
      </c>
      <c r="G59" s="36">
        <f>Mar!$E59</f>
        <v>0</v>
      </c>
      <c r="H59" s="138">
        <f>Abr!$E59</f>
        <v>0</v>
      </c>
      <c r="I59" s="139">
        <f>Mai!$E59</f>
        <v>0</v>
      </c>
      <c r="J59" s="36">
        <f>Jun!$E59</f>
        <v>0</v>
      </c>
      <c r="K59" s="138">
        <f>Jul!$E59</f>
        <v>0</v>
      </c>
      <c r="L59" s="139">
        <f>Ago!$E59</f>
        <v>0</v>
      </c>
      <c r="M59" s="36">
        <f>Set!$E59</f>
        <v>0</v>
      </c>
      <c r="N59" s="138">
        <f>Out!$E59</f>
        <v>0</v>
      </c>
      <c r="O59" s="139">
        <f>Nov!$E59</f>
        <v>0</v>
      </c>
      <c r="P59" s="36">
        <f>Dez!$E59</f>
        <v>0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26"/>
      <c r="B60" s="33" t="str">
        <f>Jan!B60</f>
        <v>Tarifas, c.créd., ch. esp., etc.</v>
      </c>
      <c r="C60" s="100">
        <f t="shared" si="13"/>
        <v>0</v>
      </c>
      <c r="D60" s="37">
        <f t="shared" si="8"/>
        <v>0</v>
      </c>
      <c r="E60" s="138">
        <f>Jan!E60</f>
        <v>0</v>
      </c>
      <c r="F60" s="139">
        <f>Fev!$E60</f>
        <v>0</v>
      </c>
      <c r="G60" s="36">
        <f>Mar!$E60</f>
        <v>0</v>
      </c>
      <c r="H60" s="138">
        <f>Abr!$E60</f>
        <v>0</v>
      </c>
      <c r="I60" s="139">
        <f>Mai!$E60</f>
        <v>0</v>
      </c>
      <c r="J60" s="36">
        <f>Jun!$E60</f>
        <v>0</v>
      </c>
      <c r="K60" s="138">
        <f>Jul!$E60</f>
        <v>0</v>
      </c>
      <c r="L60" s="139">
        <f>Ago!$E60</f>
        <v>0</v>
      </c>
      <c r="M60" s="36">
        <f>Set!$E60</f>
        <v>0</v>
      </c>
      <c r="N60" s="138">
        <f>Out!$E60</f>
        <v>0</v>
      </c>
      <c r="O60" s="139">
        <f>Nov!$E60</f>
        <v>0</v>
      </c>
      <c r="P60" s="36">
        <f>Dez!$E60</f>
        <v>0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26"/>
      <c r="B61" s="33" t="str">
        <f>Jan!B61</f>
        <v>Vestuário (Roupas, Calçados...)</v>
      </c>
      <c r="C61" s="100">
        <f t="shared" si="13"/>
        <v>0</v>
      </c>
      <c r="D61" s="37">
        <f t="shared" si="8"/>
        <v>0</v>
      </c>
      <c r="E61" s="138">
        <f>Jan!E61</f>
        <v>0</v>
      </c>
      <c r="F61" s="139">
        <f>Fev!$E61</f>
        <v>0</v>
      </c>
      <c r="G61" s="36">
        <f>Mar!$E61</f>
        <v>0</v>
      </c>
      <c r="H61" s="138">
        <f>Abr!$E61</f>
        <v>0</v>
      </c>
      <c r="I61" s="139">
        <f>Mai!$E61</f>
        <v>0</v>
      </c>
      <c r="J61" s="36">
        <f>Jun!$E61</f>
        <v>0</v>
      </c>
      <c r="K61" s="138">
        <f>Jul!$E61</f>
        <v>0</v>
      </c>
      <c r="L61" s="139">
        <f>Ago!$E61</f>
        <v>0</v>
      </c>
      <c r="M61" s="36">
        <f>Set!$E61</f>
        <v>0</v>
      </c>
      <c r="N61" s="138">
        <f>Out!$E61</f>
        <v>0</v>
      </c>
      <c r="O61" s="139">
        <f>Nov!$E61</f>
        <v>0</v>
      </c>
      <c r="P61" s="36">
        <f>Dez!$E61</f>
        <v>0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26"/>
      <c r="B62" s="33" t="str">
        <f>Jan!B62</f>
        <v>.</v>
      </c>
      <c r="C62" s="100">
        <f t="shared" si="13"/>
        <v>0</v>
      </c>
      <c r="D62" s="37">
        <f t="shared" si="8"/>
        <v>0</v>
      </c>
      <c r="E62" s="138">
        <f>Jan!E62</f>
        <v>0</v>
      </c>
      <c r="F62" s="139">
        <f>Fev!$E62</f>
        <v>0</v>
      </c>
      <c r="G62" s="36">
        <f>Mar!$E62</f>
        <v>0</v>
      </c>
      <c r="H62" s="138">
        <f>Abr!$E62</f>
        <v>0</v>
      </c>
      <c r="I62" s="139">
        <f>Mai!$E62</f>
        <v>0</v>
      </c>
      <c r="J62" s="36">
        <f>Jun!$E62</f>
        <v>0</v>
      </c>
      <c r="K62" s="138">
        <f>Jul!$E62</f>
        <v>0</v>
      </c>
      <c r="L62" s="139">
        <f>Ago!$E62</f>
        <v>0</v>
      </c>
      <c r="M62" s="36">
        <f>Set!$E62</f>
        <v>0</v>
      </c>
      <c r="N62" s="138">
        <f>Out!$E62</f>
        <v>0</v>
      </c>
      <c r="O62" s="139">
        <f>Nov!$E62</f>
        <v>0</v>
      </c>
      <c r="P62" s="36">
        <f>Dez!$E62</f>
        <v>0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26"/>
      <c r="B63" s="33" t="str">
        <f>Jan!B63</f>
        <v>.</v>
      </c>
      <c r="C63" s="100">
        <f t="shared" si="13"/>
        <v>0</v>
      </c>
      <c r="D63" s="37">
        <f t="shared" si="8"/>
        <v>0</v>
      </c>
      <c r="E63" s="138">
        <f>Jan!E63</f>
        <v>0</v>
      </c>
      <c r="F63" s="139">
        <f>Fev!$E63</f>
        <v>0</v>
      </c>
      <c r="G63" s="36">
        <f>Mar!$E63</f>
        <v>0</v>
      </c>
      <c r="H63" s="138">
        <f>Abr!$E63</f>
        <v>0</v>
      </c>
      <c r="I63" s="139">
        <f>Mai!$E63</f>
        <v>0</v>
      </c>
      <c r="J63" s="36">
        <f>Jun!$E63</f>
        <v>0</v>
      </c>
      <c r="K63" s="138">
        <f>Jul!$E63</f>
        <v>0</v>
      </c>
      <c r="L63" s="139">
        <f>Ago!$E63</f>
        <v>0</v>
      </c>
      <c r="M63" s="36">
        <f>Set!$E63</f>
        <v>0</v>
      </c>
      <c r="N63" s="138">
        <f>Out!$E63</f>
        <v>0</v>
      </c>
      <c r="O63" s="139">
        <f>Nov!$E63</f>
        <v>0</v>
      </c>
      <c r="P63" s="36">
        <f>Dez!$E63</f>
        <v>0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26"/>
      <c r="B64" s="33" t="str">
        <f>Jan!B64</f>
        <v>.</v>
      </c>
      <c r="C64" s="100">
        <f t="shared" si="13"/>
        <v>0</v>
      </c>
      <c r="D64" s="37">
        <f t="shared" si="8"/>
        <v>0</v>
      </c>
      <c r="E64" s="138">
        <f>Jan!E64</f>
        <v>0</v>
      </c>
      <c r="F64" s="139">
        <f>Fev!$E64</f>
        <v>0</v>
      </c>
      <c r="G64" s="36">
        <f>Mar!$E64</f>
        <v>0</v>
      </c>
      <c r="H64" s="138">
        <f>Abr!$E64</f>
        <v>0</v>
      </c>
      <c r="I64" s="139">
        <f>Mai!$E64</f>
        <v>0</v>
      </c>
      <c r="J64" s="36">
        <f>Jun!$E64</f>
        <v>0</v>
      </c>
      <c r="K64" s="138">
        <f>Jul!$E64</f>
        <v>0</v>
      </c>
      <c r="L64" s="139">
        <f>Ago!$E64</f>
        <v>0</v>
      </c>
      <c r="M64" s="36">
        <f>Set!$E64</f>
        <v>0</v>
      </c>
      <c r="N64" s="138">
        <f>Out!$E64</f>
        <v>0</v>
      </c>
      <c r="O64" s="139">
        <f>Nov!$E64</f>
        <v>0</v>
      </c>
      <c r="P64" s="36">
        <f>Dez!$E64</f>
        <v>0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39"/>
      <c r="B65" s="40" t="str">
        <f>Jan!B65</f>
        <v>.</v>
      </c>
      <c r="C65" s="102">
        <f t="shared" si="13"/>
        <v>0</v>
      </c>
      <c r="D65" s="44">
        <f t="shared" si="8"/>
        <v>0</v>
      </c>
      <c r="E65" s="138">
        <f>Jan!E65</f>
        <v>0</v>
      </c>
      <c r="F65" s="139">
        <f>Fev!$E65</f>
        <v>0</v>
      </c>
      <c r="G65" s="36">
        <f>Mar!$E65</f>
        <v>0</v>
      </c>
      <c r="H65" s="138">
        <f>Abr!$E65</f>
        <v>0</v>
      </c>
      <c r="I65" s="139">
        <f>Mai!$E65</f>
        <v>0</v>
      </c>
      <c r="J65" s="36">
        <f>Jun!$E65</f>
        <v>0</v>
      </c>
      <c r="K65" s="138">
        <f>Jul!$E65</f>
        <v>0</v>
      </c>
      <c r="L65" s="139">
        <f>Ago!$E65</f>
        <v>0</v>
      </c>
      <c r="M65" s="36">
        <f>Set!$E65</f>
        <v>0</v>
      </c>
      <c r="N65" s="138">
        <f>Out!$E65</f>
        <v>0</v>
      </c>
      <c r="O65" s="139">
        <f>Nov!$E65</f>
        <v>0</v>
      </c>
      <c r="P65" s="36">
        <f>Dez!$E65</f>
        <v>0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0" customHeight="1">
      <c r="A66" s="71" t="s">
        <v>60</v>
      </c>
      <c r="B66" s="156"/>
      <c r="C66" s="157">
        <f>SUM(C51:C65)</f>
        <v>0</v>
      </c>
      <c r="D66" s="158">
        <f t="shared" si="8"/>
        <v>0</v>
      </c>
      <c r="E66" s="149">
        <f t="shared" ref="E66:P66" si="14">SUM(E51:E65)</f>
        <v>0</v>
      </c>
      <c r="F66" s="150">
        <f t="shared" si="14"/>
        <v>0</v>
      </c>
      <c r="G66" s="62">
        <f t="shared" si="14"/>
        <v>0</v>
      </c>
      <c r="H66" s="149">
        <f t="shared" si="14"/>
        <v>0</v>
      </c>
      <c r="I66" s="150">
        <f t="shared" si="14"/>
        <v>0</v>
      </c>
      <c r="J66" s="62">
        <f t="shared" si="14"/>
        <v>0</v>
      </c>
      <c r="K66" s="149">
        <f t="shared" si="14"/>
        <v>0</v>
      </c>
      <c r="L66" s="150">
        <f t="shared" si="14"/>
        <v>0</v>
      </c>
      <c r="M66" s="62">
        <f t="shared" si="14"/>
        <v>0</v>
      </c>
      <c r="N66" s="149">
        <f t="shared" si="14"/>
        <v>0</v>
      </c>
      <c r="O66" s="150">
        <f t="shared" si="14"/>
        <v>0</v>
      </c>
      <c r="P66" s="62">
        <f t="shared" si="14"/>
        <v>0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79" t="s">
        <v>61</v>
      </c>
      <c r="B67" s="27" t="str">
        <f>Jan!B67</f>
        <v>Combustível, pedágio</v>
      </c>
      <c r="C67" s="98">
        <f t="shared" ref="C67:C74" si="15">SUM(E67:P67)</f>
        <v>0</v>
      </c>
      <c r="D67" s="31">
        <f t="shared" si="8"/>
        <v>0</v>
      </c>
      <c r="E67" s="138" t="str">
        <f>Jan!E67</f>
        <v/>
      </c>
      <c r="F67" s="139">
        <f>Fev!$E67</f>
        <v>0</v>
      </c>
      <c r="G67" s="36">
        <f>Mar!$E67</f>
        <v>0</v>
      </c>
      <c r="H67" s="138">
        <f>Abr!$E67</f>
        <v>0</v>
      </c>
      <c r="I67" s="139">
        <f>Mai!$E67</f>
        <v>0</v>
      </c>
      <c r="J67" s="36">
        <f>Jun!$E67</f>
        <v>0</v>
      </c>
      <c r="K67" s="138">
        <f>Jul!$E67</f>
        <v>0</v>
      </c>
      <c r="L67" s="139">
        <f>Ago!$E67</f>
        <v>0</v>
      </c>
      <c r="M67" s="36">
        <f>Set!$E67</f>
        <v>0</v>
      </c>
      <c r="N67" s="138">
        <f>Out!$E67</f>
        <v>0</v>
      </c>
      <c r="O67" s="139">
        <f>Nov!$E67</f>
        <v>0</v>
      </c>
      <c r="P67" s="36">
        <f>Dez!$E67</f>
        <v>0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26"/>
      <c r="B68" s="33" t="str">
        <f>Jan!B68</f>
        <v>Lubrificantes, lavagem</v>
      </c>
      <c r="C68" s="100">
        <f t="shared" si="15"/>
        <v>0</v>
      </c>
      <c r="D68" s="37">
        <f t="shared" si="8"/>
        <v>0</v>
      </c>
      <c r="E68" s="138">
        <f>Jan!E68</f>
        <v>0</v>
      </c>
      <c r="F68" s="139">
        <f>Fev!$E68</f>
        <v>0</v>
      </c>
      <c r="G68" s="36">
        <f>Mar!$E68</f>
        <v>0</v>
      </c>
      <c r="H68" s="138">
        <f>Abr!$E68</f>
        <v>0</v>
      </c>
      <c r="I68" s="139">
        <f>Mai!$E68</f>
        <v>0</v>
      </c>
      <c r="J68" s="36">
        <f>Jun!$E68</f>
        <v>0</v>
      </c>
      <c r="K68" s="138">
        <f>Jul!$E68</f>
        <v>0</v>
      </c>
      <c r="L68" s="139">
        <f>Ago!$E68</f>
        <v>0</v>
      </c>
      <c r="M68" s="36">
        <f>Set!$E68</f>
        <v>0</v>
      </c>
      <c r="N68" s="138">
        <f>Out!$E68</f>
        <v>0</v>
      </c>
      <c r="O68" s="139">
        <f>Nov!$E68</f>
        <v>0</v>
      </c>
      <c r="P68" s="36">
        <f>Dez!$E68</f>
        <v>0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26"/>
      <c r="B69" s="33" t="str">
        <f>Jan!B69</f>
        <v>Manutenção do veículo</v>
      </c>
      <c r="C69" s="100">
        <f t="shared" si="15"/>
        <v>0</v>
      </c>
      <c r="D69" s="37">
        <f t="shared" si="8"/>
        <v>0</v>
      </c>
      <c r="E69" s="138">
        <f>Jan!E69</f>
        <v>0</v>
      </c>
      <c r="F69" s="139">
        <f>Fev!$E69</f>
        <v>0</v>
      </c>
      <c r="G69" s="36">
        <f>Mar!$E69</f>
        <v>0</v>
      </c>
      <c r="H69" s="138">
        <f>Abr!$E69</f>
        <v>0</v>
      </c>
      <c r="I69" s="139">
        <f>Mai!$E69</f>
        <v>0</v>
      </c>
      <c r="J69" s="36">
        <f>Jun!$E69</f>
        <v>0</v>
      </c>
      <c r="K69" s="138">
        <f>Jul!$E69</f>
        <v>0</v>
      </c>
      <c r="L69" s="139">
        <f>Ago!$E69</f>
        <v>0</v>
      </c>
      <c r="M69" s="36">
        <f>Set!$E69</f>
        <v>0</v>
      </c>
      <c r="N69" s="138">
        <f>Out!$E69</f>
        <v>0</v>
      </c>
      <c r="O69" s="139">
        <f>Nov!$E69</f>
        <v>0</v>
      </c>
      <c r="P69" s="36">
        <f>Dez!$E69</f>
        <v>0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26"/>
      <c r="B70" s="33" t="str">
        <f>Jan!B70</f>
        <v>Seguro</v>
      </c>
      <c r="C70" s="100">
        <f t="shared" si="15"/>
        <v>0</v>
      </c>
      <c r="D70" s="37">
        <f t="shared" si="8"/>
        <v>0</v>
      </c>
      <c r="E70" s="138">
        <f>Jan!E70</f>
        <v>0</v>
      </c>
      <c r="F70" s="139">
        <f>Fev!$E70</f>
        <v>0</v>
      </c>
      <c r="G70" s="36">
        <f>Mar!$E70</f>
        <v>0</v>
      </c>
      <c r="H70" s="138">
        <f>Abr!$E70</f>
        <v>0</v>
      </c>
      <c r="I70" s="139">
        <f>Mai!$E70</f>
        <v>0</v>
      </c>
      <c r="J70" s="36">
        <f>Jun!$E70</f>
        <v>0</v>
      </c>
      <c r="K70" s="138">
        <f>Jul!$E70</f>
        <v>0</v>
      </c>
      <c r="L70" s="139">
        <f>Ago!$E70</f>
        <v>0</v>
      </c>
      <c r="M70" s="36">
        <f>Set!$E70</f>
        <v>0</v>
      </c>
      <c r="N70" s="138">
        <f>Out!$E70</f>
        <v>0</v>
      </c>
      <c r="O70" s="139">
        <f>Nov!$E70</f>
        <v>0</v>
      </c>
      <c r="P70" s="36">
        <f>Dez!$E70</f>
        <v>0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26"/>
      <c r="B71" s="33" t="str">
        <f>Jan!B71</f>
        <v>Multas</v>
      </c>
      <c r="C71" s="100">
        <f t="shared" si="15"/>
        <v>0</v>
      </c>
      <c r="D71" s="37">
        <f t="shared" si="8"/>
        <v>0</v>
      </c>
      <c r="E71" s="138">
        <f>Jan!E71</f>
        <v>0</v>
      </c>
      <c r="F71" s="139">
        <f>Fev!$E71</f>
        <v>0</v>
      </c>
      <c r="G71" s="36">
        <f>Mar!$E71</f>
        <v>0</v>
      </c>
      <c r="H71" s="138">
        <f>Abr!$E71</f>
        <v>0</v>
      </c>
      <c r="I71" s="139">
        <f>Mai!$E71</f>
        <v>0</v>
      </c>
      <c r="J71" s="36">
        <f>Jun!$E71</f>
        <v>0</v>
      </c>
      <c r="K71" s="138">
        <f>Jul!$E71</f>
        <v>0</v>
      </c>
      <c r="L71" s="139">
        <f>Ago!$E71</f>
        <v>0</v>
      </c>
      <c r="M71" s="36">
        <f>Set!$E71</f>
        <v>0</v>
      </c>
      <c r="N71" s="138">
        <f>Out!$E71</f>
        <v>0</v>
      </c>
      <c r="O71" s="139">
        <f>Nov!$E71</f>
        <v>0</v>
      </c>
      <c r="P71" s="36">
        <f>Dez!$E71</f>
        <v>0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26"/>
      <c r="B72" s="33" t="str">
        <f>Jan!B72</f>
        <v>IPVA, Licenciamento, Seg. Obrig.</v>
      </c>
      <c r="C72" s="100">
        <f t="shared" si="15"/>
        <v>0</v>
      </c>
      <c r="D72" s="37">
        <f t="shared" si="8"/>
        <v>0</v>
      </c>
      <c r="E72" s="138">
        <f>Jan!E72</f>
        <v>0</v>
      </c>
      <c r="F72" s="139">
        <f>Fev!$E72</f>
        <v>0</v>
      </c>
      <c r="G72" s="36">
        <f>Mar!$E72</f>
        <v>0</v>
      </c>
      <c r="H72" s="138">
        <f>Abr!$E72</f>
        <v>0</v>
      </c>
      <c r="I72" s="139">
        <f>Mai!$E72</f>
        <v>0</v>
      </c>
      <c r="J72" s="36">
        <f>Jun!$E72</f>
        <v>0</v>
      </c>
      <c r="K72" s="138">
        <f>Jul!$E72</f>
        <v>0</v>
      </c>
      <c r="L72" s="139">
        <f>Ago!$E72</f>
        <v>0</v>
      </c>
      <c r="M72" s="36">
        <f>Set!$E72</f>
        <v>0</v>
      </c>
      <c r="N72" s="138">
        <f>Out!$E72</f>
        <v>0</v>
      </c>
      <c r="O72" s="139">
        <f>Nov!$E72</f>
        <v>0</v>
      </c>
      <c r="P72" s="36">
        <f>Dez!$E72</f>
        <v>0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26"/>
      <c r="B73" s="33" t="str">
        <f>Jan!B73</f>
        <v>.</v>
      </c>
      <c r="C73" s="100">
        <f t="shared" si="15"/>
        <v>0</v>
      </c>
      <c r="D73" s="37">
        <f t="shared" si="8"/>
        <v>0</v>
      </c>
      <c r="E73" s="138">
        <f>Jan!E73</f>
        <v>0</v>
      </c>
      <c r="F73" s="139">
        <f>Fev!$E73</f>
        <v>0</v>
      </c>
      <c r="G73" s="36">
        <f>Mar!$E73</f>
        <v>0</v>
      </c>
      <c r="H73" s="138">
        <f>Abr!$E73</f>
        <v>0</v>
      </c>
      <c r="I73" s="139">
        <f>Mai!$E73</f>
        <v>0</v>
      </c>
      <c r="J73" s="36">
        <f>Jun!$E73</f>
        <v>0</v>
      </c>
      <c r="K73" s="138">
        <f>Jul!$E73</f>
        <v>0</v>
      </c>
      <c r="L73" s="139">
        <f>Ago!$E73</f>
        <v>0</v>
      </c>
      <c r="M73" s="36">
        <f>Set!$E73</f>
        <v>0</v>
      </c>
      <c r="N73" s="138">
        <f>Out!$E73</f>
        <v>0</v>
      </c>
      <c r="O73" s="139">
        <f>Nov!$E73</f>
        <v>0</v>
      </c>
      <c r="P73" s="36">
        <f>Dez!$E73</f>
        <v>0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39"/>
      <c r="B74" s="40" t="str">
        <f>Jan!B74</f>
        <v>.</v>
      </c>
      <c r="C74" s="102">
        <f t="shared" si="15"/>
        <v>0</v>
      </c>
      <c r="D74" s="44">
        <f t="shared" si="8"/>
        <v>0</v>
      </c>
      <c r="E74" s="138">
        <f>Jan!E74</f>
        <v>0</v>
      </c>
      <c r="F74" s="139">
        <f>Fev!$E74</f>
        <v>0</v>
      </c>
      <c r="G74" s="36">
        <f>Mar!$E74</f>
        <v>0</v>
      </c>
      <c r="H74" s="138">
        <f>Abr!$E74</f>
        <v>0</v>
      </c>
      <c r="I74" s="139">
        <f>Mai!$E74</f>
        <v>0</v>
      </c>
      <c r="J74" s="36">
        <f>Jun!$E74</f>
        <v>0</v>
      </c>
      <c r="K74" s="138">
        <f>Jul!$E74</f>
        <v>0</v>
      </c>
      <c r="L74" s="139">
        <f>Ago!$E74</f>
        <v>0</v>
      </c>
      <c r="M74" s="36">
        <f>Set!$E74</f>
        <v>0</v>
      </c>
      <c r="N74" s="138">
        <f>Out!$E74</f>
        <v>0</v>
      </c>
      <c r="O74" s="139">
        <f>Nov!$E74</f>
        <v>0</v>
      </c>
      <c r="P74" s="36">
        <f>Dez!$E74</f>
        <v>0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0" customHeight="1">
      <c r="A75" s="71" t="s">
        <v>68</v>
      </c>
      <c r="B75" s="156"/>
      <c r="C75" s="147">
        <f>SUM(C67:C74)</f>
        <v>0</v>
      </c>
      <c r="D75" s="158">
        <f t="shared" si="8"/>
        <v>0</v>
      </c>
      <c r="E75" s="149">
        <f t="shared" ref="E75:P75" si="16">SUM(E67:E74)</f>
        <v>0</v>
      </c>
      <c r="F75" s="150">
        <f t="shared" si="16"/>
        <v>0</v>
      </c>
      <c r="G75" s="62">
        <f t="shared" si="16"/>
        <v>0</v>
      </c>
      <c r="H75" s="149">
        <f t="shared" si="16"/>
        <v>0</v>
      </c>
      <c r="I75" s="150">
        <f t="shared" si="16"/>
        <v>0</v>
      </c>
      <c r="J75" s="62">
        <f t="shared" si="16"/>
        <v>0</v>
      </c>
      <c r="K75" s="149">
        <f t="shared" si="16"/>
        <v>0</v>
      </c>
      <c r="L75" s="150">
        <f t="shared" si="16"/>
        <v>0</v>
      </c>
      <c r="M75" s="62">
        <f t="shared" si="16"/>
        <v>0</v>
      </c>
      <c r="N75" s="149">
        <f t="shared" si="16"/>
        <v>0</v>
      </c>
      <c r="O75" s="150">
        <f t="shared" si="16"/>
        <v>0</v>
      </c>
      <c r="P75" s="62">
        <f t="shared" si="16"/>
        <v>0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165" t="s">
        <v>69</v>
      </c>
      <c r="B76" s="166" t="str">
        <f>Jan!B76</f>
        <v>Acessórios (Bolsa, bijuteria...)</v>
      </c>
      <c r="C76" s="98">
        <f t="shared" ref="C76:C85" si="17">SUM(E76:P76)</f>
        <v>0</v>
      </c>
      <c r="D76" s="31">
        <f t="shared" si="8"/>
        <v>0</v>
      </c>
      <c r="E76" s="138">
        <f>Jan!E76</f>
        <v>0</v>
      </c>
      <c r="F76" s="139">
        <f>Fev!$E76</f>
        <v>0</v>
      </c>
      <c r="G76" s="36">
        <f>Mar!$E76</f>
        <v>0</v>
      </c>
      <c r="H76" s="138">
        <f>Abr!$E76</f>
        <v>0</v>
      </c>
      <c r="I76" s="139">
        <f>Mai!$E76</f>
        <v>0</v>
      </c>
      <c r="J76" s="36">
        <f>Jun!$E76</f>
        <v>0</v>
      </c>
      <c r="K76" s="138">
        <f>Jul!$E76</f>
        <v>0</v>
      </c>
      <c r="L76" s="139">
        <f>Ago!$E76</f>
        <v>0</v>
      </c>
      <c r="M76" s="36">
        <f>Set!$E76</f>
        <v>0</v>
      </c>
      <c r="N76" s="138">
        <f>Out!$E76</f>
        <v>0</v>
      </c>
      <c r="O76" s="139">
        <f>Nov!$E76</f>
        <v>0</v>
      </c>
      <c r="P76" s="36">
        <f>Dez!$E76</f>
        <v>0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167"/>
      <c r="B77" s="168" t="str">
        <f>Jan!B77</f>
        <v>Cosméticos, Cabeleireiro...</v>
      </c>
      <c r="C77" s="100">
        <f t="shared" si="17"/>
        <v>0</v>
      </c>
      <c r="D77" s="37">
        <f t="shared" si="8"/>
        <v>0</v>
      </c>
      <c r="E77" s="138">
        <f>Jan!E77</f>
        <v>0</v>
      </c>
      <c r="F77" s="139">
        <f>Fev!$E77</f>
        <v>0</v>
      </c>
      <c r="G77" s="36">
        <f>Mar!$E77</f>
        <v>0</v>
      </c>
      <c r="H77" s="138">
        <f>Abr!$E77</f>
        <v>0</v>
      </c>
      <c r="I77" s="139">
        <f>Mai!$E77</f>
        <v>0</v>
      </c>
      <c r="J77" s="36">
        <f>Jun!$E77</f>
        <v>0</v>
      </c>
      <c r="K77" s="138">
        <f>Jul!$E77</f>
        <v>0</v>
      </c>
      <c r="L77" s="139">
        <f>Ago!$E77</f>
        <v>0</v>
      </c>
      <c r="M77" s="36">
        <f>Set!$E77</f>
        <v>0</v>
      </c>
      <c r="N77" s="138">
        <f>Out!$E77</f>
        <v>0</v>
      </c>
      <c r="O77" s="139">
        <f>Nov!$E77</f>
        <v>0</v>
      </c>
      <c r="P77" s="36">
        <f>Dez!$E77</f>
        <v>0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167"/>
      <c r="B78" s="168" t="str">
        <f>Jan!B78</f>
        <v>Diversão e Lazer (Grêmio)</v>
      </c>
      <c r="C78" s="100">
        <f t="shared" si="17"/>
        <v>0</v>
      </c>
      <c r="D78" s="37">
        <f t="shared" si="8"/>
        <v>0</v>
      </c>
      <c r="E78" s="138">
        <f>Jan!E78</f>
        <v>0</v>
      </c>
      <c r="F78" s="139">
        <f>Fev!$E78</f>
        <v>0</v>
      </c>
      <c r="G78" s="36">
        <f>Mar!$E78</f>
        <v>0</v>
      </c>
      <c r="H78" s="138">
        <f>Abr!$E78</f>
        <v>0</v>
      </c>
      <c r="I78" s="139">
        <f>Mai!$E78</f>
        <v>0</v>
      </c>
      <c r="J78" s="36">
        <f>Jun!$E78</f>
        <v>0</v>
      </c>
      <c r="K78" s="138">
        <f>Jul!$E78</f>
        <v>0</v>
      </c>
      <c r="L78" s="139">
        <f>Ago!$E78</f>
        <v>0</v>
      </c>
      <c r="M78" s="36">
        <f>Set!$E78</f>
        <v>0</v>
      </c>
      <c r="N78" s="138">
        <f>Out!$E78</f>
        <v>0</v>
      </c>
      <c r="O78" s="139">
        <f>Nov!$E78</f>
        <v>0</v>
      </c>
      <c r="P78" s="36">
        <f>Dez!$E78</f>
        <v>0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167"/>
      <c r="B79" s="168" t="str">
        <f>Jan!B79</f>
        <v>Gorjeta</v>
      </c>
      <c r="C79" s="100">
        <f t="shared" si="17"/>
        <v>0</v>
      </c>
      <c r="D79" s="37">
        <f t="shared" si="8"/>
        <v>0</v>
      </c>
      <c r="E79" s="138">
        <f>Jan!E79</f>
        <v>0</v>
      </c>
      <c r="F79" s="139">
        <f>Fev!$E79</f>
        <v>0</v>
      </c>
      <c r="G79" s="36">
        <f>Mar!$E79</f>
        <v>0</v>
      </c>
      <c r="H79" s="138">
        <f>Abr!$E79</f>
        <v>0</v>
      </c>
      <c r="I79" s="139">
        <f>Mai!$E79</f>
        <v>0</v>
      </c>
      <c r="J79" s="36">
        <f>Jun!$E79</f>
        <v>0</v>
      </c>
      <c r="K79" s="138">
        <f>Jul!$E79</f>
        <v>0</v>
      </c>
      <c r="L79" s="139">
        <f>Ago!$E79</f>
        <v>0</v>
      </c>
      <c r="M79" s="36">
        <f>Set!$E79</f>
        <v>0</v>
      </c>
      <c r="N79" s="138">
        <f>Out!$E79</f>
        <v>0</v>
      </c>
      <c r="O79" s="139">
        <f>Nov!$E79</f>
        <v>0</v>
      </c>
      <c r="P79" s="36">
        <f>Dez!$E79</f>
        <v>0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167"/>
      <c r="B80" s="168" t="str">
        <f>Jan!B80</f>
        <v>Lanche, Café, doces...</v>
      </c>
      <c r="C80" s="100">
        <f t="shared" si="17"/>
        <v>0</v>
      </c>
      <c r="D80" s="37">
        <f t="shared" si="8"/>
        <v>0</v>
      </c>
      <c r="E80" s="138" t="str">
        <f>Jan!E80</f>
        <v/>
      </c>
      <c r="F80" s="139">
        <f>Fev!$E80</f>
        <v>0</v>
      </c>
      <c r="G80" s="36">
        <f>Mar!$E80</f>
        <v>0</v>
      </c>
      <c r="H80" s="138">
        <f>Abr!$E80</f>
        <v>0</v>
      </c>
      <c r="I80" s="139">
        <f>Mai!$E80</f>
        <v>0</v>
      </c>
      <c r="J80" s="36">
        <f>Jun!$E80</f>
        <v>0</v>
      </c>
      <c r="K80" s="138">
        <f>Jul!$E80</f>
        <v>0</v>
      </c>
      <c r="L80" s="139">
        <f>Ago!$E80</f>
        <v>0</v>
      </c>
      <c r="M80" s="36">
        <f>Set!$E80</f>
        <v>0</v>
      </c>
      <c r="N80" s="138">
        <f>Out!$E80</f>
        <v>0</v>
      </c>
      <c r="O80" s="139">
        <f>Nov!$E80</f>
        <v>0</v>
      </c>
      <c r="P80" s="36">
        <f>Dez!$E80</f>
        <v>0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167"/>
      <c r="B81" s="168" t="str">
        <f>Jan!B81</f>
        <v>Presente</v>
      </c>
      <c r="C81" s="100">
        <f t="shared" si="17"/>
        <v>0</v>
      </c>
      <c r="D81" s="37">
        <f t="shared" si="8"/>
        <v>0</v>
      </c>
      <c r="E81" s="138">
        <f>Jan!E81</f>
        <v>0</v>
      </c>
      <c r="F81" s="139">
        <f>Fev!$E81</f>
        <v>0</v>
      </c>
      <c r="G81" s="36">
        <f>Mar!$E81</f>
        <v>0</v>
      </c>
      <c r="H81" s="138">
        <f>Abr!$E81</f>
        <v>0</v>
      </c>
      <c r="I81" s="139">
        <f>Mai!$E81</f>
        <v>0</v>
      </c>
      <c r="J81" s="36">
        <f>Jun!$E81</f>
        <v>0</v>
      </c>
      <c r="K81" s="138">
        <f>Jul!$E81</f>
        <v>0</v>
      </c>
      <c r="L81" s="139">
        <f>Ago!$E81</f>
        <v>0</v>
      </c>
      <c r="M81" s="36">
        <f>Set!$E81</f>
        <v>0</v>
      </c>
      <c r="N81" s="138">
        <f>Out!$E81</f>
        <v>0</v>
      </c>
      <c r="O81" s="139">
        <f>Nov!$E81</f>
        <v>0</v>
      </c>
      <c r="P81" s="36">
        <f>Dez!$E81</f>
        <v>0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167"/>
      <c r="B82" s="168" t="str">
        <f>Jan!B82</f>
        <v>.</v>
      </c>
      <c r="C82" s="100">
        <f t="shared" si="17"/>
        <v>0</v>
      </c>
      <c r="D82" s="37">
        <f t="shared" si="8"/>
        <v>0</v>
      </c>
      <c r="E82" s="138">
        <f>Jan!E82</f>
        <v>0</v>
      </c>
      <c r="F82" s="139">
        <f>Fev!$E82</f>
        <v>0</v>
      </c>
      <c r="G82" s="36">
        <f>Mar!$E82</f>
        <v>0</v>
      </c>
      <c r="H82" s="138">
        <f>Abr!$E82</f>
        <v>0</v>
      </c>
      <c r="I82" s="139">
        <f>Mai!$E82</f>
        <v>0</v>
      </c>
      <c r="J82" s="36">
        <f>Jun!$E82</f>
        <v>0</v>
      </c>
      <c r="K82" s="138">
        <f>Jul!$E82</f>
        <v>0</v>
      </c>
      <c r="L82" s="139">
        <f>Ago!$E82</f>
        <v>0</v>
      </c>
      <c r="M82" s="36">
        <f>Set!$E82</f>
        <v>0</v>
      </c>
      <c r="N82" s="138">
        <f>Out!$E82</f>
        <v>0</v>
      </c>
      <c r="O82" s="139">
        <f>Nov!$E82</f>
        <v>0</v>
      </c>
      <c r="P82" s="36">
        <f>Dez!$E82</f>
        <v>0</v>
      </c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167"/>
      <c r="B83" s="168" t="str">
        <f>Jan!B83</f>
        <v>.</v>
      </c>
      <c r="C83" s="100">
        <f t="shared" si="17"/>
        <v>0</v>
      </c>
      <c r="D83" s="37">
        <f t="shared" si="8"/>
        <v>0</v>
      </c>
      <c r="E83" s="138">
        <f>Jan!E83</f>
        <v>0</v>
      </c>
      <c r="F83" s="139">
        <f>Fev!$E83</f>
        <v>0</v>
      </c>
      <c r="G83" s="36">
        <f>Mar!$E83</f>
        <v>0</v>
      </c>
      <c r="H83" s="138">
        <f>Abr!$E83</f>
        <v>0</v>
      </c>
      <c r="I83" s="139">
        <f>Mai!$E83</f>
        <v>0</v>
      </c>
      <c r="J83" s="36">
        <f>Jun!$E83</f>
        <v>0</v>
      </c>
      <c r="K83" s="138">
        <f>Jul!$E83</f>
        <v>0</v>
      </c>
      <c r="L83" s="139">
        <f>Ago!$E83</f>
        <v>0</v>
      </c>
      <c r="M83" s="36">
        <f>Set!$E83</f>
        <v>0</v>
      </c>
      <c r="N83" s="138">
        <f>Out!$E83</f>
        <v>0</v>
      </c>
      <c r="O83" s="139">
        <f>Nov!$E83</f>
        <v>0</v>
      </c>
      <c r="P83" s="36">
        <f>Dez!$E83</f>
        <v>0</v>
      </c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167"/>
      <c r="B84" s="168" t="str">
        <f>Jan!B84</f>
        <v>.</v>
      </c>
      <c r="C84" s="100">
        <f t="shared" si="17"/>
        <v>0</v>
      </c>
      <c r="D84" s="37">
        <f t="shared" si="8"/>
        <v>0</v>
      </c>
      <c r="E84" s="138">
        <f>Jan!E84</f>
        <v>0</v>
      </c>
      <c r="F84" s="139">
        <f>Fev!$E84</f>
        <v>0</v>
      </c>
      <c r="G84" s="36">
        <f>Mar!$E84</f>
        <v>0</v>
      </c>
      <c r="H84" s="138">
        <f>Abr!$E84</f>
        <v>0</v>
      </c>
      <c r="I84" s="139">
        <f>Mai!$E84</f>
        <v>0</v>
      </c>
      <c r="J84" s="36">
        <f>Jun!$E84</f>
        <v>0</v>
      </c>
      <c r="K84" s="138">
        <f>Jul!$E84</f>
        <v>0</v>
      </c>
      <c r="L84" s="139">
        <f>Ago!$E84</f>
        <v>0</v>
      </c>
      <c r="M84" s="36">
        <f>Set!$E84</f>
        <v>0</v>
      </c>
      <c r="N84" s="138">
        <f>Out!$E84</f>
        <v>0</v>
      </c>
      <c r="O84" s="139">
        <f>Nov!$E84</f>
        <v>0</v>
      </c>
      <c r="P84" s="36">
        <f>Dez!$E84</f>
        <v>0</v>
      </c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69"/>
      <c r="B85" s="170" t="str">
        <f>Jan!B85</f>
        <v>.</v>
      </c>
      <c r="C85" s="102">
        <f t="shared" si="17"/>
        <v>0</v>
      </c>
      <c r="D85" s="44">
        <f t="shared" si="8"/>
        <v>0</v>
      </c>
      <c r="E85" s="138">
        <f>Jan!E85</f>
        <v>0</v>
      </c>
      <c r="F85" s="139">
        <f>Fev!$E85</f>
        <v>0</v>
      </c>
      <c r="G85" s="36">
        <f>Mar!$E85</f>
        <v>0</v>
      </c>
      <c r="H85" s="138">
        <f>Abr!$E85</f>
        <v>0</v>
      </c>
      <c r="I85" s="139">
        <f>Mai!$E85</f>
        <v>0</v>
      </c>
      <c r="J85" s="36">
        <f>Jun!$E85</f>
        <v>0</v>
      </c>
      <c r="K85" s="138">
        <f>Jul!$E85</f>
        <v>0</v>
      </c>
      <c r="L85" s="139">
        <f>Ago!$E85</f>
        <v>0</v>
      </c>
      <c r="M85" s="36">
        <f>Set!$E85</f>
        <v>0</v>
      </c>
      <c r="N85" s="138">
        <f>Out!$E85</f>
        <v>0</v>
      </c>
      <c r="O85" s="139">
        <f>Nov!$E85</f>
        <v>0</v>
      </c>
      <c r="P85" s="36">
        <f>Dez!$E85</f>
        <v>0</v>
      </c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1.0" customHeight="1">
      <c r="A86" s="171" t="s">
        <v>76</v>
      </c>
      <c r="B86" s="172"/>
      <c r="C86" s="147">
        <f>SUM(C76:C85)</f>
        <v>0</v>
      </c>
      <c r="D86" s="83">
        <f t="shared" si="8"/>
        <v>0</v>
      </c>
      <c r="E86" s="173">
        <f t="shared" ref="E86:P86" si="18">SUM(E76:E85)</f>
        <v>0</v>
      </c>
      <c r="F86" s="174">
        <f t="shared" si="18"/>
        <v>0</v>
      </c>
      <c r="G86" s="175">
        <f t="shared" si="18"/>
        <v>0</v>
      </c>
      <c r="H86" s="173">
        <f t="shared" si="18"/>
        <v>0</v>
      </c>
      <c r="I86" s="174">
        <f t="shared" si="18"/>
        <v>0</v>
      </c>
      <c r="J86" s="175">
        <f t="shared" si="18"/>
        <v>0</v>
      </c>
      <c r="K86" s="173">
        <f t="shared" si="18"/>
        <v>0</v>
      </c>
      <c r="L86" s="174">
        <f t="shared" si="18"/>
        <v>0</v>
      </c>
      <c r="M86" s="175">
        <f t="shared" si="18"/>
        <v>0</v>
      </c>
      <c r="N86" s="173">
        <f t="shared" si="18"/>
        <v>0</v>
      </c>
      <c r="O86" s="174">
        <f t="shared" si="18"/>
        <v>0</v>
      </c>
      <c r="P86" s="175">
        <f t="shared" si="18"/>
        <v>0</v>
      </c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0" customHeight="1">
      <c r="A87" s="84" t="s">
        <v>77</v>
      </c>
      <c r="B87" s="60"/>
      <c r="C87" s="176">
        <f t="shared" ref="C87:P87" si="19">C43+C50+C66+C75+C86</f>
        <v>0</v>
      </c>
      <c r="D87" s="177">
        <f t="shared" si="19"/>
        <v>0</v>
      </c>
      <c r="E87" s="178">
        <f t="shared" si="19"/>
        <v>0</v>
      </c>
      <c r="F87" s="179">
        <f t="shared" si="19"/>
        <v>0</v>
      </c>
      <c r="G87" s="180">
        <f t="shared" si="19"/>
        <v>0</v>
      </c>
      <c r="H87" s="178">
        <f t="shared" si="19"/>
        <v>0</v>
      </c>
      <c r="I87" s="179">
        <f t="shared" si="19"/>
        <v>0</v>
      </c>
      <c r="J87" s="180">
        <f t="shared" si="19"/>
        <v>0</v>
      </c>
      <c r="K87" s="178">
        <f t="shared" si="19"/>
        <v>0</v>
      </c>
      <c r="L87" s="179">
        <f t="shared" si="19"/>
        <v>0</v>
      </c>
      <c r="M87" s="180">
        <f t="shared" si="19"/>
        <v>0</v>
      </c>
      <c r="N87" s="178">
        <f t="shared" si="19"/>
        <v>0</v>
      </c>
      <c r="O87" s="179">
        <f t="shared" si="19"/>
        <v>0</v>
      </c>
      <c r="P87" s="180">
        <f t="shared" si="19"/>
        <v>0</v>
      </c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9.0" customHeight="1">
      <c r="A88" s="53"/>
      <c r="B88" s="54"/>
      <c r="C88" s="54"/>
      <c r="D88" s="54"/>
      <c r="E88" s="5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75" customHeight="1">
      <c r="A89" s="53"/>
      <c r="B89" s="88" t="s">
        <v>78</v>
      </c>
      <c r="C89" s="54"/>
      <c r="D89" s="1"/>
      <c r="E89" s="5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2.5" customHeight="1">
      <c r="A90" s="53"/>
      <c r="B90" s="90" t="s">
        <v>79</v>
      </c>
      <c r="C90" s="1"/>
      <c r="D90" s="1"/>
      <c r="E90" s="5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2.5" customHeight="1">
      <c r="A91" s="53"/>
      <c r="B91" s="54"/>
      <c r="C91" s="54"/>
      <c r="D91" s="54"/>
      <c r="E91" s="5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0" customHeight="1">
      <c r="A92" s="92"/>
      <c r="B92" s="93" t="s">
        <v>80</v>
      </c>
      <c r="C92" s="94">
        <f>C13-C87-C22</f>
        <v>0</v>
      </c>
      <c r="D92" s="95">
        <f>IF(C$13=0,0,C92/C$13)</f>
        <v>0</v>
      </c>
      <c r="E92" s="178">
        <f t="shared" ref="E92:P92" si="20">E13-E87-E22</f>
        <v>0</v>
      </c>
      <c r="F92" s="179">
        <f t="shared" si="20"/>
        <v>0</v>
      </c>
      <c r="G92" s="180">
        <f t="shared" si="20"/>
        <v>0</v>
      </c>
      <c r="H92" s="178">
        <f t="shared" si="20"/>
        <v>0</v>
      </c>
      <c r="I92" s="179">
        <f t="shared" si="20"/>
        <v>0</v>
      </c>
      <c r="J92" s="180">
        <f t="shared" si="20"/>
        <v>0</v>
      </c>
      <c r="K92" s="178">
        <f t="shared" si="20"/>
        <v>0</v>
      </c>
      <c r="L92" s="179">
        <f t="shared" si="20"/>
        <v>0</v>
      </c>
      <c r="M92" s="180">
        <f t="shared" si="20"/>
        <v>0</v>
      </c>
      <c r="N92" s="178">
        <f t="shared" si="20"/>
        <v>0</v>
      </c>
      <c r="O92" s="179">
        <f t="shared" si="20"/>
        <v>0</v>
      </c>
      <c r="P92" s="180">
        <f t="shared" si="20"/>
        <v>0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A5:A12"/>
    <mergeCell ref="A13:B13"/>
    <mergeCell ref="A15:A21"/>
    <mergeCell ref="A22:B22"/>
    <mergeCell ref="A24:B24"/>
    <mergeCell ref="A25:A42"/>
    <mergeCell ref="A43:B43"/>
    <mergeCell ref="A86:B86"/>
    <mergeCell ref="A87:B87"/>
    <mergeCell ref="A44:A49"/>
    <mergeCell ref="A50:B50"/>
    <mergeCell ref="A51:A65"/>
    <mergeCell ref="A66:B66"/>
    <mergeCell ref="A67:A74"/>
    <mergeCell ref="A75:B75"/>
    <mergeCell ref="A76:A85"/>
  </mergeCells>
  <conditionalFormatting sqref="D92">
    <cfRule type="cellIs" dxfId="0" priority="1" operator="lessThan">
      <formula>0</formula>
    </cfRule>
  </conditionalFormatting>
  <conditionalFormatting sqref="E6:P12 E15:P21 E25:P42 E44:P49 E51:P65 E67:P74 E76:P85">
    <cfRule type="cellIs" dxfId="1" priority="2" operator="lessThan">
      <formula>0</formula>
    </cfRule>
  </conditionalFormatting>
  <printOptions/>
  <pageMargins bottom="0.75" footer="0.0" header="0.0" left="0.7" right="0.7" top="0.75"/>
  <pageSetup orientation="landscape"/>
  <headerFooter>
    <oddHeader>&amp;COrçamento 2015</oddHeader>
    <oddFooter>&amp;Lfonte: www.disop.com.br&amp;C&amp;P de &amp;R&amp;D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13"/>
    <col customWidth="1" min="2" max="2" width="9.25"/>
    <col customWidth="1" min="3" max="26" width="8.0"/>
  </cols>
  <sheetData>
    <row r="1" ht="42.0" customHeight="1"/>
    <row r="2" ht="42.0" customHeight="1">
      <c r="E2" s="181" t="s">
        <v>95</v>
      </c>
    </row>
    <row r="3" ht="42.0" customHeight="1"/>
    <row r="4" ht="12.75" customHeight="1"/>
    <row r="5" ht="12.75" customHeight="1">
      <c r="C5" s="182" t="s">
        <v>96</v>
      </c>
      <c r="D5" s="183">
        <f>Anual!C13</f>
        <v>0</v>
      </c>
    </row>
    <row r="6" ht="12.75" customHeight="1">
      <c r="C6" s="182" t="s">
        <v>18</v>
      </c>
      <c r="D6" s="183">
        <f>Anual!C22</f>
        <v>0</v>
      </c>
    </row>
    <row r="7" ht="12.75" customHeight="1">
      <c r="C7" s="182" t="s">
        <v>26</v>
      </c>
      <c r="D7" s="183">
        <f>Anual!C43</f>
        <v>0</v>
      </c>
    </row>
    <row r="8" ht="12.75" customHeight="1">
      <c r="C8" s="182" t="s">
        <v>43</v>
      </c>
      <c r="D8" s="183">
        <f>Anual!C50</f>
        <v>0</v>
      </c>
    </row>
    <row r="9" ht="12.75" customHeight="1">
      <c r="C9" s="182" t="s">
        <v>97</v>
      </c>
      <c r="D9" s="183">
        <f>Anual!C66</f>
        <v>0</v>
      </c>
    </row>
    <row r="10" ht="12.75" customHeight="1">
      <c r="C10" s="182" t="s">
        <v>61</v>
      </c>
      <c r="D10" s="183">
        <f>Anual!C75</f>
        <v>0</v>
      </c>
    </row>
    <row r="11" ht="12.75" customHeight="1">
      <c r="C11" s="182" t="s">
        <v>98</v>
      </c>
      <c r="D11" s="183">
        <f>Anual!C86</f>
        <v>0</v>
      </c>
    </row>
    <row r="12" ht="12.75" customHeight="1">
      <c r="C12" s="182" t="s">
        <v>99</v>
      </c>
      <c r="D12" s="183">
        <f>Anual!C87</f>
        <v>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2007-05-05T18:46:47Z</dcterms:created>
  <dc:creator>tadao</dc:creator>
</cp:coreProperties>
</file>