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namedSheetViews/namedSheetView1.xml" ContentType="application/vnd.ms-excel.namedsheetview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de\moradafish\"/>
    </mc:Choice>
  </mc:AlternateContent>
  <xr:revisionPtr revIDLastSave="0" documentId="13_ncr:1_{7F4354BD-61D9-4194-B494-3B5AB3B9432A}" xr6:coauthVersionLast="47" xr6:coauthVersionMax="47" xr10:uidLastSave="{00000000-0000-0000-0000-000000000000}"/>
  <bookViews>
    <workbookView xWindow="-28920" yWindow="-120" windowWidth="29040" windowHeight="15720" xr2:uid="{C16E51FD-4387-4B37-9C68-AF9441E7E923}"/>
  </bookViews>
  <sheets>
    <sheet name="Rend. filetado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082" i="1" l="1"/>
  <c r="I3081" i="1"/>
  <c r="H3081" i="1"/>
  <c r="G3081" i="1"/>
  <c r="D3081" i="1"/>
  <c r="I3080" i="1"/>
  <c r="H3080" i="1"/>
  <c r="G3080" i="1"/>
  <c r="D3080" i="1"/>
  <c r="I3079" i="1"/>
  <c r="H3079" i="1"/>
  <c r="G3079" i="1"/>
  <c r="D3079" i="1"/>
  <c r="I3078" i="1"/>
  <c r="H3078" i="1"/>
  <c r="G3078" i="1"/>
  <c r="D3078" i="1"/>
  <c r="I3077" i="1"/>
  <c r="H3077" i="1"/>
  <c r="G3077" i="1"/>
  <c r="D3077" i="1"/>
  <c r="I3076" i="1"/>
  <c r="H3076" i="1"/>
  <c r="G3076" i="1"/>
  <c r="D3076" i="1"/>
  <c r="I3075" i="1"/>
  <c r="H3075" i="1"/>
  <c r="G3075" i="1"/>
  <c r="D3075" i="1"/>
  <c r="I3074" i="1"/>
  <c r="H3074" i="1"/>
  <c r="G3074" i="1"/>
  <c r="D3074" i="1"/>
  <c r="I3073" i="1"/>
  <c r="H3073" i="1"/>
  <c r="G3073" i="1"/>
  <c r="D3073" i="1"/>
  <c r="I3072" i="1"/>
  <c r="H3072" i="1"/>
  <c r="G3072" i="1"/>
  <c r="D3072" i="1"/>
  <c r="I3071" i="1"/>
  <c r="H3071" i="1"/>
  <c r="G3071" i="1"/>
  <c r="D3071" i="1"/>
  <c r="I3070" i="1"/>
  <c r="H3070" i="1"/>
  <c r="G3070" i="1"/>
  <c r="D3070" i="1"/>
  <c r="I3069" i="1"/>
  <c r="H3069" i="1"/>
  <c r="G3069" i="1"/>
  <c r="D3069" i="1"/>
  <c r="I3068" i="1"/>
  <c r="H3068" i="1"/>
  <c r="G3068" i="1"/>
  <c r="D3068" i="1"/>
  <c r="I3067" i="1"/>
  <c r="H3067" i="1"/>
  <c r="G3067" i="1"/>
  <c r="D3067" i="1"/>
  <c r="I3066" i="1"/>
  <c r="H3066" i="1"/>
  <c r="G3066" i="1"/>
  <c r="D3066" i="1"/>
  <c r="I3065" i="1"/>
  <c r="H3065" i="1"/>
  <c r="G3065" i="1"/>
  <c r="D3065" i="1"/>
  <c r="I3064" i="1"/>
  <c r="H3064" i="1"/>
  <c r="G3064" i="1"/>
  <c r="D3064" i="1"/>
  <c r="I3063" i="1"/>
  <c r="H3063" i="1"/>
  <c r="G3063" i="1"/>
  <c r="D3063" i="1"/>
  <c r="I3062" i="1"/>
  <c r="H3062" i="1"/>
  <c r="G3062" i="1"/>
  <c r="D3062" i="1"/>
  <c r="I3061" i="1"/>
  <c r="H3061" i="1"/>
  <c r="G3061" i="1"/>
  <c r="D3061" i="1"/>
  <c r="I3060" i="1"/>
  <c r="H3060" i="1"/>
  <c r="G3060" i="1"/>
  <c r="D3060" i="1"/>
  <c r="I3059" i="1"/>
  <c r="H3059" i="1"/>
  <c r="G3059" i="1"/>
  <c r="D3059" i="1"/>
  <c r="I3058" i="1"/>
  <c r="H3058" i="1"/>
  <c r="G3058" i="1"/>
  <c r="D3058" i="1"/>
  <c r="I3057" i="1"/>
  <c r="H3057" i="1"/>
  <c r="G3057" i="1"/>
  <c r="D3057" i="1"/>
  <c r="I3056" i="1"/>
  <c r="H3056" i="1"/>
  <c r="G3056" i="1"/>
  <c r="D3056" i="1"/>
  <c r="I3055" i="1"/>
  <c r="H3055" i="1"/>
  <c r="G3055" i="1"/>
  <c r="D3055" i="1"/>
  <c r="I3054" i="1"/>
  <c r="H3054" i="1"/>
  <c r="G3054" i="1"/>
  <c r="D3054" i="1"/>
  <c r="I3053" i="1"/>
  <c r="H3053" i="1"/>
  <c r="G3053" i="1"/>
  <c r="D3053" i="1"/>
  <c r="I3052" i="1"/>
  <c r="H3052" i="1"/>
  <c r="G3052" i="1"/>
  <c r="D3052" i="1"/>
  <c r="I3051" i="1"/>
  <c r="H3051" i="1"/>
  <c r="G3051" i="1"/>
  <c r="D3051" i="1"/>
  <c r="I3050" i="1"/>
  <c r="H3050" i="1"/>
  <c r="G3050" i="1"/>
  <c r="D3050" i="1"/>
  <c r="I3049" i="1"/>
  <c r="H3049" i="1"/>
  <c r="G3049" i="1"/>
  <c r="D3049" i="1"/>
  <c r="I3048" i="1"/>
  <c r="H3048" i="1"/>
  <c r="G3048" i="1"/>
  <c r="D3048" i="1"/>
  <c r="I3047" i="1"/>
  <c r="H3047" i="1"/>
  <c r="G3047" i="1"/>
  <c r="D3047" i="1"/>
  <c r="I3046" i="1"/>
  <c r="H3046" i="1"/>
  <c r="G3046" i="1"/>
  <c r="D3046" i="1"/>
  <c r="I3045" i="1"/>
  <c r="H3045" i="1"/>
  <c r="G3045" i="1"/>
  <c r="D3045" i="1"/>
  <c r="I3044" i="1"/>
  <c r="H3044" i="1"/>
  <c r="G3044" i="1"/>
  <c r="D3044" i="1"/>
  <c r="I3043" i="1"/>
  <c r="H3043" i="1"/>
  <c r="G3043" i="1"/>
  <c r="D3043" i="1"/>
  <c r="I3042" i="1"/>
  <c r="H3042" i="1"/>
  <c r="G3042" i="1"/>
  <c r="D3042" i="1"/>
  <c r="I3041" i="1"/>
  <c r="H3041" i="1"/>
  <c r="G3041" i="1"/>
  <c r="D3041" i="1"/>
  <c r="I3040" i="1"/>
  <c r="H3040" i="1"/>
  <c r="G3040" i="1"/>
  <c r="D3040" i="1"/>
  <c r="I3039" i="1"/>
  <c r="H3039" i="1"/>
  <c r="G3039" i="1"/>
  <c r="D3039" i="1"/>
  <c r="I3038" i="1"/>
  <c r="H3038" i="1"/>
  <c r="G3038" i="1"/>
  <c r="D3038" i="1"/>
  <c r="I3037" i="1"/>
  <c r="H3037" i="1"/>
  <c r="G3037" i="1"/>
  <c r="D3037" i="1"/>
  <c r="I3036" i="1"/>
  <c r="H3036" i="1"/>
  <c r="G3036" i="1"/>
  <c r="D3036" i="1"/>
  <c r="I3035" i="1"/>
  <c r="H3035" i="1"/>
  <c r="G3035" i="1"/>
  <c r="D3035" i="1"/>
  <c r="I3034" i="1"/>
  <c r="H3034" i="1"/>
  <c r="G3034" i="1"/>
  <c r="D3034" i="1"/>
  <c r="I3033" i="1"/>
  <c r="H3033" i="1"/>
  <c r="G3033" i="1"/>
  <c r="D3033" i="1"/>
  <c r="I3032" i="1"/>
  <c r="H3032" i="1"/>
  <c r="G3032" i="1"/>
  <c r="D3032" i="1"/>
  <c r="I3031" i="1"/>
  <c r="H3031" i="1"/>
  <c r="G3031" i="1"/>
  <c r="D3031" i="1"/>
  <c r="I3030" i="1"/>
  <c r="H3030" i="1"/>
  <c r="G3030" i="1"/>
  <c r="D3030" i="1"/>
  <c r="I3029" i="1"/>
  <c r="H3029" i="1"/>
  <c r="G3029" i="1"/>
  <c r="D3029" i="1"/>
  <c r="I3028" i="1"/>
  <c r="H3028" i="1"/>
  <c r="G3028" i="1"/>
  <c r="D3028" i="1"/>
  <c r="I3027" i="1"/>
  <c r="H3027" i="1"/>
  <c r="G3027" i="1"/>
  <c r="D3027" i="1"/>
  <c r="I3026" i="1"/>
  <c r="H3026" i="1"/>
  <c r="G3026" i="1"/>
  <c r="D3026" i="1"/>
  <c r="I3025" i="1"/>
  <c r="H3025" i="1"/>
  <c r="G3025" i="1"/>
  <c r="D3025" i="1"/>
  <c r="I3024" i="1"/>
  <c r="H3024" i="1"/>
  <c r="G3024" i="1"/>
  <c r="D3024" i="1"/>
  <c r="I3023" i="1"/>
  <c r="H3023" i="1"/>
  <c r="G3023" i="1"/>
  <c r="D3023" i="1"/>
  <c r="I3022" i="1"/>
  <c r="H3022" i="1"/>
  <c r="G3022" i="1"/>
  <c r="D3022" i="1"/>
  <c r="I3021" i="1"/>
  <c r="H3021" i="1"/>
  <c r="G3021" i="1"/>
  <c r="D3021" i="1"/>
  <c r="I3020" i="1"/>
  <c r="H3020" i="1"/>
  <c r="G3020" i="1"/>
  <c r="D3020" i="1"/>
  <c r="I3019" i="1"/>
  <c r="H3019" i="1"/>
  <c r="G3019" i="1"/>
  <c r="D3019" i="1"/>
  <c r="I3018" i="1"/>
  <c r="H3018" i="1"/>
  <c r="G3018" i="1"/>
  <c r="D3018" i="1"/>
  <c r="I3017" i="1"/>
  <c r="H3017" i="1"/>
  <c r="G3017" i="1"/>
  <c r="D3017" i="1"/>
  <c r="I3016" i="1"/>
  <c r="H3016" i="1"/>
  <c r="G3016" i="1"/>
  <c r="D3016" i="1"/>
  <c r="I3015" i="1"/>
  <c r="H3015" i="1"/>
  <c r="G3015" i="1"/>
  <c r="D3015" i="1"/>
  <c r="I3014" i="1"/>
  <c r="H3014" i="1"/>
  <c r="G3014" i="1"/>
  <c r="D3014" i="1"/>
  <c r="I3013" i="1"/>
  <c r="H3013" i="1"/>
  <c r="G3013" i="1"/>
  <c r="D3013" i="1"/>
  <c r="I3012" i="1"/>
  <c r="H3012" i="1"/>
  <c r="G3012" i="1"/>
  <c r="D3012" i="1"/>
  <c r="I3011" i="1"/>
  <c r="H3011" i="1"/>
  <c r="G3011" i="1"/>
  <c r="D3011" i="1"/>
  <c r="I3010" i="1"/>
  <c r="H3010" i="1"/>
  <c r="G3010" i="1"/>
  <c r="D3010" i="1"/>
  <c r="I3009" i="1"/>
  <c r="H3009" i="1"/>
  <c r="G3009" i="1"/>
  <c r="D3009" i="1"/>
  <c r="I3008" i="1"/>
  <c r="H3008" i="1"/>
  <c r="G3008" i="1"/>
  <c r="D3008" i="1"/>
  <c r="I3007" i="1"/>
  <c r="H3007" i="1"/>
  <c r="G3007" i="1"/>
  <c r="D3007" i="1"/>
  <c r="I3006" i="1"/>
  <c r="H3006" i="1"/>
  <c r="G3006" i="1"/>
  <c r="D3006" i="1"/>
  <c r="I3005" i="1"/>
  <c r="H3005" i="1"/>
  <c r="G3005" i="1"/>
  <c r="D3005" i="1"/>
  <c r="I3004" i="1"/>
  <c r="H3004" i="1"/>
  <c r="G3004" i="1"/>
  <c r="D3004" i="1"/>
  <c r="I3003" i="1"/>
  <c r="H3003" i="1"/>
  <c r="G3003" i="1"/>
  <c r="D3003" i="1"/>
  <c r="I3002" i="1"/>
  <c r="H3002" i="1"/>
  <c r="G3002" i="1"/>
  <c r="D3002" i="1"/>
  <c r="I3001" i="1"/>
  <c r="H3001" i="1"/>
  <c r="G3001" i="1"/>
  <c r="D3001" i="1"/>
  <c r="I3000" i="1"/>
  <c r="H3000" i="1"/>
  <c r="G3000" i="1"/>
  <c r="D3000" i="1"/>
  <c r="I2999" i="1"/>
  <c r="H2999" i="1"/>
  <c r="G2999" i="1"/>
  <c r="D2999" i="1"/>
  <c r="I2998" i="1"/>
  <c r="H2998" i="1"/>
  <c r="G2998" i="1"/>
  <c r="D2998" i="1"/>
  <c r="I2997" i="1"/>
  <c r="H2997" i="1"/>
  <c r="G2997" i="1"/>
  <c r="D2997" i="1"/>
  <c r="I2996" i="1"/>
  <c r="H2996" i="1"/>
  <c r="G2996" i="1"/>
  <c r="D2996" i="1"/>
  <c r="I2995" i="1"/>
  <c r="H2995" i="1"/>
  <c r="G2995" i="1"/>
  <c r="D2995" i="1"/>
  <c r="I2994" i="1"/>
  <c r="H2994" i="1"/>
  <c r="G2994" i="1"/>
  <c r="D2994" i="1"/>
  <c r="I2993" i="1"/>
  <c r="H2993" i="1"/>
  <c r="G2993" i="1"/>
  <c r="D2993" i="1"/>
  <c r="I2992" i="1"/>
  <c r="H2992" i="1"/>
  <c r="G2992" i="1"/>
  <c r="D2992" i="1"/>
  <c r="I2991" i="1"/>
  <c r="H2991" i="1"/>
  <c r="G2991" i="1"/>
  <c r="D2991" i="1"/>
  <c r="I2990" i="1"/>
  <c r="H2990" i="1"/>
  <c r="G2990" i="1"/>
  <c r="D2990" i="1"/>
  <c r="I2989" i="1"/>
  <c r="H2989" i="1"/>
  <c r="G2989" i="1"/>
  <c r="D2989" i="1"/>
  <c r="I2988" i="1"/>
  <c r="H2988" i="1"/>
  <c r="G2988" i="1"/>
  <c r="D2988" i="1"/>
  <c r="I2987" i="1"/>
  <c r="H2987" i="1"/>
  <c r="G2987" i="1"/>
  <c r="D2987" i="1"/>
  <c r="I2986" i="1"/>
  <c r="H2986" i="1"/>
  <c r="G2986" i="1"/>
  <c r="D2986" i="1"/>
  <c r="I2985" i="1"/>
  <c r="H2985" i="1"/>
  <c r="G2985" i="1"/>
  <c r="D2985" i="1"/>
  <c r="I2984" i="1"/>
  <c r="H2984" i="1"/>
  <c r="G2984" i="1"/>
  <c r="D2984" i="1"/>
  <c r="I2983" i="1"/>
  <c r="H2983" i="1"/>
  <c r="G2983" i="1"/>
  <c r="D2983" i="1"/>
  <c r="I2982" i="1"/>
  <c r="H2982" i="1"/>
  <c r="G2982" i="1"/>
  <c r="D2982" i="1"/>
  <c r="I2981" i="1"/>
  <c r="H2981" i="1"/>
  <c r="G2981" i="1"/>
  <c r="D2981" i="1"/>
  <c r="I2980" i="1"/>
  <c r="H2980" i="1"/>
  <c r="G2980" i="1"/>
  <c r="D2980" i="1"/>
  <c r="I2979" i="1"/>
  <c r="H2979" i="1"/>
  <c r="G2979" i="1"/>
  <c r="D2979" i="1"/>
  <c r="I2978" i="1"/>
  <c r="H2978" i="1"/>
  <c r="G2978" i="1"/>
  <c r="D2978" i="1"/>
  <c r="I2977" i="1"/>
  <c r="H2977" i="1"/>
  <c r="G2977" i="1"/>
  <c r="D2977" i="1"/>
  <c r="I2976" i="1"/>
  <c r="H2976" i="1"/>
  <c r="G2976" i="1"/>
  <c r="D2976" i="1"/>
  <c r="I2975" i="1"/>
  <c r="H2975" i="1"/>
  <c r="G2975" i="1"/>
  <c r="D2975" i="1"/>
  <c r="I2974" i="1"/>
  <c r="H2974" i="1"/>
  <c r="G2974" i="1"/>
  <c r="D2974" i="1"/>
  <c r="I2973" i="1"/>
  <c r="H2973" i="1"/>
  <c r="G2973" i="1"/>
  <c r="D2973" i="1"/>
  <c r="I2972" i="1"/>
  <c r="H2972" i="1"/>
  <c r="G2972" i="1"/>
  <c r="D2972" i="1"/>
  <c r="I2971" i="1"/>
  <c r="H2971" i="1"/>
  <c r="G2971" i="1"/>
  <c r="D2971" i="1"/>
  <c r="I2970" i="1"/>
  <c r="H2970" i="1"/>
  <c r="G2970" i="1"/>
  <c r="D2970" i="1"/>
  <c r="I2969" i="1"/>
  <c r="H2969" i="1"/>
  <c r="G2969" i="1"/>
  <c r="D2969" i="1"/>
  <c r="I2968" i="1"/>
  <c r="H2968" i="1"/>
  <c r="G2968" i="1"/>
  <c r="D2968" i="1"/>
  <c r="I2967" i="1"/>
  <c r="H2967" i="1"/>
  <c r="G2967" i="1"/>
  <c r="D2967" i="1"/>
  <c r="I2966" i="1"/>
  <c r="H2966" i="1"/>
  <c r="G2966" i="1"/>
  <c r="D2966" i="1"/>
  <c r="I2965" i="1"/>
  <c r="H2965" i="1"/>
  <c r="G2965" i="1"/>
  <c r="D2965" i="1"/>
  <c r="I2964" i="1"/>
  <c r="H2964" i="1"/>
  <c r="G2964" i="1"/>
  <c r="D2964" i="1"/>
  <c r="I2963" i="1"/>
  <c r="H2963" i="1"/>
  <c r="G2963" i="1"/>
  <c r="D2963" i="1"/>
  <c r="I2962" i="1"/>
  <c r="H2962" i="1"/>
  <c r="G2962" i="1"/>
  <c r="D2962" i="1"/>
  <c r="I2961" i="1"/>
  <c r="H2961" i="1"/>
  <c r="G2961" i="1"/>
  <c r="D2961" i="1"/>
  <c r="I2960" i="1"/>
  <c r="H2960" i="1"/>
  <c r="G2960" i="1"/>
  <c r="D2960" i="1"/>
  <c r="I2959" i="1"/>
  <c r="H2959" i="1"/>
  <c r="G2959" i="1"/>
  <c r="D2959" i="1"/>
  <c r="I2958" i="1"/>
  <c r="H2958" i="1"/>
  <c r="G2958" i="1"/>
  <c r="D2958" i="1"/>
  <c r="I2957" i="1"/>
  <c r="H2957" i="1"/>
  <c r="G2957" i="1"/>
  <c r="D2957" i="1"/>
  <c r="I2956" i="1"/>
  <c r="H2956" i="1"/>
  <c r="G2956" i="1"/>
  <c r="D2956" i="1"/>
  <c r="I2955" i="1"/>
  <c r="H2955" i="1"/>
  <c r="G2955" i="1"/>
  <c r="D2955" i="1"/>
  <c r="I2954" i="1"/>
  <c r="H2954" i="1"/>
  <c r="G2954" i="1"/>
  <c r="D2954" i="1"/>
  <c r="I2953" i="1"/>
  <c r="H2953" i="1"/>
  <c r="G2953" i="1"/>
  <c r="D2953" i="1"/>
  <c r="I2952" i="1"/>
  <c r="H2952" i="1"/>
  <c r="G2952" i="1"/>
  <c r="D2952" i="1"/>
  <c r="I2951" i="1"/>
  <c r="H2951" i="1"/>
  <c r="G2951" i="1"/>
  <c r="D2951" i="1"/>
  <c r="I2950" i="1"/>
  <c r="H2950" i="1"/>
  <c r="G2950" i="1"/>
  <c r="D2950" i="1"/>
  <c r="I2949" i="1"/>
  <c r="H2949" i="1"/>
  <c r="G2949" i="1"/>
  <c r="D2949" i="1"/>
  <c r="I2948" i="1"/>
  <c r="H2948" i="1"/>
  <c r="G2948" i="1"/>
  <c r="D2948" i="1"/>
  <c r="I2947" i="1"/>
  <c r="H2947" i="1"/>
  <c r="G2947" i="1"/>
  <c r="D2947" i="1"/>
  <c r="I2946" i="1"/>
  <c r="H2946" i="1"/>
  <c r="G2946" i="1"/>
  <c r="D2946" i="1"/>
  <c r="I2945" i="1"/>
  <c r="H2945" i="1"/>
  <c r="G2945" i="1"/>
  <c r="D2945" i="1"/>
  <c r="I2944" i="1"/>
  <c r="H2944" i="1"/>
  <c r="G2944" i="1"/>
  <c r="D2944" i="1"/>
  <c r="I2943" i="1"/>
  <c r="H2943" i="1"/>
  <c r="G2943" i="1"/>
  <c r="D2943" i="1"/>
  <c r="I2942" i="1"/>
  <c r="H2942" i="1"/>
  <c r="G2942" i="1"/>
  <c r="D2942" i="1"/>
  <c r="I2941" i="1"/>
  <c r="H2941" i="1"/>
  <c r="G2941" i="1"/>
  <c r="D2941" i="1"/>
  <c r="I2940" i="1"/>
  <c r="H2940" i="1"/>
  <c r="G2940" i="1"/>
  <c r="D2940" i="1"/>
  <c r="I2939" i="1"/>
  <c r="H2939" i="1"/>
  <c r="G2939" i="1"/>
  <c r="D2939" i="1"/>
  <c r="I2938" i="1"/>
  <c r="H2938" i="1"/>
  <c r="G2938" i="1"/>
  <c r="D2938" i="1"/>
  <c r="I2937" i="1"/>
  <c r="H2937" i="1"/>
  <c r="G2937" i="1"/>
  <c r="D2937" i="1"/>
  <c r="I2936" i="1"/>
  <c r="H2936" i="1"/>
  <c r="G2936" i="1"/>
  <c r="D2936" i="1"/>
  <c r="I2935" i="1"/>
  <c r="H2935" i="1"/>
  <c r="G2935" i="1"/>
  <c r="D2935" i="1"/>
  <c r="I2934" i="1"/>
  <c r="H2934" i="1"/>
  <c r="G2934" i="1"/>
  <c r="D2934" i="1"/>
  <c r="I2933" i="1"/>
  <c r="H2933" i="1"/>
  <c r="G2933" i="1"/>
  <c r="D2933" i="1"/>
  <c r="I2932" i="1"/>
  <c r="H2932" i="1"/>
  <c r="G2932" i="1"/>
  <c r="D2932" i="1"/>
  <c r="I2931" i="1"/>
  <c r="H2931" i="1"/>
  <c r="G2931" i="1"/>
  <c r="D2931" i="1"/>
  <c r="I2930" i="1"/>
  <c r="H2930" i="1"/>
  <c r="G2930" i="1"/>
  <c r="D2930" i="1"/>
  <c r="I2929" i="1"/>
  <c r="H2929" i="1"/>
  <c r="G2929" i="1"/>
  <c r="D2929" i="1"/>
  <c r="I2928" i="1"/>
  <c r="H2928" i="1"/>
  <c r="G2928" i="1"/>
  <c r="D2928" i="1"/>
  <c r="I2927" i="1"/>
  <c r="H2927" i="1"/>
  <c r="G2927" i="1"/>
  <c r="D2927" i="1"/>
  <c r="I2926" i="1"/>
  <c r="H2926" i="1"/>
  <c r="G2926" i="1"/>
  <c r="D2926" i="1"/>
  <c r="I2925" i="1"/>
  <c r="H2925" i="1"/>
  <c r="G2925" i="1"/>
  <c r="D2925" i="1"/>
  <c r="I2924" i="1"/>
  <c r="H2924" i="1"/>
  <c r="G2924" i="1"/>
  <c r="D2924" i="1"/>
  <c r="I2923" i="1"/>
  <c r="H2923" i="1"/>
  <c r="G2923" i="1"/>
  <c r="D2923" i="1"/>
  <c r="I2922" i="1"/>
  <c r="H2922" i="1"/>
  <c r="G2922" i="1"/>
  <c r="D2922" i="1"/>
  <c r="I2921" i="1"/>
  <c r="H2921" i="1"/>
  <c r="G2921" i="1"/>
  <c r="D2921" i="1"/>
  <c r="I2920" i="1"/>
  <c r="H2920" i="1"/>
  <c r="G2920" i="1"/>
  <c r="D2920" i="1"/>
  <c r="I2919" i="1"/>
  <c r="H2919" i="1"/>
  <c r="G2919" i="1"/>
  <c r="D2919" i="1"/>
  <c r="I2918" i="1"/>
  <c r="H2918" i="1"/>
  <c r="G2918" i="1"/>
  <c r="D2918" i="1"/>
  <c r="I2917" i="1"/>
  <c r="H2917" i="1"/>
  <c r="G2917" i="1"/>
  <c r="D2917" i="1"/>
  <c r="I2916" i="1"/>
  <c r="H2916" i="1"/>
  <c r="G2916" i="1"/>
  <c r="D2916" i="1"/>
  <c r="I2915" i="1"/>
  <c r="H2915" i="1"/>
  <c r="G2915" i="1"/>
  <c r="D2915" i="1"/>
  <c r="I2914" i="1"/>
  <c r="H2914" i="1"/>
  <c r="G2914" i="1"/>
  <c r="D2914" i="1"/>
  <c r="I2913" i="1"/>
  <c r="H2913" i="1"/>
  <c r="G2913" i="1"/>
  <c r="D2913" i="1"/>
  <c r="I2912" i="1"/>
  <c r="H2912" i="1"/>
  <c r="G2912" i="1"/>
  <c r="D2912" i="1"/>
  <c r="I2911" i="1"/>
  <c r="H2911" i="1"/>
  <c r="G2911" i="1"/>
  <c r="D2911" i="1"/>
  <c r="I2910" i="1"/>
  <c r="H2910" i="1"/>
  <c r="G2910" i="1"/>
  <c r="D2910" i="1"/>
  <c r="I2909" i="1"/>
  <c r="H2909" i="1"/>
  <c r="G2909" i="1"/>
  <c r="D2909" i="1"/>
  <c r="I2908" i="1"/>
  <c r="H2908" i="1"/>
  <c r="G2908" i="1"/>
  <c r="D2908" i="1"/>
  <c r="I2907" i="1"/>
  <c r="H2907" i="1"/>
  <c r="G2907" i="1"/>
  <c r="D2907" i="1"/>
  <c r="I2906" i="1"/>
  <c r="H2906" i="1"/>
  <c r="G2906" i="1"/>
  <c r="D2906" i="1"/>
  <c r="I2905" i="1"/>
  <c r="H2905" i="1"/>
  <c r="G2905" i="1"/>
  <c r="D2905" i="1"/>
  <c r="I2904" i="1"/>
  <c r="H2904" i="1"/>
  <c r="G2904" i="1"/>
  <c r="D2904" i="1"/>
  <c r="I2903" i="1"/>
  <c r="H2903" i="1"/>
  <c r="G2903" i="1"/>
  <c r="D2903" i="1"/>
  <c r="I2902" i="1"/>
  <c r="H2902" i="1"/>
  <c r="G2902" i="1"/>
  <c r="D2902" i="1"/>
  <c r="I2901" i="1"/>
  <c r="H2901" i="1"/>
  <c r="G2901" i="1"/>
  <c r="D2901" i="1"/>
  <c r="I2900" i="1"/>
  <c r="H2900" i="1"/>
  <c r="G2900" i="1"/>
  <c r="D2900" i="1"/>
  <c r="I2899" i="1"/>
  <c r="H2899" i="1"/>
  <c r="G2899" i="1"/>
  <c r="D2899" i="1"/>
  <c r="I2898" i="1"/>
  <c r="H2898" i="1"/>
  <c r="G2898" i="1"/>
  <c r="D2898" i="1"/>
  <c r="I2897" i="1"/>
  <c r="H2897" i="1"/>
  <c r="G2897" i="1"/>
  <c r="D2897" i="1"/>
  <c r="I2896" i="1"/>
  <c r="H2896" i="1"/>
  <c r="G2896" i="1"/>
  <c r="D2896" i="1"/>
  <c r="I2895" i="1"/>
  <c r="H2895" i="1"/>
  <c r="G2895" i="1"/>
  <c r="D2895" i="1"/>
  <c r="I2894" i="1"/>
  <c r="H2894" i="1"/>
  <c r="G2894" i="1"/>
  <c r="D2894" i="1"/>
  <c r="I2893" i="1"/>
  <c r="H2893" i="1"/>
  <c r="G2893" i="1"/>
  <c r="D2893" i="1"/>
  <c r="I2892" i="1"/>
  <c r="H2892" i="1"/>
  <c r="G2892" i="1"/>
  <c r="D2892" i="1"/>
  <c r="I2891" i="1"/>
  <c r="H2891" i="1"/>
  <c r="G2891" i="1"/>
  <c r="D2891" i="1"/>
  <c r="I2890" i="1"/>
  <c r="H2890" i="1"/>
  <c r="G2890" i="1"/>
  <c r="D2890" i="1"/>
  <c r="I2889" i="1"/>
  <c r="H2889" i="1"/>
  <c r="G2889" i="1"/>
  <c r="D2889" i="1"/>
  <c r="I2888" i="1"/>
  <c r="H2888" i="1"/>
  <c r="G2888" i="1"/>
  <c r="D2888" i="1"/>
  <c r="I2887" i="1"/>
  <c r="H2887" i="1"/>
  <c r="G2887" i="1"/>
  <c r="D2887" i="1"/>
  <c r="I2886" i="1"/>
  <c r="H2886" i="1"/>
  <c r="G2886" i="1"/>
  <c r="D2886" i="1"/>
  <c r="I2885" i="1"/>
  <c r="H2885" i="1"/>
  <c r="G2885" i="1"/>
  <c r="D2885" i="1"/>
  <c r="I2884" i="1"/>
  <c r="H2884" i="1"/>
  <c r="G2884" i="1"/>
  <c r="D2884" i="1"/>
  <c r="I2883" i="1"/>
  <c r="H2883" i="1"/>
  <c r="G2883" i="1"/>
  <c r="D2883" i="1"/>
  <c r="I2882" i="1"/>
  <c r="H2882" i="1"/>
  <c r="G2882" i="1"/>
  <c r="D2882" i="1"/>
  <c r="I2881" i="1"/>
  <c r="H2881" i="1"/>
  <c r="G2881" i="1"/>
  <c r="D2881" i="1"/>
  <c r="I2880" i="1"/>
  <c r="H2880" i="1"/>
  <c r="G2880" i="1"/>
  <c r="D2880" i="1"/>
  <c r="I2879" i="1"/>
  <c r="H2879" i="1"/>
  <c r="G2879" i="1"/>
  <c r="D2879" i="1"/>
  <c r="I2878" i="1"/>
  <c r="H2878" i="1"/>
  <c r="G2878" i="1"/>
  <c r="D2878" i="1"/>
  <c r="I2877" i="1"/>
  <c r="H2877" i="1"/>
  <c r="G2877" i="1"/>
  <c r="D2877" i="1"/>
  <c r="I2876" i="1"/>
  <c r="H2876" i="1"/>
  <c r="G2876" i="1"/>
  <c r="D2876" i="1"/>
  <c r="I2875" i="1"/>
  <c r="H2875" i="1"/>
  <c r="G2875" i="1"/>
  <c r="D2875" i="1"/>
  <c r="I2874" i="1"/>
  <c r="H2874" i="1"/>
  <c r="G2874" i="1"/>
  <c r="D2874" i="1"/>
  <c r="I2873" i="1"/>
  <c r="H2873" i="1"/>
  <c r="G2873" i="1"/>
  <c r="D2873" i="1"/>
  <c r="I2872" i="1"/>
  <c r="H2872" i="1"/>
  <c r="G2872" i="1"/>
  <c r="D2872" i="1"/>
  <c r="I2871" i="1"/>
  <c r="H2871" i="1"/>
  <c r="G2871" i="1"/>
  <c r="D2871" i="1"/>
  <c r="I2870" i="1"/>
  <c r="H2870" i="1"/>
  <c r="G2870" i="1"/>
  <c r="D2870" i="1"/>
  <c r="I2869" i="1"/>
  <c r="H2869" i="1"/>
  <c r="G2869" i="1"/>
  <c r="D2869" i="1"/>
  <c r="I2868" i="1"/>
  <c r="H2868" i="1"/>
  <c r="G2868" i="1"/>
  <c r="D2868" i="1"/>
  <c r="I2867" i="1"/>
  <c r="H2867" i="1"/>
  <c r="G2867" i="1"/>
  <c r="D2867" i="1"/>
  <c r="I2866" i="1"/>
  <c r="H2866" i="1"/>
  <c r="G2866" i="1"/>
  <c r="D2866" i="1"/>
  <c r="I2865" i="1"/>
  <c r="H2865" i="1"/>
  <c r="G2865" i="1"/>
  <c r="D2865" i="1"/>
  <c r="I2864" i="1"/>
  <c r="H2864" i="1"/>
  <c r="G2864" i="1"/>
  <c r="D2864" i="1"/>
  <c r="I2863" i="1"/>
  <c r="H2863" i="1"/>
  <c r="G2863" i="1"/>
  <c r="D2863" i="1"/>
  <c r="I2862" i="1"/>
  <c r="H2862" i="1"/>
  <c r="G2862" i="1"/>
  <c r="D2862" i="1"/>
  <c r="I2861" i="1"/>
  <c r="H2861" i="1"/>
  <c r="G2861" i="1"/>
  <c r="D2861" i="1"/>
  <c r="I2860" i="1"/>
  <c r="H2860" i="1"/>
  <c r="G2860" i="1"/>
  <c r="D2860" i="1"/>
  <c r="I2859" i="1"/>
  <c r="H2859" i="1"/>
  <c r="G2859" i="1"/>
  <c r="D2859" i="1"/>
  <c r="I2858" i="1"/>
  <c r="H2858" i="1"/>
  <c r="G2858" i="1"/>
  <c r="D2858" i="1"/>
  <c r="I2857" i="1"/>
  <c r="H2857" i="1"/>
  <c r="G2857" i="1"/>
  <c r="D2857" i="1"/>
  <c r="I2856" i="1"/>
  <c r="H2856" i="1"/>
  <c r="G2856" i="1"/>
  <c r="D2856" i="1"/>
  <c r="I2855" i="1"/>
  <c r="H2855" i="1"/>
  <c r="G2855" i="1"/>
  <c r="D2855" i="1"/>
  <c r="I2854" i="1"/>
  <c r="H2854" i="1"/>
  <c r="G2854" i="1"/>
  <c r="D2854" i="1"/>
  <c r="I2853" i="1"/>
  <c r="H2853" i="1"/>
  <c r="G2853" i="1"/>
  <c r="D2853" i="1"/>
  <c r="I2852" i="1"/>
  <c r="H2852" i="1"/>
  <c r="G2852" i="1"/>
  <c r="D2852" i="1"/>
  <c r="I2851" i="1"/>
  <c r="H2851" i="1"/>
  <c r="G2851" i="1"/>
  <c r="D2851" i="1"/>
  <c r="I2850" i="1"/>
  <c r="H2850" i="1"/>
  <c r="G2850" i="1"/>
  <c r="D2850" i="1"/>
  <c r="I2849" i="1"/>
  <c r="H2849" i="1"/>
  <c r="G2849" i="1"/>
  <c r="D2849" i="1"/>
  <c r="I2848" i="1"/>
  <c r="H2848" i="1"/>
  <c r="G2848" i="1"/>
  <c r="D2848" i="1"/>
  <c r="I2847" i="1"/>
  <c r="H2847" i="1"/>
  <c r="G2847" i="1"/>
  <c r="D2847" i="1"/>
  <c r="I2846" i="1"/>
  <c r="H2846" i="1"/>
  <c r="G2846" i="1"/>
  <c r="D2846" i="1"/>
  <c r="I2845" i="1"/>
  <c r="H2845" i="1"/>
  <c r="G2845" i="1"/>
  <c r="D2845" i="1"/>
  <c r="I2844" i="1"/>
  <c r="H2844" i="1"/>
  <c r="G2844" i="1"/>
  <c r="D2844" i="1"/>
  <c r="I2843" i="1"/>
  <c r="H2843" i="1"/>
  <c r="G2843" i="1"/>
  <c r="D2843" i="1"/>
  <c r="I2842" i="1"/>
  <c r="H2842" i="1"/>
  <c r="G2842" i="1"/>
  <c r="D2842" i="1"/>
  <c r="I2841" i="1"/>
  <c r="H2841" i="1"/>
  <c r="G2841" i="1"/>
  <c r="D2841" i="1"/>
  <c r="I2840" i="1"/>
  <c r="H2840" i="1"/>
  <c r="G2840" i="1"/>
  <c r="D2840" i="1"/>
  <c r="I2839" i="1"/>
  <c r="H2839" i="1"/>
  <c r="G2839" i="1"/>
  <c r="D2839" i="1"/>
  <c r="I2838" i="1"/>
  <c r="H2838" i="1"/>
  <c r="G2838" i="1"/>
  <c r="D2838" i="1"/>
  <c r="I2837" i="1"/>
  <c r="H2837" i="1"/>
  <c r="G2837" i="1"/>
  <c r="D2837" i="1"/>
  <c r="I2836" i="1"/>
  <c r="H2836" i="1"/>
  <c r="G2836" i="1"/>
  <c r="D2836" i="1"/>
  <c r="I2835" i="1"/>
  <c r="H2835" i="1"/>
  <c r="G2835" i="1"/>
  <c r="D2835" i="1"/>
  <c r="I2834" i="1"/>
  <c r="H2834" i="1"/>
  <c r="G2834" i="1"/>
  <c r="D2834" i="1"/>
  <c r="I2833" i="1"/>
  <c r="H2833" i="1"/>
  <c r="G2833" i="1"/>
  <c r="D2833" i="1"/>
  <c r="I2832" i="1"/>
  <c r="H2832" i="1"/>
  <c r="G2832" i="1"/>
  <c r="D2832" i="1"/>
  <c r="I2831" i="1"/>
  <c r="H2831" i="1"/>
  <c r="G2831" i="1"/>
  <c r="D2831" i="1"/>
  <c r="I2830" i="1"/>
  <c r="H2830" i="1"/>
  <c r="G2830" i="1"/>
  <c r="D2830" i="1"/>
  <c r="I2829" i="1"/>
  <c r="H2829" i="1"/>
  <c r="G2829" i="1"/>
  <c r="D2829" i="1"/>
  <c r="I2828" i="1"/>
  <c r="H2828" i="1"/>
  <c r="G2828" i="1"/>
  <c r="D2828" i="1"/>
  <c r="I2827" i="1"/>
  <c r="H2827" i="1"/>
  <c r="G2827" i="1"/>
  <c r="D2827" i="1"/>
  <c r="I2826" i="1"/>
  <c r="H2826" i="1"/>
  <c r="G2826" i="1"/>
  <c r="D2826" i="1"/>
  <c r="I2825" i="1"/>
  <c r="H2825" i="1"/>
  <c r="G2825" i="1"/>
  <c r="D2825" i="1"/>
  <c r="I2824" i="1"/>
  <c r="H2824" i="1"/>
  <c r="G2824" i="1"/>
  <c r="D2824" i="1"/>
  <c r="I2823" i="1"/>
  <c r="H2823" i="1"/>
  <c r="G2823" i="1"/>
  <c r="D2823" i="1"/>
  <c r="I2822" i="1"/>
  <c r="H2822" i="1"/>
  <c r="G2822" i="1"/>
  <c r="D2822" i="1"/>
  <c r="I2821" i="1"/>
  <c r="H2821" i="1"/>
  <c r="G2821" i="1"/>
  <c r="D2821" i="1"/>
  <c r="I2820" i="1"/>
  <c r="H2820" i="1"/>
  <c r="G2820" i="1"/>
  <c r="D2820" i="1"/>
  <c r="I2819" i="1"/>
  <c r="H2819" i="1"/>
  <c r="G2819" i="1"/>
  <c r="D2819" i="1"/>
  <c r="I2818" i="1"/>
  <c r="H2818" i="1"/>
  <c r="G2818" i="1"/>
  <c r="D2818" i="1"/>
  <c r="I2817" i="1"/>
  <c r="H2817" i="1"/>
  <c r="G2817" i="1"/>
  <c r="D2817" i="1"/>
  <c r="I2816" i="1"/>
  <c r="H2816" i="1"/>
  <c r="G2816" i="1"/>
  <c r="D2816" i="1"/>
  <c r="I2815" i="1"/>
  <c r="H2815" i="1"/>
  <c r="G2815" i="1"/>
  <c r="D2815" i="1"/>
  <c r="I2814" i="1"/>
  <c r="H2814" i="1"/>
  <c r="G2814" i="1"/>
  <c r="D2814" i="1"/>
  <c r="I2813" i="1"/>
  <c r="H2813" i="1"/>
  <c r="G2813" i="1"/>
  <c r="D2813" i="1"/>
  <c r="I2812" i="1"/>
  <c r="H2812" i="1"/>
  <c r="G2812" i="1"/>
  <c r="D2812" i="1"/>
  <c r="I2811" i="1"/>
  <c r="H2811" i="1"/>
  <c r="G2811" i="1"/>
  <c r="D2811" i="1"/>
  <c r="I2810" i="1"/>
  <c r="H2810" i="1"/>
  <c r="G2810" i="1"/>
  <c r="D2810" i="1"/>
  <c r="I2809" i="1"/>
  <c r="H2809" i="1"/>
  <c r="G2809" i="1"/>
  <c r="D2809" i="1"/>
  <c r="I2808" i="1"/>
  <c r="H2808" i="1"/>
  <c r="G2808" i="1"/>
  <c r="D2808" i="1"/>
  <c r="I2807" i="1"/>
  <c r="H2807" i="1"/>
  <c r="G2807" i="1"/>
  <c r="D2807" i="1"/>
  <c r="I2806" i="1"/>
  <c r="H2806" i="1"/>
  <c r="G2806" i="1"/>
  <c r="D2806" i="1"/>
  <c r="I2805" i="1"/>
  <c r="H2805" i="1"/>
  <c r="G2805" i="1"/>
  <c r="D2805" i="1"/>
  <c r="I2804" i="1"/>
  <c r="H2804" i="1"/>
  <c r="G2804" i="1"/>
  <c r="D2804" i="1"/>
  <c r="I2803" i="1"/>
  <c r="H2803" i="1"/>
  <c r="G2803" i="1"/>
  <c r="D2803" i="1"/>
  <c r="I2802" i="1"/>
  <c r="H2802" i="1"/>
  <c r="G2802" i="1"/>
  <c r="D2802" i="1"/>
  <c r="I2801" i="1"/>
  <c r="H2801" i="1"/>
  <c r="G2801" i="1"/>
  <c r="D2801" i="1"/>
  <c r="I2800" i="1"/>
  <c r="H2800" i="1"/>
  <c r="G2800" i="1"/>
  <c r="D2800" i="1"/>
  <c r="I2799" i="1"/>
  <c r="H2799" i="1"/>
  <c r="G2799" i="1"/>
  <c r="D2799" i="1"/>
  <c r="I2798" i="1"/>
  <c r="H2798" i="1"/>
  <c r="G2798" i="1"/>
  <c r="D2798" i="1"/>
  <c r="I2797" i="1"/>
  <c r="H2797" i="1"/>
  <c r="G2797" i="1"/>
  <c r="D2797" i="1"/>
  <c r="I2796" i="1"/>
  <c r="H2796" i="1"/>
  <c r="G2796" i="1"/>
  <c r="D2796" i="1"/>
  <c r="I2795" i="1"/>
  <c r="H2795" i="1"/>
  <c r="G2795" i="1"/>
  <c r="D2795" i="1"/>
  <c r="I2794" i="1"/>
  <c r="H2794" i="1"/>
  <c r="G2794" i="1"/>
  <c r="D2794" i="1"/>
  <c r="I2793" i="1"/>
  <c r="H2793" i="1"/>
  <c r="G2793" i="1"/>
  <c r="D2793" i="1"/>
  <c r="I2792" i="1"/>
  <c r="H2792" i="1"/>
  <c r="G2792" i="1"/>
  <c r="D2792" i="1"/>
  <c r="I2791" i="1"/>
  <c r="H2791" i="1"/>
  <c r="G2791" i="1"/>
  <c r="D2791" i="1"/>
  <c r="I2790" i="1"/>
  <c r="H2790" i="1"/>
  <c r="G2790" i="1"/>
  <c r="D2790" i="1"/>
  <c r="I2789" i="1"/>
  <c r="H2789" i="1"/>
  <c r="G2789" i="1"/>
  <c r="D2789" i="1"/>
  <c r="I2788" i="1"/>
  <c r="H2788" i="1"/>
  <c r="G2788" i="1"/>
  <c r="D2788" i="1"/>
  <c r="I2787" i="1"/>
  <c r="H2787" i="1"/>
  <c r="G2787" i="1"/>
  <c r="D2787" i="1"/>
  <c r="I2786" i="1"/>
  <c r="H2786" i="1"/>
  <c r="G2786" i="1"/>
  <c r="D2786" i="1"/>
  <c r="I2785" i="1"/>
  <c r="H2785" i="1"/>
  <c r="G2785" i="1"/>
  <c r="D2785" i="1"/>
  <c r="I2784" i="1"/>
  <c r="H2784" i="1"/>
  <c r="G2784" i="1"/>
  <c r="D2784" i="1"/>
  <c r="I2783" i="1"/>
  <c r="H2783" i="1"/>
  <c r="G2783" i="1"/>
  <c r="D2783" i="1"/>
  <c r="I2782" i="1"/>
  <c r="H2782" i="1"/>
  <c r="G2782" i="1"/>
  <c r="D2782" i="1"/>
  <c r="I2781" i="1"/>
  <c r="H2781" i="1"/>
  <c r="G2781" i="1"/>
  <c r="D2781" i="1"/>
  <c r="I2780" i="1"/>
  <c r="H2780" i="1"/>
  <c r="G2780" i="1"/>
  <c r="D2780" i="1"/>
  <c r="I2779" i="1"/>
  <c r="H2779" i="1"/>
  <c r="G2779" i="1"/>
  <c r="D2779" i="1"/>
  <c r="I2778" i="1"/>
  <c r="H2778" i="1"/>
  <c r="G2778" i="1"/>
  <c r="D2778" i="1"/>
  <c r="I2777" i="1"/>
  <c r="H2777" i="1"/>
  <c r="G2777" i="1"/>
  <c r="D2777" i="1"/>
  <c r="I2776" i="1"/>
  <c r="H2776" i="1"/>
  <c r="G2776" i="1"/>
  <c r="D2776" i="1"/>
  <c r="I2775" i="1"/>
  <c r="H2775" i="1"/>
  <c r="G2775" i="1"/>
  <c r="D2775" i="1"/>
  <c r="I2774" i="1"/>
  <c r="H2774" i="1"/>
  <c r="G2774" i="1"/>
  <c r="D2774" i="1"/>
  <c r="I2773" i="1"/>
  <c r="H2773" i="1"/>
  <c r="G2773" i="1"/>
  <c r="D2773" i="1"/>
  <c r="I2772" i="1"/>
  <c r="H2772" i="1"/>
  <c r="G2772" i="1"/>
  <c r="D2772" i="1"/>
  <c r="I2771" i="1"/>
  <c r="H2771" i="1"/>
  <c r="G2771" i="1"/>
  <c r="D2771" i="1"/>
  <c r="I2770" i="1"/>
  <c r="H2770" i="1"/>
  <c r="G2770" i="1"/>
  <c r="D2770" i="1"/>
  <c r="I2769" i="1"/>
  <c r="H2769" i="1"/>
  <c r="G2769" i="1"/>
  <c r="D2769" i="1"/>
  <c r="I2768" i="1"/>
  <c r="H2768" i="1"/>
  <c r="G2768" i="1"/>
  <c r="D2768" i="1"/>
  <c r="I2767" i="1"/>
  <c r="H2767" i="1"/>
  <c r="G2767" i="1"/>
  <c r="D2767" i="1"/>
  <c r="I2766" i="1"/>
  <c r="H2766" i="1"/>
  <c r="G2766" i="1"/>
  <c r="D2766" i="1"/>
  <c r="I2765" i="1"/>
  <c r="H2765" i="1"/>
  <c r="G2765" i="1"/>
  <c r="D2765" i="1"/>
  <c r="I2764" i="1"/>
  <c r="H2764" i="1"/>
  <c r="G2764" i="1"/>
  <c r="D2764" i="1"/>
  <c r="I2763" i="1"/>
  <c r="H2763" i="1"/>
  <c r="G2763" i="1"/>
  <c r="D2763" i="1"/>
  <c r="I2762" i="1"/>
  <c r="H2762" i="1"/>
  <c r="G2762" i="1"/>
  <c r="D2762" i="1"/>
  <c r="I2761" i="1"/>
  <c r="H2761" i="1"/>
  <c r="G2761" i="1"/>
  <c r="D2761" i="1"/>
  <c r="I2760" i="1"/>
  <c r="H2760" i="1"/>
  <c r="G2760" i="1"/>
  <c r="D2760" i="1"/>
  <c r="I2759" i="1"/>
  <c r="H2759" i="1"/>
  <c r="G2759" i="1"/>
  <c r="D2759" i="1"/>
  <c r="I2758" i="1"/>
  <c r="H2758" i="1"/>
  <c r="G2758" i="1"/>
  <c r="D2758" i="1"/>
  <c r="I2757" i="1"/>
  <c r="H2757" i="1"/>
  <c r="G2757" i="1"/>
  <c r="D2757" i="1"/>
  <c r="I2756" i="1"/>
  <c r="H2756" i="1"/>
  <c r="G2756" i="1"/>
  <c r="D2756" i="1"/>
  <c r="I2755" i="1"/>
  <c r="H2755" i="1"/>
  <c r="G2755" i="1"/>
  <c r="D2755" i="1"/>
  <c r="I2754" i="1"/>
  <c r="H2754" i="1"/>
  <c r="G2754" i="1"/>
  <c r="D2754" i="1"/>
  <c r="I2753" i="1"/>
  <c r="H2753" i="1"/>
  <c r="G2753" i="1"/>
  <c r="D2753" i="1"/>
  <c r="I2752" i="1"/>
  <c r="H2752" i="1"/>
  <c r="G2752" i="1"/>
  <c r="D2752" i="1"/>
  <c r="I2751" i="1"/>
  <c r="H2751" i="1"/>
  <c r="G2751" i="1"/>
  <c r="D2751" i="1"/>
  <c r="I2750" i="1"/>
  <c r="H2750" i="1"/>
  <c r="G2750" i="1"/>
  <c r="D2750" i="1"/>
  <c r="I2749" i="1"/>
  <c r="H2749" i="1"/>
  <c r="G2749" i="1"/>
  <c r="D2749" i="1"/>
  <c r="I2748" i="1"/>
  <c r="H2748" i="1"/>
  <c r="G2748" i="1"/>
  <c r="D2748" i="1"/>
  <c r="I2747" i="1"/>
  <c r="H2747" i="1"/>
  <c r="G2747" i="1"/>
  <c r="D2747" i="1"/>
  <c r="I2746" i="1"/>
  <c r="H2746" i="1"/>
  <c r="G2746" i="1"/>
  <c r="D2746" i="1"/>
  <c r="I2745" i="1"/>
  <c r="H2745" i="1"/>
  <c r="G2745" i="1"/>
  <c r="D2745" i="1"/>
  <c r="I2744" i="1"/>
  <c r="H2744" i="1"/>
  <c r="G2744" i="1"/>
  <c r="D2744" i="1"/>
  <c r="I2743" i="1"/>
  <c r="H2743" i="1"/>
  <c r="G2743" i="1"/>
  <c r="D2743" i="1"/>
  <c r="I2742" i="1"/>
  <c r="H2742" i="1"/>
  <c r="G2742" i="1"/>
  <c r="D2742" i="1"/>
  <c r="I2741" i="1"/>
  <c r="H2741" i="1"/>
  <c r="G2741" i="1"/>
  <c r="D2741" i="1"/>
  <c r="I2740" i="1"/>
  <c r="H2740" i="1"/>
  <c r="G2740" i="1"/>
  <c r="D2740" i="1"/>
  <c r="I2739" i="1"/>
  <c r="H2739" i="1"/>
  <c r="G2739" i="1"/>
  <c r="D2739" i="1"/>
  <c r="I2738" i="1"/>
  <c r="H2738" i="1"/>
  <c r="G2738" i="1"/>
  <c r="D2738" i="1"/>
  <c r="I2737" i="1"/>
  <c r="H2737" i="1"/>
  <c r="G2737" i="1"/>
  <c r="D2737" i="1"/>
  <c r="I2736" i="1"/>
  <c r="H2736" i="1"/>
  <c r="D2736" i="1"/>
  <c r="I2735" i="1"/>
  <c r="H2735" i="1"/>
  <c r="D2735" i="1"/>
  <c r="G2735" i="1" s="1"/>
  <c r="I2734" i="1"/>
  <c r="H2734" i="1"/>
  <c r="D2734" i="1"/>
  <c r="G2734" i="1" s="1"/>
  <c r="I2733" i="1"/>
  <c r="H2733" i="1"/>
  <c r="D2733" i="1"/>
  <c r="G2733" i="1" s="1"/>
  <c r="I2732" i="1"/>
  <c r="H2732" i="1"/>
  <c r="D2732" i="1"/>
  <c r="G2732" i="1" s="1"/>
  <c r="I2731" i="1"/>
  <c r="H2731" i="1"/>
  <c r="D2731" i="1"/>
  <c r="G2731" i="1" s="1"/>
  <c r="I2730" i="1"/>
  <c r="H2730" i="1"/>
  <c r="D2730" i="1"/>
  <c r="G2730" i="1" s="1"/>
  <c r="I2729" i="1"/>
  <c r="H2729" i="1"/>
  <c r="D2729" i="1"/>
  <c r="G2729" i="1" s="1"/>
  <c r="I2728" i="1"/>
  <c r="H2728" i="1"/>
  <c r="D2728" i="1"/>
  <c r="G2728" i="1" s="1"/>
  <c r="I2727" i="1"/>
  <c r="H2727" i="1"/>
  <c r="D2727" i="1"/>
  <c r="G2727" i="1" s="1"/>
  <c r="I2726" i="1"/>
  <c r="H2726" i="1"/>
  <c r="D2726" i="1"/>
  <c r="G2726" i="1" s="1"/>
  <c r="I2725" i="1"/>
  <c r="H2725" i="1"/>
  <c r="D2725" i="1"/>
  <c r="G2725" i="1" s="1"/>
  <c r="I2724" i="1"/>
  <c r="H2724" i="1"/>
  <c r="D2724" i="1"/>
  <c r="G2724" i="1" s="1"/>
  <c r="I2723" i="1"/>
  <c r="H2723" i="1"/>
  <c r="D2723" i="1"/>
  <c r="G2723" i="1" s="1"/>
  <c r="I2722" i="1"/>
  <c r="H2722" i="1"/>
  <c r="D2722" i="1"/>
  <c r="G2722" i="1" s="1"/>
  <c r="I2721" i="1"/>
  <c r="H2721" i="1"/>
  <c r="D2721" i="1"/>
  <c r="G2721" i="1" s="1"/>
  <c r="I2720" i="1"/>
  <c r="H2720" i="1"/>
  <c r="D2720" i="1"/>
  <c r="G2720" i="1" s="1"/>
  <c r="I2719" i="1"/>
  <c r="H2719" i="1"/>
  <c r="D2719" i="1"/>
  <c r="G2719" i="1" s="1"/>
  <c r="I2718" i="1"/>
  <c r="H2718" i="1"/>
  <c r="D2718" i="1"/>
  <c r="G2718" i="1" s="1"/>
  <c r="I2717" i="1"/>
  <c r="H2717" i="1"/>
  <c r="D2717" i="1"/>
  <c r="G2717" i="1" s="1"/>
  <c r="I2716" i="1"/>
  <c r="H2716" i="1"/>
  <c r="D2716" i="1"/>
  <c r="G2716" i="1" s="1"/>
  <c r="I2715" i="1"/>
  <c r="H2715" i="1"/>
  <c r="D2715" i="1"/>
  <c r="G2715" i="1" s="1"/>
  <c r="I2714" i="1"/>
  <c r="H2714" i="1"/>
  <c r="D2714" i="1"/>
  <c r="G2714" i="1" s="1"/>
  <c r="I2713" i="1"/>
  <c r="H2713" i="1"/>
  <c r="D2713" i="1"/>
  <c r="G2713" i="1" s="1"/>
  <c r="I2712" i="1"/>
  <c r="H2712" i="1"/>
  <c r="D2712" i="1"/>
  <c r="G2712" i="1" s="1"/>
  <c r="I2711" i="1"/>
  <c r="H2711" i="1"/>
  <c r="D2711" i="1"/>
  <c r="G2711" i="1" s="1"/>
  <c r="I2710" i="1"/>
  <c r="H2710" i="1"/>
  <c r="D2710" i="1"/>
  <c r="G2710" i="1" s="1"/>
  <c r="I2709" i="1"/>
  <c r="H2709" i="1"/>
  <c r="D2709" i="1"/>
  <c r="G2709" i="1" s="1"/>
  <c r="I2708" i="1"/>
  <c r="H2708" i="1"/>
  <c r="D2708" i="1"/>
  <c r="G2708" i="1" s="1"/>
  <c r="I2707" i="1"/>
  <c r="H2707" i="1"/>
  <c r="D2707" i="1"/>
  <c r="G2707" i="1" s="1"/>
  <c r="I2706" i="1"/>
  <c r="H2706" i="1"/>
  <c r="D2706" i="1"/>
  <c r="G2706" i="1" s="1"/>
  <c r="I2705" i="1"/>
  <c r="H2705" i="1"/>
  <c r="D2705" i="1"/>
  <c r="G2705" i="1" s="1"/>
  <c r="I2704" i="1"/>
  <c r="H2704" i="1"/>
  <c r="D2704" i="1"/>
  <c r="G2704" i="1" s="1"/>
  <c r="I2703" i="1"/>
  <c r="H2703" i="1"/>
  <c r="D2703" i="1"/>
  <c r="G2703" i="1" s="1"/>
  <c r="I2702" i="1"/>
  <c r="H2702" i="1"/>
  <c r="D2702" i="1"/>
  <c r="G2702" i="1" s="1"/>
  <c r="I2701" i="1"/>
  <c r="H2701" i="1"/>
  <c r="D2701" i="1"/>
  <c r="G2701" i="1" s="1"/>
  <c r="I2700" i="1"/>
  <c r="H2700" i="1"/>
  <c r="D2700" i="1"/>
  <c r="G2700" i="1" s="1"/>
  <c r="I2699" i="1"/>
  <c r="H2699" i="1"/>
  <c r="D2699" i="1"/>
  <c r="G2699" i="1" s="1"/>
  <c r="I2698" i="1"/>
  <c r="H2698" i="1"/>
  <c r="D2698" i="1"/>
  <c r="G2698" i="1" s="1"/>
  <c r="I2697" i="1"/>
  <c r="H2697" i="1"/>
  <c r="D2697" i="1"/>
  <c r="G2697" i="1" s="1"/>
  <c r="I2696" i="1"/>
  <c r="H2696" i="1"/>
  <c r="D2696" i="1"/>
  <c r="G2696" i="1" s="1"/>
  <c r="I2695" i="1"/>
  <c r="H2695" i="1"/>
  <c r="D2695" i="1"/>
  <c r="G2695" i="1" s="1"/>
  <c r="I2694" i="1"/>
  <c r="H2694" i="1"/>
  <c r="D2694" i="1"/>
  <c r="G2694" i="1" s="1"/>
  <c r="I2693" i="1"/>
  <c r="H2693" i="1"/>
  <c r="D2693" i="1"/>
  <c r="G2693" i="1" s="1"/>
  <c r="I2692" i="1"/>
  <c r="H2692" i="1"/>
  <c r="D2692" i="1"/>
  <c r="G2692" i="1" s="1"/>
  <c r="I2691" i="1"/>
  <c r="H2691" i="1"/>
  <c r="D2691" i="1"/>
  <c r="G2691" i="1" s="1"/>
  <c r="I2690" i="1"/>
  <c r="H2690" i="1"/>
  <c r="D2690" i="1"/>
  <c r="G2690" i="1" s="1"/>
  <c r="I2689" i="1"/>
  <c r="H2689" i="1"/>
  <c r="D2689" i="1"/>
  <c r="G2689" i="1" s="1"/>
  <c r="I2688" i="1"/>
  <c r="H2688" i="1"/>
  <c r="D2688" i="1"/>
  <c r="G2688" i="1" s="1"/>
  <c r="I2687" i="1"/>
  <c r="H2687" i="1"/>
  <c r="D2687" i="1"/>
  <c r="G2687" i="1" s="1"/>
  <c r="I2686" i="1"/>
  <c r="H2686" i="1"/>
  <c r="D2686" i="1"/>
  <c r="G2686" i="1" s="1"/>
  <c r="I2685" i="1"/>
  <c r="H2685" i="1"/>
  <c r="D2685" i="1"/>
  <c r="G2685" i="1" s="1"/>
  <c r="I2684" i="1"/>
  <c r="H2684" i="1"/>
  <c r="D2684" i="1"/>
  <c r="G2684" i="1" s="1"/>
  <c r="I2683" i="1"/>
  <c r="H2683" i="1"/>
  <c r="D2683" i="1"/>
  <c r="G2683" i="1" s="1"/>
  <c r="I2682" i="1"/>
  <c r="H2682" i="1"/>
  <c r="D2682" i="1"/>
  <c r="G2682" i="1" s="1"/>
  <c r="I2681" i="1"/>
  <c r="H2681" i="1"/>
  <c r="D2681" i="1"/>
  <c r="G2681" i="1" s="1"/>
  <c r="I2680" i="1"/>
  <c r="H2680" i="1"/>
  <c r="D2680" i="1"/>
  <c r="G2680" i="1" s="1"/>
  <c r="I2679" i="1"/>
  <c r="H2679" i="1"/>
  <c r="D2679" i="1"/>
  <c r="G2679" i="1" s="1"/>
  <c r="I2678" i="1"/>
  <c r="H2678" i="1"/>
  <c r="D2678" i="1"/>
  <c r="G2678" i="1" s="1"/>
  <c r="I2677" i="1"/>
  <c r="H2677" i="1"/>
  <c r="D2677" i="1"/>
  <c r="G2677" i="1" s="1"/>
  <c r="I2676" i="1"/>
  <c r="H2676" i="1"/>
  <c r="D2676" i="1"/>
  <c r="G2676" i="1" s="1"/>
  <c r="I2675" i="1"/>
  <c r="H2675" i="1"/>
  <c r="D2675" i="1"/>
  <c r="G2675" i="1" s="1"/>
  <c r="I2674" i="1"/>
  <c r="H2674" i="1"/>
  <c r="D2674" i="1"/>
  <c r="G2674" i="1" s="1"/>
  <c r="I2673" i="1"/>
  <c r="H2673" i="1"/>
  <c r="D2673" i="1"/>
  <c r="G2673" i="1" s="1"/>
  <c r="I2672" i="1"/>
  <c r="H2672" i="1"/>
  <c r="D2672" i="1"/>
  <c r="G2672" i="1" s="1"/>
  <c r="I2671" i="1"/>
  <c r="H2671" i="1"/>
  <c r="D2671" i="1"/>
  <c r="G2671" i="1" s="1"/>
  <c r="I2670" i="1"/>
  <c r="H2670" i="1"/>
  <c r="D2670" i="1"/>
  <c r="G2670" i="1" s="1"/>
  <c r="I2669" i="1"/>
  <c r="H2669" i="1"/>
  <c r="D2669" i="1"/>
  <c r="G2669" i="1" s="1"/>
  <c r="I2668" i="1"/>
  <c r="H2668" i="1"/>
  <c r="D2668" i="1"/>
  <c r="G2668" i="1" s="1"/>
  <c r="I2667" i="1"/>
  <c r="H2667" i="1"/>
  <c r="D2667" i="1"/>
  <c r="G2667" i="1" s="1"/>
  <c r="I2666" i="1"/>
  <c r="H2666" i="1"/>
  <c r="D2666" i="1"/>
  <c r="G2666" i="1" s="1"/>
  <c r="I2665" i="1"/>
  <c r="H2665" i="1"/>
  <c r="D2665" i="1"/>
  <c r="G2665" i="1" s="1"/>
  <c r="I2664" i="1"/>
  <c r="H2664" i="1"/>
  <c r="D2664" i="1"/>
  <c r="G2664" i="1" s="1"/>
  <c r="I2663" i="1"/>
  <c r="H2663" i="1"/>
  <c r="D2663" i="1"/>
  <c r="G2663" i="1" s="1"/>
  <c r="I2662" i="1"/>
  <c r="H2662" i="1"/>
  <c r="D2662" i="1"/>
  <c r="G2662" i="1" s="1"/>
  <c r="I2661" i="1"/>
  <c r="H2661" i="1"/>
  <c r="D2661" i="1"/>
  <c r="G2661" i="1" s="1"/>
  <c r="I2660" i="1"/>
  <c r="H2660" i="1"/>
  <c r="D2660" i="1"/>
  <c r="G2660" i="1" s="1"/>
  <c r="I2659" i="1"/>
  <c r="H2659" i="1"/>
  <c r="D2659" i="1"/>
  <c r="G2659" i="1" s="1"/>
  <c r="I2658" i="1"/>
  <c r="H2658" i="1"/>
  <c r="D2658" i="1"/>
  <c r="G2658" i="1" s="1"/>
  <c r="I2657" i="1"/>
  <c r="H2657" i="1"/>
  <c r="D2657" i="1"/>
  <c r="G2657" i="1" s="1"/>
  <c r="I2656" i="1"/>
  <c r="H2656" i="1"/>
  <c r="D2656" i="1"/>
  <c r="G2656" i="1" s="1"/>
  <c r="I2655" i="1"/>
  <c r="H2655" i="1"/>
  <c r="D2655" i="1"/>
  <c r="G2655" i="1" s="1"/>
  <c r="I2654" i="1"/>
  <c r="H2654" i="1"/>
  <c r="D2654" i="1"/>
  <c r="G2654" i="1" s="1"/>
  <c r="I2653" i="1"/>
  <c r="H2653" i="1"/>
  <c r="D2653" i="1"/>
  <c r="G2653" i="1" s="1"/>
  <c r="I2652" i="1"/>
  <c r="H2652" i="1"/>
  <c r="D2652" i="1"/>
  <c r="G2652" i="1" s="1"/>
  <c r="I2651" i="1"/>
  <c r="H2651" i="1"/>
  <c r="D2651" i="1"/>
  <c r="G2651" i="1" s="1"/>
  <c r="I2650" i="1"/>
  <c r="H2650" i="1"/>
  <c r="D2650" i="1"/>
  <c r="G2650" i="1" s="1"/>
  <c r="I2649" i="1"/>
  <c r="H2649" i="1"/>
  <c r="D2649" i="1"/>
  <c r="G2649" i="1" s="1"/>
  <c r="I2648" i="1"/>
  <c r="H2648" i="1"/>
  <c r="D2648" i="1"/>
  <c r="G2648" i="1" s="1"/>
  <c r="I2647" i="1"/>
  <c r="H2647" i="1"/>
  <c r="D2647" i="1"/>
  <c r="G2647" i="1" s="1"/>
  <c r="I2646" i="1"/>
  <c r="H2646" i="1"/>
  <c r="D2646" i="1"/>
  <c r="G2646" i="1" s="1"/>
  <c r="I2645" i="1"/>
  <c r="H2645" i="1"/>
  <c r="D2645" i="1"/>
  <c r="G2645" i="1" s="1"/>
  <c r="I2644" i="1"/>
  <c r="H2644" i="1"/>
  <c r="D2644" i="1"/>
  <c r="G2644" i="1" s="1"/>
  <c r="I2643" i="1"/>
  <c r="H2643" i="1"/>
  <c r="D2643" i="1"/>
  <c r="G2643" i="1" s="1"/>
  <c r="I2642" i="1"/>
  <c r="H2642" i="1"/>
  <c r="D2642" i="1"/>
  <c r="G2642" i="1" s="1"/>
  <c r="I2641" i="1"/>
  <c r="H2641" i="1"/>
  <c r="D2641" i="1"/>
  <c r="G2641" i="1" s="1"/>
  <c r="I2640" i="1"/>
  <c r="H2640" i="1"/>
  <c r="D2640" i="1"/>
  <c r="G2640" i="1" s="1"/>
  <c r="I2639" i="1"/>
  <c r="H2639" i="1"/>
  <c r="D2639" i="1"/>
  <c r="G2639" i="1" s="1"/>
  <c r="I2638" i="1"/>
  <c r="H2638" i="1"/>
  <c r="D2638" i="1"/>
  <c r="G2638" i="1" s="1"/>
  <c r="I2637" i="1"/>
  <c r="H2637" i="1"/>
  <c r="D2637" i="1"/>
  <c r="G2637" i="1" s="1"/>
  <c r="I2636" i="1"/>
  <c r="H2636" i="1"/>
  <c r="D2636" i="1"/>
  <c r="G2636" i="1" s="1"/>
  <c r="I2635" i="1"/>
  <c r="H2635" i="1"/>
  <c r="D2635" i="1"/>
  <c r="G2635" i="1" s="1"/>
  <c r="I2634" i="1"/>
  <c r="H2634" i="1"/>
  <c r="D2634" i="1"/>
  <c r="G2634" i="1" s="1"/>
  <c r="I2633" i="1"/>
  <c r="H2633" i="1"/>
  <c r="D2633" i="1"/>
  <c r="G2633" i="1" s="1"/>
  <c r="I2632" i="1"/>
  <c r="H2632" i="1"/>
  <c r="D2632" i="1"/>
  <c r="G2632" i="1" s="1"/>
  <c r="I2631" i="1"/>
  <c r="H2631" i="1"/>
  <c r="D2631" i="1"/>
  <c r="G2631" i="1" s="1"/>
  <c r="I2630" i="1"/>
  <c r="H2630" i="1"/>
  <c r="D2630" i="1"/>
  <c r="G2630" i="1" s="1"/>
  <c r="I2629" i="1"/>
  <c r="H2629" i="1"/>
  <c r="D2629" i="1"/>
  <c r="G2629" i="1" s="1"/>
  <c r="I2628" i="1"/>
  <c r="H2628" i="1"/>
  <c r="D2628" i="1"/>
  <c r="G2628" i="1" s="1"/>
  <c r="I2627" i="1"/>
  <c r="H2627" i="1"/>
  <c r="D2627" i="1"/>
  <c r="G2627" i="1" s="1"/>
  <c r="I2626" i="1"/>
  <c r="H2626" i="1"/>
  <c r="D2626" i="1"/>
  <c r="G2626" i="1" s="1"/>
  <c r="I2625" i="1"/>
  <c r="H2625" i="1"/>
  <c r="D2625" i="1"/>
  <c r="G2625" i="1" s="1"/>
  <c r="I2624" i="1"/>
  <c r="H2624" i="1"/>
  <c r="D2624" i="1"/>
  <c r="G2624" i="1" s="1"/>
  <c r="I2623" i="1"/>
  <c r="H2623" i="1"/>
  <c r="D2623" i="1"/>
  <c r="G2623" i="1" s="1"/>
  <c r="I2622" i="1"/>
  <c r="H2622" i="1"/>
  <c r="D2622" i="1"/>
  <c r="G2622" i="1" s="1"/>
  <c r="I2621" i="1"/>
  <c r="H2621" i="1"/>
  <c r="D2621" i="1"/>
  <c r="G2621" i="1" s="1"/>
  <c r="I2620" i="1"/>
  <c r="H2620" i="1"/>
  <c r="D2620" i="1"/>
  <c r="G2620" i="1" s="1"/>
  <c r="I2619" i="1"/>
  <c r="H2619" i="1"/>
  <c r="D2619" i="1"/>
  <c r="G2619" i="1" s="1"/>
  <c r="I2618" i="1"/>
  <c r="H2618" i="1"/>
  <c r="D2618" i="1"/>
  <c r="G2618" i="1" s="1"/>
  <c r="I2617" i="1"/>
  <c r="H2617" i="1"/>
  <c r="D2617" i="1"/>
  <c r="G2617" i="1" s="1"/>
  <c r="I2616" i="1"/>
  <c r="H2616" i="1"/>
  <c r="D2616" i="1"/>
  <c r="G2616" i="1" s="1"/>
  <c r="I2615" i="1"/>
  <c r="H2615" i="1"/>
  <c r="D2615" i="1"/>
  <c r="G2615" i="1" s="1"/>
  <c r="I2614" i="1"/>
  <c r="H2614" i="1"/>
  <c r="D2614" i="1"/>
  <c r="G2614" i="1" s="1"/>
  <c r="I2613" i="1"/>
  <c r="H2613" i="1"/>
  <c r="D2613" i="1"/>
  <c r="G2613" i="1" s="1"/>
  <c r="I2612" i="1"/>
  <c r="H2612" i="1"/>
  <c r="D2612" i="1"/>
  <c r="G2612" i="1" s="1"/>
  <c r="I2611" i="1"/>
  <c r="H2611" i="1"/>
  <c r="D2611" i="1"/>
  <c r="G2611" i="1" s="1"/>
  <c r="I2610" i="1"/>
  <c r="H2610" i="1"/>
  <c r="D2610" i="1"/>
  <c r="G2610" i="1" s="1"/>
  <c r="I2609" i="1"/>
  <c r="H2609" i="1"/>
  <c r="D2609" i="1"/>
  <c r="G2609" i="1" s="1"/>
  <c r="I2608" i="1"/>
  <c r="H2608" i="1"/>
  <c r="D2608" i="1"/>
  <c r="G2608" i="1" s="1"/>
  <c r="I2607" i="1"/>
  <c r="H2607" i="1"/>
  <c r="D2607" i="1"/>
  <c r="G2607" i="1" s="1"/>
  <c r="I2606" i="1"/>
  <c r="H2606" i="1"/>
  <c r="D2606" i="1"/>
  <c r="G2606" i="1" s="1"/>
  <c r="I2605" i="1"/>
  <c r="H2605" i="1"/>
  <c r="D2605" i="1"/>
  <c r="G2605" i="1" s="1"/>
  <c r="I2604" i="1"/>
  <c r="H2604" i="1"/>
  <c r="D2604" i="1"/>
  <c r="G2604" i="1" s="1"/>
  <c r="I2603" i="1"/>
  <c r="H2603" i="1"/>
  <c r="D2603" i="1"/>
  <c r="G2603" i="1" s="1"/>
  <c r="I2602" i="1"/>
  <c r="H2602" i="1"/>
  <c r="D2602" i="1"/>
  <c r="G2602" i="1" s="1"/>
  <c r="I2601" i="1"/>
  <c r="H2601" i="1"/>
  <c r="D2601" i="1"/>
  <c r="G2601" i="1" s="1"/>
  <c r="I2600" i="1"/>
  <c r="H2600" i="1"/>
  <c r="D2600" i="1"/>
  <c r="G2600" i="1" s="1"/>
  <c r="I2599" i="1"/>
  <c r="H2599" i="1"/>
  <c r="D2599" i="1"/>
  <c r="G2599" i="1" s="1"/>
  <c r="I2598" i="1"/>
  <c r="H2598" i="1"/>
  <c r="D2598" i="1"/>
  <c r="G2598" i="1" s="1"/>
  <c r="I2597" i="1"/>
  <c r="H2597" i="1"/>
  <c r="D2597" i="1"/>
  <c r="G2597" i="1" s="1"/>
  <c r="I2596" i="1"/>
  <c r="H2596" i="1"/>
  <c r="D2596" i="1"/>
  <c r="G2596" i="1" s="1"/>
  <c r="I2595" i="1"/>
  <c r="H2595" i="1"/>
  <c r="D2595" i="1"/>
  <c r="G2595" i="1" s="1"/>
  <c r="I2594" i="1"/>
  <c r="H2594" i="1"/>
  <c r="D2594" i="1"/>
  <c r="G2594" i="1" s="1"/>
  <c r="I2593" i="1"/>
  <c r="H2593" i="1"/>
  <c r="D2593" i="1"/>
  <c r="G2593" i="1" s="1"/>
  <c r="I2592" i="1"/>
  <c r="H2592" i="1"/>
  <c r="D2592" i="1"/>
  <c r="G2592" i="1" s="1"/>
  <c r="I2591" i="1"/>
  <c r="H2591" i="1"/>
  <c r="D2591" i="1"/>
  <c r="G2591" i="1" s="1"/>
  <c r="I2590" i="1"/>
  <c r="H2590" i="1"/>
  <c r="D2590" i="1"/>
  <c r="G2590" i="1" s="1"/>
  <c r="I2589" i="1"/>
  <c r="H2589" i="1"/>
  <c r="D2589" i="1"/>
  <c r="G2589" i="1" s="1"/>
  <c r="I2588" i="1"/>
  <c r="H2588" i="1"/>
  <c r="D2588" i="1"/>
  <c r="G2588" i="1" s="1"/>
  <c r="I2587" i="1"/>
  <c r="H2587" i="1"/>
  <c r="D2587" i="1"/>
  <c r="G2587" i="1" s="1"/>
  <c r="I2586" i="1"/>
  <c r="H2586" i="1"/>
  <c r="D2586" i="1"/>
  <c r="G2586" i="1" s="1"/>
  <c r="I2585" i="1"/>
  <c r="H2585" i="1"/>
  <c r="D2585" i="1"/>
  <c r="G2585" i="1" s="1"/>
  <c r="I2584" i="1"/>
  <c r="H2584" i="1"/>
  <c r="D2584" i="1"/>
  <c r="G2584" i="1" s="1"/>
  <c r="I2583" i="1"/>
  <c r="H2583" i="1"/>
  <c r="D2583" i="1"/>
  <c r="G2583" i="1" s="1"/>
  <c r="I2582" i="1"/>
  <c r="H2582" i="1"/>
  <c r="D2582" i="1"/>
  <c r="G2582" i="1" s="1"/>
  <c r="I2581" i="1"/>
  <c r="H2581" i="1"/>
  <c r="D2581" i="1"/>
  <c r="G2581" i="1" s="1"/>
  <c r="I2580" i="1"/>
  <c r="H2580" i="1"/>
  <c r="D2580" i="1"/>
  <c r="G2580" i="1" s="1"/>
  <c r="I2579" i="1"/>
  <c r="H2579" i="1"/>
  <c r="D2579" i="1"/>
  <c r="G2579" i="1" s="1"/>
  <c r="I2578" i="1"/>
  <c r="H2578" i="1"/>
  <c r="D2578" i="1"/>
  <c r="G2578" i="1" s="1"/>
  <c r="I2577" i="1"/>
  <c r="H2577" i="1"/>
  <c r="D2577" i="1"/>
  <c r="G2577" i="1" s="1"/>
  <c r="I2576" i="1"/>
  <c r="H2576" i="1"/>
  <c r="D2576" i="1"/>
  <c r="G2576" i="1" s="1"/>
  <c r="I2575" i="1"/>
  <c r="H2575" i="1"/>
  <c r="D2575" i="1"/>
  <c r="G2575" i="1" s="1"/>
  <c r="I2574" i="1"/>
  <c r="H2574" i="1"/>
  <c r="D2574" i="1"/>
  <c r="G2574" i="1" s="1"/>
  <c r="I2573" i="1"/>
  <c r="H2573" i="1"/>
  <c r="D2573" i="1"/>
  <c r="G2573" i="1" s="1"/>
  <c r="I2572" i="1"/>
  <c r="H2572" i="1"/>
  <c r="D2572" i="1"/>
  <c r="G2572" i="1" s="1"/>
  <c r="I2571" i="1"/>
  <c r="H2571" i="1"/>
  <c r="D2571" i="1"/>
  <c r="G2571" i="1" s="1"/>
  <c r="I2570" i="1"/>
  <c r="H2570" i="1"/>
  <c r="D2570" i="1"/>
  <c r="G2570" i="1" s="1"/>
  <c r="I2569" i="1"/>
  <c r="H2569" i="1"/>
  <c r="D2569" i="1"/>
  <c r="G2569" i="1" s="1"/>
  <c r="I2568" i="1"/>
  <c r="H2568" i="1"/>
  <c r="D2568" i="1"/>
  <c r="G2568" i="1" s="1"/>
  <c r="I2567" i="1"/>
  <c r="H2567" i="1"/>
  <c r="D2567" i="1"/>
  <c r="G2567" i="1" s="1"/>
  <c r="I2566" i="1"/>
  <c r="H2566" i="1"/>
  <c r="D2566" i="1"/>
  <c r="G2566" i="1" s="1"/>
  <c r="I2565" i="1"/>
  <c r="H2565" i="1"/>
  <c r="D2565" i="1"/>
  <c r="G2565" i="1" s="1"/>
  <c r="I2564" i="1"/>
  <c r="H2564" i="1"/>
  <c r="D2564" i="1"/>
  <c r="G2564" i="1" s="1"/>
  <c r="I2563" i="1"/>
  <c r="H2563" i="1"/>
  <c r="D2563" i="1"/>
  <c r="G2563" i="1" s="1"/>
  <c r="I2562" i="1"/>
  <c r="H2562" i="1"/>
  <c r="D2562" i="1"/>
  <c r="G2562" i="1" s="1"/>
  <c r="I2561" i="1"/>
  <c r="H2561" i="1"/>
  <c r="D2561" i="1"/>
  <c r="G2561" i="1" s="1"/>
  <c r="I2560" i="1"/>
  <c r="H2560" i="1"/>
  <c r="D2560" i="1"/>
  <c r="G2560" i="1" s="1"/>
  <c r="I2559" i="1"/>
  <c r="H2559" i="1"/>
  <c r="D2559" i="1"/>
  <c r="G2559" i="1" s="1"/>
  <c r="I2558" i="1"/>
  <c r="H2558" i="1"/>
  <c r="D2558" i="1"/>
  <c r="G2558" i="1" s="1"/>
  <c r="I2557" i="1"/>
  <c r="H2557" i="1"/>
  <c r="D2557" i="1"/>
  <c r="G2557" i="1" s="1"/>
  <c r="I2556" i="1"/>
  <c r="H2556" i="1"/>
  <c r="D2556" i="1"/>
  <c r="G2556" i="1" s="1"/>
  <c r="I2555" i="1"/>
  <c r="H2555" i="1"/>
  <c r="D2555" i="1"/>
  <c r="G2555" i="1" s="1"/>
  <c r="I2554" i="1"/>
  <c r="H2554" i="1"/>
  <c r="D2554" i="1"/>
  <c r="G2554" i="1" s="1"/>
  <c r="I2553" i="1"/>
  <c r="H2553" i="1"/>
  <c r="D2553" i="1"/>
  <c r="G2553" i="1" s="1"/>
  <c r="I2552" i="1"/>
  <c r="H2552" i="1"/>
  <c r="D2552" i="1"/>
  <c r="G2552" i="1" s="1"/>
  <c r="I2551" i="1"/>
  <c r="H2551" i="1"/>
  <c r="D2551" i="1"/>
  <c r="G2551" i="1" s="1"/>
  <c r="I2550" i="1"/>
  <c r="H2550" i="1"/>
  <c r="D2550" i="1"/>
  <c r="G2550" i="1" s="1"/>
  <c r="I2549" i="1"/>
  <c r="H2549" i="1"/>
  <c r="D2549" i="1"/>
  <c r="G2549" i="1" s="1"/>
  <c r="I2548" i="1"/>
  <c r="H2548" i="1"/>
  <c r="D2548" i="1"/>
  <c r="G2548" i="1" s="1"/>
  <c r="I2547" i="1"/>
  <c r="H2547" i="1"/>
  <c r="D2547" i="1"/>
  <c r="G2547" i="1" s="1"/>
  <c r="I2546" i="1"/>
  <c r="H2546" i="1"/>
  <c r="D2546" i="1"/>
  <c r="G2546" i="1" s="1"/>
  <c r="I2545" i="1"/>
  <c r="H2545" i="1"/>
  <c r="D2545" i="1"/>
  <c r="G2545" i="1" s="1"/>
  <c r="I2544" i="1"/>
  <c r="H2544" i="1"/>
  <c r="D2544" i="1"/>
  <c r="G2544" i="1" s="1"/>
  <c r="I2543" i="1"/>
  <c r="H2543" i="1"/>
  <c r="D2543" i="1"/>
  <c r="G2543" i="1" s="1"/>
  <c r="I2542" i="1"/>
  <c r="H2542" i="1"/>
  <c r="D2542" i="1"/>
  <c r="G2542" i="1" s="1"/>
  <c r="I2541" i="1"/>
  <c r="H2541" i="1"/>
  <c r="D2541" i="1"/>
  <c r="G2541" i="1" s="1"/>
  <c r="I2540" i="1"/>
  <c r="H2540" i="1"/>
  <c r="D2540" i="1"/>
  <c r="G2540" i="1" s="1"/>
  <c r="I2539" i="1"/>
  <c r="H2539" i="1"/>
  <c r="D2539" i="1"/>
  <c r="G2539" i="1" s="1"/>
  <c r="I2538" i="1"/>
  <c r="H2538" i="1"/>
  <c r="D2538" i="1"/>
  <c r="G2538" i="1" s="1"/>
  <c r="I2537" i="1"/>
  <c r="H2537" i="1"/>
  <c r="D2537" i="1"/>
  <c r="G2537" i="1" s="1"/>
  <c r="I2536" i="1"/>
  <c r="H2536" i="1"/>
  <c r="D2536" i="1"/>
  <c r="G2536" i="1" s="1"/>
  <c r="I2535" i="1"/>
  <c r="H2535" i="1"/>
  <c r="D2535" i="1"/>
  <c r="G2535" i="1" s="1"/>
  <c r="I2534" i="1"/>
  <c r="H2534" i="1"/>
  <c r="D2534" i="1"/>
  <c r="G2534" i="1" s="1"/>
  <c r="I2533" i="1"/>
  <c r="H2533" i="1"/>
  <c r="D2533" i="1"/>
  <c r="G2533" i="1" s="1"/>
  <c r="I2532" i="1"/>
  <c r="H2532" i="1"/>
  <c r="D2532" i="1"/>
  <c r="G2532" i="1" s="1"/>
  <c r="I2531" i="1"/>
  <c r="H2531" i="1"/>
  <c r="D2531" i="1"/>
  <c r="G2531" i="1" s="1"/>
  <c r="I2530" i="1"/>
  <c r="H2530" i="1"/>
  <c r="D2530" i="1"/>
  <c r="G2530" i="1" s="1"/>
  <c r="I2529" i="1"/>
  <c r="H2529" i="1"/>
  <c r="D2529" i="1"/>
  <c r="G2529" i="1" s="1"/>
  <c r="I2528" i="1"/>
  <c r="H2528" i="1"/>
  <c r="D2528" i="1"/>
  <c r="G2528" i="1" s="1"/>
  <c r="I2527" i="1"/>
  <c r="H2527" i="1"/>
  <c r="D2527" i="1"/>
  <c r="G2527" i="1" s="1"/>
  <c r="I2526" i="1"/>
  <c r="H2526" i="1"/>
  <c r="D2526" i="1"/>
  <c r="G2526" i="1" s="1"/>
  <c r="I2525" i="1"/>
  <c r="H2525" i="1"/>
  <c r="D2525" i="1"/>
  <c r="G2525" i="1" s="1"/>
  <c r="I2524" i="1"/>
  <c r="H2524" i="1"/>
  <c r="D2524" i="1"/>
  <c r="G2524" i="1" s="1"/>
  <c r="I2523" i="1"/>
  <c r="H2523" i="1"/>
  <c r="D2523" i="1"/>
  <c r="G2523" i="1" s="1"/>
  <c r="I2522" i="1"/>
  <c r="H2522" i="1"/>
  <c r="D2522" i="1"/>
  <c r="G2522" i="1" s="1"/>
  <c r="I2521" i="1"/>
  <c r="H2521" i="1"/>
  <c r="D2521" i="1"/>
  <c r="G2521" i="1" s="1"/>
  <c r="I2520" i="1"/>
  <c r="H2520" i="1"/>
  <c r="D2520" i="1"/>
  <c r="G2520" i="1" s="1"/>
  <c r="I2519" i="1"/>
  <c r="H2519" i="1"/>
  <c r="D2519" i="1"/>
  <c r="G2519" i="1" s="1"/>
  <c r="I2518" i="1"/>
  <c r="H2518" i="1"/>
  <c r="D2518" i="1"/>
  <c r="G2518" i="1" s="1"/>
  <c r="I2517" i="1"/>
  <c r="H2517" i="1"/>
  <c r="D2517" i="1"/>
  <c r="G2517" i="1" s="1"/>
  <c r="I2516" i="1"/>
  <c r="H2516" i="1"/>
  <c r="D2516" i="1"/>
  <c r="G2516" i="1" s="1"/>
  <c r="I2515" i="1"/>
  <c r="H2515" i="1"/>
  <c r="D2515" i="1"/>
  <c r="G2515" i="1" s="1"/>
  <c r="I2514" i="1"/>
  <c r="H2514" i="1"/>
  <c r="D2514" i="1"/>
  <c r="G2514" i="1" s="1"/>
  <c r="I2513" i="1"/>
  <c r="H2513" i="1"/>
  <c r="D2513" i="1"/>
  <c r="G2513" i="1" s="1"/>
  <c r="I2512" i="1"/>
  <c r="H2512" i="1"/>
  <c r="D2512" i="1"/>
  <c r="G2512" i="1" s="1"/>
  <c r="I2511" i="1"/>
  <c r="H2511" i="1"/>
  <c r="D2511" i="1"/>
  <c r="G2511" i="1" s="1"/>
  <c r="I2510" i="1"/>
  <c r="H2510" i="1"/>
  <c r="D2510" i="1"/>
  <c r="G2510" i="1" s="1"/>
  <c r="I2509" i="1"/>
  <c r="H2509" i="1"/>
  <c r="D2509" i="1"/>
  <c r="G2509" i="1" s="1"/>
  <c r="I2508" i="1"/>
  <c r="H2508" i="1"/>
  <c r="D2508" i="1"/>
  <c r="G2508" i="1" s="1"/>
  <c r="I2507" i="1"/>
  <c r="H2507" i="1"/>
  <c r="D2507" i="1"/>
  <c r="G2507" i="1" s="1"/>
  <c r="I2506" i="1"/>
  <c r="H2506" i="1"/>
  <c r="D2506" i="1"/>
  <c r="G2506" i="1" s="1"/>
  <c r="I2505" i="1"/>
  <c r="H2505" i="1"/>
  <c r="D2505" i="1"/>
  <c r="G2505" i="1" s="1"/>
  <c r="I2504" i="1"/>
  <c r="H2504" i="1"/>
  <c r="D2504" i="1"/>
  <c r="G2504" i="1" s="1"/>
  <c r="I2503" i="1"/>
  <c r="H2503" i="1"/>
  <c r="D2503" i="1"/>
  <c r="G2503" i="1" s="1"/>
  <c r="I2502" i="1"/>
  <c r="H2502" i="1"/>
  <c r="D2502" i="1"/>
  <c r="G2502" i="1" s="1"/>
  <c r="I2501" i="1"/>
  <c r="H2501" i="1"/>
  <c r="D2501" i="1"/>
  <c r="G2501" i="1" s="1"/>
  <c r="I2500" i="1"/>
  <c r="H2500" i="1"/>
  <c r="D2500" i="1"/>
  <c r="G2500" i="1" s="1"/>
  <c r="I2499" i="1"/>
  <c r="H2499" i="1"/>
  <c r="D2499" i="1"/>
  <c r="G2499" i="1" s="1"/>
  <c r="I2498" i="1"/>
  <c r="H2498" i="1"/>
  <c r="D2498" i="1"/>
  <c r="G2498" i="1" s="1"/>
  <c r="I2497" i="1"/>
  <c r="H2497" i="1"/>
  <c r="D2497" i="1"/>
  <c r="G2497" i="1" s="1"/>
  <c r="I2496" i="1"/>
  <c r="H2496" i="1"/>
  <c r="D2496" i="1"/>
  <c r="G2496" i="1" s="1"/>
  <c r="I2495" i="1"/>
  <c r="H2495" i="1"/>
  <c r="D2495" i="1"/>
  <c r="G2495" i="1" s="1"/>
  <c r="I2494" i="1"/>
  <c r="H2494" i="1"/>
  <c r="D2494" i="1"/>
  <c r="G2494" i="1" s="1"/>
  <c r="I2493" i="1"/>
  <c r="H2493" i="1"/>
  <c r="D2493" i="1"/>
  <c r="G2493" i="1" s="1"/>
  <c r="I2492" i="1"/>
  <c r="H2492" i="1"/>
  <c r="D2492" i="1"/>
  <c r="G2492" i="1" s="1"/>
  <c r="I2491" i="1"/>
  <c r="H2491" i="1"/>
  <c r="D2491" i="1"/>
  <c r="G2491" i="1" s="1"/>
  <c r="I2490" i="1"/>
  <c r="H2490" i="1"/>
  <c r="D2490" i="1"/>
  <c r="G2490" i="1" s="1"/>
  <c r="I2489" i="1"/>
  <c r="H2489" i="1"/>
  <c r="D2489" i="1"/>
  <c r="G2489" i="1" s="1"/>
  <c r="I2488" i="1"/>
  <c r="H2488" i="1"/>
  <c r="D2488" i="1"/>
  <c r="G2488" i="1" s="1"/>
  <c r="I2487" i="1"/>
  <c r="H2487" i="1"/>
  <c r="D2487" i="1"/>
  <c r="G2487" i="1" s="1"/>
  <c r="I2486" i="1"/>
  <c r="H2486" i="1"/>
  <c r="D2486" i="1"/>
  <c r="G2486" i="1" s="1"/>
  <c r="I2485" i="1"/>
  <c r="H2485" i="1"/>
  <c r="D2485" i="1"/>
  <c r="G2485" i="1" s="1"/>
  <c r="I2484" i="1"/>
  <c r="H2484" i="1"/>
  <c r="D2484" i="1"/>
  <c r="G2484" i="1" s="1"/>
  <c r="I2483" i="1"/>
  <c r="H2483" i="1"/>
  <c r="D2483" i="1"/>
  <c r="G2483" i="1" s="1"/>
  <c r="I2482" i="1"/>
  <c r="H2482" i="1"/>
  <c r="D2482" i="1"/>
  <c r="G2482" i="1" s="1"/>
  <c r="I2481" i="1"/>
  <c r="H2481" i="1"/>
  <c r="D2481" i="1"/>
  <c r="G2481" i="1" s="1"/>
  <c r="I2480" i="1"/>
  <c r="H2480" i="1"/>
  <c r="D2480" i="1"/>
  <c r="G2480" i="1" s="1"/>
  <c r="I2479" i="1"/>
  <c r="H2479" i="1"/>
  <c r="D2479" i="1"/>
  <c r="G2479" i="1" s="1"/>
  <c r="I2478" i="1"/>
  <c r="H2478" i="1"/>
  <c r="D2478" i="1"/>
  <c r="G2478" i="1" s="1"/>
  <c r="I2477" i="1"/>
  <c r="H2477" i="1"/>
  <c r="D2477" i="1"/>
  <c r="G2477" i="1" s="1"/>
  <c r="I2476" i="1"/>
  <c r="H2476" i="1"/>
  <c r="D2476" i="1"/>
  <c r="G2476" i="1" s="1"/>
  <c r="I2475" i="1"/>
  <c r="H2475" i="1"/>
  <c r="D2475" i="1"/>
  <c r="G2475" i="1" s="1"/>
  <c r="I2474" i="1"/>
  <c r="H2474" i="1"/>
  <c r="D2474" i="1"/>
  <c r="G2474" i="1" s="1"/>
  <c r="I2473" i="1"/>
  <c r="H2473" i="1"/>
  <c r="D2473" i="1"/>
  <c r="G2473" i="1" s="1"/>
  <c r="I2472" i="1"/>
  <c r="H2472" i="1"/>
  <c r="D2472" i="1"/>
  <c r="G2472" i="1" s="1"/>
  <c r="I2471" i="1"/>
  <c r="H2471" i="1"/>
  <c r="D2471" i="1"/>
  <c r="G2471" i="1" s="1"/>
  <c r="I2470" i="1"/>
  <c r="H2470" i="1"/>
  <c r="D2470" i="1"/>
  <c r="G2470" i="1" s="1"/>
  <c r="I2469" i="1"/>
  <c r="H2469" i="1"/>
  <c r="D2469" i="1"/>
  <c r="G2469" i="1" s="1"/>
  <c r="I2468" i="1"/>
  <c r="H2468" i="1"/>
  <c r="D2468" i="1"/>
  <c r="G2468" i="1" s="1"/>
  <c r="I2467" i="1"/>
  <c r="H2467" i="1"/>
  <c r="D2467" i="1"/>
  <c r="G2467" i="1" s="1"/>
  <c r="I2466" i="1"/>
  <c r="H2466" i="1"/>
  <c r="D2466" i="1"/>
  <c r="G2466" i="1" s="1"/>
  <c r="I2465" i="1"/>
  <c r="H2465" i="1"/>
  <c r="D2465" i="1"/>
  <c r="G2465" i="1" s="1"/>
  <c r="I2464" i="1"/>
  <c r="H2464" i="1"/>
  <c r="D2464" i="1"/>
  <c r="G2464" i="1" s="1"/>
  <c r="I2463" i="1"/>
  <c r="H2463" i="1"/>
  <c r="D2463" i="1"/>
  <c r="G2463" i="1" s="1"/>
  <c r="I2462" i="1"/>
  <c r="H2462" i="1"/>
  <c r="D2462" i="1"/>
  <c r="G2462" i="1" s="1"/>
  <c r="I2461" i="1"/>
  <c r="H2461" i="1"/>
  <c r="D2461" i="1"/>
  <c r="G2461" i="1" s="1"/>
  <c r="I2460" i="1"/>
  <c r="H2460" i="1"/>
  <c r="D2460" i="1"/>
  <c r="G2460" i="1" s="1"/>
  <c r="I2459" i="1"/>
  <c r="H2459" i="1"/>
  <c r="D2459" i="1"/>
  <c r="G2459" i="1" s="1"/>
  <c r="I2458" i="1"/>
  <c r="H2458" i="1"/>
  <c r="D2458" i="1"/>
  <c r="G2458" i="1" s="1"/>
  <c r="I2457" i="1"/>
  <c r="H2457" i="1"/>
  <c r="D2457" i="1"/>
  <c r="G2457" i="1" s="1"/>
  <c r="I2456" i="1"/>
  <c r="H2456" i="1"/>
  <c r="D2456" i="1"/>
  <c r="G2456" i="1" s="1"/>
  <c r="I2455" i="1"/>
  <c r="H2455" i="1"/>
  <c r="D2455" i="1"/>
  <c r="G2455" i="1" s="1"/>
  <c r="I2454" i="1"/>
  <c r="H2454" i="1"/>
  <c r="D2454" i="1"/>
  <c r="G2454" i="1" s="1"/>
  <c r="I2453" i="1"/>
  <c r="H2453" i="1"/>
  <c r="D2453" i="1"/>
  <c r="G2453" i="1" s="1"/>
  <c r="I2452" i="1"/>
  <c r="H2452" i="1"/>
  <c r="D2452" i="1"/>
  <c r="G2452" i="1" s="1"/>
  <c r="I2451" i="1"/>
  <c r="H2451" i="1"/>
  <c r="D2451" i="1"/>
  <c r="G2451" i="1" s="1"/>
  <c r="I2450" i="1"/>
  <c r="H2450" i="1"/>
  <c r="D2450" i="1"/>
  <c r="G2450" i="1" s="1"/>
  <c r="I2449" i="1"/>
  <c r="H2449" i="1"/>
  <c r="D2449" i="1"/>
  <c r="G2449" i="1" s="1"/>
  <c r="I2448" i="1"/>
  <c r="H2448" i="1"/>
  <c r="D2448" i="1"/>
  <c r="G2448" i="1" s="1"/>
  <c r="I2447" i="1"/>
  <c r="H2447" i="1"/>
  <c r="D2447" i="1"/>
  <c r="G2447" i="1" s="1"/>
  <c r="I2446" i="1"/>
  <c r="H2446" i="1"/>
  <c r="D2446" i="1"/>
  <c r="G2446" i="1" s="1"/>
  <c r="I2445" i="1"/>
  <c r="H2445" i="1"/>
  <c r="D2445" i="1"/>
  <c r="G2445" i="1" s="1"/>
  <c r="I2444" i="1"/>
  <c r="H2444" i="1"/>
  <c r="D2444" i="1"/>
  <c r="G2444" i="1" s="1"/>
  <c r="I2443" i="1"/>
  <c r="H2443" i="1"/>
  <c r="D2443" i="1"/>
  <c r="G2443" i="1" s="1"/>
  <c r="I2442" i="1"/>
  <c r="H2442" i="1"/>
  <c r="D2442" i="1"/>
  <c r="G2442" i="1" s="1"/>
  <c r="I2441" i="1"/>
  <c r="H2441" i="1"/>
  <c r="D2441" i="1"/>
  <c r="G2441" i="1" s="1"/>
  <c r="I2440" i="1"/>
  <c r="H2440" i="1"/>
  <c r="D2440" i="1"/>
  <c r="G2440" i="1" s="1"/>
  <c r="I2439" i="1"/>
  <c r="H2439" i="1"/>
  <c r="D2439" i="1"/>
  <c r="G2439" i="1" s="1"/>
  <c r="I2438" i="1"/>
  <c r="H2438" i="1"/>
  <c r="D2438" i="1"/>
  <c r="G2438" i="1" s="1"/>
  <c r="I2437" i="1"/>
  <c r="H2437" i="1"/>
  <c r="D2437" i="1"/>
  <c r="G2437" i="1" s="1"/>
  <c r="I2436" i="1"/>
  <c r="H2436" i="1"/>
  <c r="D2436" i="1"/>
  <c r="G2436" i="1" s="1"/>
  <c r="I2435" i="1"/>
  <c r="H2435" i="1"/>
  <c r="D2435" i="1"/>
  <c r="G2435" i="1" s="1"/>
  <c r="I2434" i="1"/>
  <c r="H2434" i="1"/>
  <c r="D2434" i="1"/>
  <c r="G2434" i="1" s="1"/>
  <c r="I2433" i="1"/>
  <c r="H2433" i="1"/>
  <c r="D2433" i="1"/>
  <c r="G2433" i="1" s="1"/>
  <c r="I2432" i="1"/>
  <c r="H2432" i="1"/>
  <c r="D2432" i="1"/>
  <c r="G2432" i="1" s="1"/>
  <c r="I2431" i="1"/>
  <c r="H2431" i="1"/>
  <c r="D2431" i="1"/>
  <c r="G2431" i="1" s="1"/>
  <c r="I2430" i="1"/>
  <c r="H2430" i="1"/>
  <c r="D2430" i="1"/>
  <c r="G2430" i="1" s="1"/>
  <c r="I2429" i="1"/>
  <c r="H2429" i="1"/>
  <c r="D2429" i="1"/>
  <c r="G2429" i="1" s="1"/>
  <c r="I2428" i="1"/>
  <c r="H2428" i="1"/>
  <c r="D2428" i="1"/>
  <c r="G2428" i="1" s="1"/>
  <c r="I2427" i="1"/>
  <c r="H2427" i="1"/>
  <c r="D2427" i="1"/>
  <c r="G2427" i="1" s="1"/>
  <c r="I2426" i="1"/>
  <c r="H2426" i="1"/>
  <c r="D2426" i="1"/>
  <c r="G2426" i="1" s="1"/>
  <c r="I2425" i="1"/>
  <c r="H2425" i="1"/>
  <c r="D2425" i="1"/>
  <c r="G2425" i="1" s="1"/>
  <c r="I2424" i="1"/>
  <c r="H2424" i="1"/>
  <c r="D2424" i="1"/>
  <c r="G2424" i="1" s="1"/>
  <c r="I2423" i="1"/>
  <c r="H2423" i="1"/>
  <c r="D2423" i="1"/>
  <c r="G2423" i="1" s="1"/>
  <c r="I2422" i="1"/>
  <c r="H2422" i="1"/>
  <c r="D2422" i="1"/>
  <c r="G2422" i="1" s="1"/>
  <c r="I2421" i="1"/>
  <c r="H2421" i="1"/>
  <c r="D2421" i="1"/>
  <c r="G2421" i="1" s="1"/>
  <c r="I2420" i="1"/>
  <c r="H2420" i="1"/>
  <c r="D2420" i="1"/>
  <c r="G2420" i="1" s="1"/>
  <c r="I2419" i="1"/>
  <c r="H2419" i="1"/>
  <c r="D2419" i="1"/>
  <c r="G2419" i="1" s="1"/>
  <c r="I2418" i="1"/>
  <c r="H2418" i="1"/>
  <c r="D2418" i="1"/>
  <c r="G2418" i="1" s="1"/>
  <c r="I2417" i="1"/>
  <c r="H2417" i="1"/>
  <c r="D2417" i="1"/>
  <c r="G2417" i="1" s="1"/>
  <c r="I2416" i="1"/>
  <c r="H2416" i="1"/>
  <c r="D2416" i="1"/>
  <c r="G2416" i="1" s="1"/>
  <c r="I2415" i="1"/>
  <c r="H2415" i="1"/>
  <c r="D2415" i="1"/>
  <c r="G2415" i="1" s="1"/>
  <c r="I2414" i="1"/>
  <c r="H2414" i="1"/>
  <c r="D2414" i="1"/>
  <c r="G2414" i="1" s="1"/>
  <c r="I2413" i="1"/>
  <c r="H2413" i="1"/>
  <c r="D2413" i="1"/>
  <c r="G2413" i="1" s="1"/>
  <c r="I2412" i="1"/>
  <c r="H2412" i="1"/>
  <c r="D2412" i="1"/>
  <c r="G2412" i="1" s="1"/>
  <c r="I2411" i="1"/>
  <c r="H2411" i="1"/>
  <c r="D2411" i="1"/>
  <c r="G2411" i="1" s="1"/>
  <c r="I2410" i="1"/>
  <c r="H2410" i="1"/>
  <c r="D2410" i="1"/>
  <c r="G2410" i="1" s="1"/>
  <c r="I2409" i="1"/>
  <c r="H2409" i="1"/>
  <c r="D2409" i="1"/>
  <c r="G2409" i="1" s="1"/>
  <c r="I2408" i="1"/>
  <c r="H2408" i="1"/>
  <c r="D2408" i="1"/>
  <c r="G2408" i="1" s="1"/>
  <c r="I2407" i="1"/>
  <c r="H2407" i="1"/>
  <c r="D2407" i="1"/>
  <c r="G2407" i="1" s="1"/>
  <c r="I2406" i="1"/>
  <c r="H2406" i="1"/>
  <c r="D2406" i="1"/>
  <c r="G2406" i="1" s="1"/>
  <c r="I2405" i="1"/>
  <c r="H2405" i="1"/>
  <c r="D2405" i="1"/>
  <c r="G2405" i="1" s="1"/>
  <c r="I2404" i="1"/>
  <c r="H2404" i="1"/>
  <c r="D2404" i="1"/>
  <c r="G2404" i="1" s="1"/>
  <c r="I2403" i="1"/>
  <c r="H2403" i="1"/>
  <c r="D2403" i="1"/>
  <c r="G2403" i="1" s="1"/>
  <c r="I2402" i="1"/>
  <c r="H2402" i="1"/>
  <c r="D2402" i="1"/>
  <c r="G2402" i="1" s="1"/>
  <c r="I2401" i="1"/>
  <c r="H2401" i="1"/>
  <c r="D2401" i="1"/>
  <c r="G2401" i="1" s="1"/>
  <c r="I2400" i="1"/>
  <c r="H2400" i="1"/>
  <c r="D2400" i="1"/>
  <c r="G2400" i="1" s="1"/>
  <c r="I2399" i="1"/>
  <c r="H2399" i="1"/>
  <c r="D2399" i="1"/>
  <c r="G2399" i="1" s="1"/>
  <c r="I2398" i="1"/>
  <c r="H2398" i="1"/>
  <c r="D2398" i="1"/>
  <c r="G2398" i="1" s="1"/>
  <c r="I2397" i="1"/>
  <c r="H2397" i="1"/>
  <c r="D2397" i="1"/>
  <c r="G2397" i="1" s="1"/>
  <c r="I2396" i="1"/>
  <c r="H2396" i="1"/>
  <c r="D2396" i="1"/>
  <c r="G2396" i="1" s="1"/>
  <c r="I2395" i="1"/>
  <c r="H2395" i="1"/>
  <c r="D2395" i="1"/>
  <c r="G2395" i="1" s="1"/>
  <c r="I2394" i="1"/>
  <c r="H2394" i="1"/>
  <c r="D2394" i="1"/>
  <c r="G2394" i="1" s="1"/>
  <c r="I2393" i="1"/>
  <c r="H2393" i="1"/>
  <c r="D2393" i="1"/>
  <c r="G2393" i="1" s="1"/>
  <c r="I2392" i="1"/>
  <c r="H2392" i="1"/>
  <c r="D2392" i="1"/>
  <c r="G2392" i="1" s="1"/>
  <c r="I2391" i="1"/>
  <c r="H2391" i="1"/>
  <c r="D2391" i="1"/>
  <c r="G2391" i="1" s="1"/>
  <c r="I2390" i="1"/>
  <c r="H2390" i="1"/>
  <c r="D2390" i="1"/>
  <c r="G2390" i="1" s="1"/>
  <c r="I2389" i="1"/>
  <c r="H2389" i="1"/>
  <c r="D2389" i="1"/>
  <c r="G2389" i="1" s="1"/>
  <c r="I2388" i="1"/>
  <c r="H2388" i="1"/>
  <c r="D2388" i="1"/>
  <c r="G2388" i="1" s="1"/>
  <c r="I2387" i="1"/>
  <c r="H2387" i="1"/>
  <c r="D2387" i="1"/>
  <c r="G2387" i="1" s="1"/>
  <c r="I2386" i="1"/>
  <c r="H2386" i="1"/>
  <c r="D2386" i="1"/>
  <c r="G2386" i="1" s="1"/>
  <c r="I2385" i="1"/>
  <c r="H2385" i="1"/>
  <c r="D2385" i="1"/>
  <c r="G2385" i="1" s="1"/>
  <c r="I2384" i="1"/>
  <c r="H2384" i="1"/>
  <c r="D2384" i="1"/>
  <c r="G2384" i="1" s="1"/>
  <c r="I2383" i="1"/>
  <c r="H2383" i="1"/>
  <c r="D2383" i="1"/>
  <c r="G2383" i="1" s="1"/>
  <c r="I2382" i="1"/>
  <c r="H2382" i="1"/>
  <c r="D2382" i="1"/>
  <c r="G2382" i="1" s="1"/>
  <c r="I2381" i="1"/>
  <c r="H2381" i="1"/>
  <c r="D2381" i="1"/>
  <c r="G2381" i="1" s="1"/>
  <c r="I2380" i="1"/>
  <c r="H2380" i="1"/>
  <c r="D2380" i="1"/>
  <c r="G2380" i="1" s="1"/>
  <c r="I2379" i="1"/>
  <c r="H2379" i="1"/>
  <c r="D2379" i="1"/>
  <c r="G2379" i="1" s="1"/>
  <c r="I2378" i="1"/>
  <c r="H2378" i="1"/>
  <c r="D2378" i="1"/>
  <c r="G2378" i="1" s="1"/>
  <c r="I2377" i="1"/>
  <c r="H2377" i="1"/>
  <c r="D2377" i="1"/>
  <c r="G2377" i="1" s="1"/>
  <c r="I2376" i="1"/>
  <c r="H2376" i="1"/>
  <c r="D2376" i="1"/>
  <c r="G2376" i="1" s="1"/>
  <c r="I2375" i="1"/>
  <c r="H2375" i="1"/>
  <c r="D2375" i="1"/>
  <c r="G2375" i="1" s="1"/>
  <c r="I2374" i="1"/>
  <c r="H2374" i="1"/>
  <c r="D2374" i="1"/>
  <c r="G2374" i="1" s="1"/>
  <c r="I2373" i="1"/>
  <c r="H2373" i="1"/>
  <c r="D2373" i="1"/>
  <c r="G2373" i="1" s="1"/>
  <c r="I2372" i="1"/>
  <c r="H2372" i="1"/>
  <c r="D2372" i="1"/>
  <c r="G2372" i="1" s="1"/>
  <c r="I2371" i="1"/>
  <c r="H2371" i="1"/>
  <c r="D2371" i="1"/>
  <c r="G2371" i="1" s="1"/>
  <c r="I2370" i="1"/>
  <c r="H2370" i="1"/>
  <c r="D2370" i="1"/>
  <c r="G2370" i="1" s="1"/>
  <c r="I2369" i="1"/>
  <c r="H2369" i="1"/>
  <c r="D2369" i="1"/>
  <c r="G2369" i="1" s="1"/>
  <c r="I2368" i="1"/>
  <c r="H2368" i="1"/>
  <c r="D2368" i="1"/>
  <c r="G2368" i="1" s="1"/>
  <c r="I2367" i="1"/>
  <c r="H2367" i="1"/>
  <c r="D2367" i="1"/>
  <c r="G2367" i="1" s="1"/>
  <c r="I2366" i="1"/>
  <c r="H2366" i="1"/>
  <c r="D2366" i="1"/>
  <c r="G2366" i="1" s="1"/>
  <c r="I2365" i="1"/>
  <c r="H2365" i="1"/>
  <c r="D2365" i="1"/>
  <c r="G2365" i="1" s="1"/>
  <c r="I2364" i="1"/>
  <c r="H2364" i="1"/>
  <c r="D2364" i="1"/>
  <c r="G2364" i="1" s="1"/>
  <c r="I2363" i="1"/>
  <c r="H2363" i="1"/>
  <c r="D2363" i="1"/>
  <c r="G2363" i="1" s="1"/>
  <c r="I2362" i="1"/>
  <c r="H2362" i="1"/>
  <c r="D2362" i="1"/>
  <c r="G2362" i="1" s="1"/>
  <c r="I2361" i="1"/>
  <c r="H2361" i="1"/>
  <c r="D2361" i="1"/>
  <c r="G2361" i="1" s="1"/>
  <c r="I2360" i="1"/>
  <c r="H2360" i="1"/>
  <c r="D2360" i="1"/>
  <c r="G2360" i="1" s="1"/>
  <c r="I2359" i="1"/>
  <c r="H2359" i="1"/>
  <c r="D2359" i="1"/>
  <c r="G2359" i="1" s="1"/>
  <c r="I2358" i="1"/>
  <c r="H2358" i="1"/>
  <c r="D2358" i="1"/>
  <c r="G2358" i="1" s="1"/>
  <c r="I2357" i="1"/>
  <c r="H2357" i="1"/>
  <c r="D2357" i="1"/>
  <c r="G2357" i="1" s="1"/>
  <c r="I2356" i="1"/>
  <c r="H2356" i="1"/>
  <c r="D2356" i="1"/>
  <c r="G2356" i="1" s="1"/>
  <c r="I2355" i="1"/>
  <c r="H2355" i="1"/>
  <c r="D2355" i="1"/>
  <c r="G2355" i="1" s="1"/>
  <c r="I2354" i="1"/>
  <c r="H2354" i="1"/>
  <c r="D2354" i="1"/>
  <c r="G2354" i="1" s="1"/>
  <c r="I2353" i="1"/>
  <c r="H2353" i="1"/>
  <c r="D2353" i="1"/>
  <c r="G2353" i="1" s="1"/>
  <c r="I2352" i="1"/>
  <c r="H2352" i="1"/>
  <c r="D2352" i="1"/>
  <c r="G2352" i="1" s="1"/>
  <c r="I2351" i="1"/>
  <c r="H2351" i="1"/>
  <c r="D2351" i="1"/>
  <c r="G2351" i="1" s="1"/>
  <c r="I2350" i="1"/>
  <c r="H2350" i="1"/>
  <c r="D2350" i="1"/>
  <c r="G2350" i="1" s="1"/>
  <c r="I2349" i="1"/>
  <c r="H2349" i="1"/>
  <c r="D2349" i="1"/>
  <c r="G2349" i="1" s="1"/>
  <c r="I2348" i="1"/>
  <c r="H2348" i="1"/>
  <c r="D2348" i="1"/>
  <c r="G2348" i="1" s="1"/>
  <c r="I2347" i="1"/>
  <c r="H2347" i="1"/>
  <c r="D2347" i="1"/>
  <c r="G2347" i="1" s="1"/>
  <c r="I2346" i="1"/>
  <c r="H2346" i="1"/>
  <c r="D2346" i="1"/>
  <c r="G2346" i="1" s="1"/>
  <c r="I2345" i="1"/>
  <c r="H2345" i="1"/>
  <c r="D2345" i="1"/>
  <c r="G2345" i="1" s="1"/>
  <c r="I2344" i="1"/>
  <c r="H2344" i="1"/>
  <c r="D2344" i="1"/>
  <c r="G2344" i="1" s="1"/>
  <c r="I2343" i="1"/>
  <c r="H2343" i="1"/>
  <c r="D2343" i="1"/>
  <c r="G2343" i="1" s="1"/>
  <c r="I2342" i="1"/>
  <c r="H2342" i="1"/>
  <c r="D2342" i="1"/>
  <c r="G2342" i="1" s="1"/>
  <c r="I2341" i="1"/>
  <c r="H2341" i="1"/>
  <c r="D2341" i="1"/>
  <c r="G2341" i="1" s="1"/>
  <c r="I2340" i="1"/>
  <c r="H2340" i="1"/>
  <c r="D2340" i="1"/>
  <c r="G2340" i="1" s="1"/>
  <c r="I2339" i="1"/>
  <c r="H2339" i="1"/>
  <c r="D2339" i="1"/>
  <c r="G2339" i="1" s="1"/>
  <c r="I2338" i="1"/>
  <c r="H2338" i="1"/>
  <c r="D2338" i="1"/>
  <c r="G2338" i="1" s="1"/>
  <c r="I2337" i="1"/>
  <c r="H2337" i="1"/>
  <c r="D2337" i="1"/>
  <c r="G2337" i="1" s="1"/>
  <c r="I2336" i="1"/>
  <c r="H2336" i="1"/>
  <c r="D2336" i="1"/>
  <c r="G2336" i="1" s="1"/>
  <c r="I2335" i="1"/>
  <c r="H2335" i="1"/>
  <c r="D2335" i="1"/>
  <c r="G2335" i="1" s="1"/>
  <c r="I2334" i="1"/>
  <c r="H2334" i="1"/>
  <c r="D2334" i="1"/>
  <c r="G2334" i="1" s="1"/>
  <c r="I2333" i="1"/>
  <c r="H2333" i="1"/>
  <c r="D2333" i="1"/>
  <c r="G2333" i="1" s="1"/>
  <c r="I2332" i="1"/>
  <c r="H2332" i="1"/>
  <c r="D2332" i="1"/>
  <c r="G2332" i="1" s="1"/>
  <c r="I2331" i="1"/>
  <c r="H2331" i="1"/>
  <c r="D2331" i="1"/>
  <c r="G2331" i="1" s="1"/>
  <c r="I2330" i="1"/>
  <c r="H2330" i="1"/>
  <c r="D2330" i="1"/>
  <c r="G2330" i="1" s="1"/>
  <c r="I2329" i="1"/>
  <c r="H2329" i="1"/>
  <c r="D2329" i="1"/>
  <c r="G2329" i="1" s="1"/>
  <c r="I2328" i="1"/>
  <c r="H2328" i="1"/>
  <c r="D2328" i="1"/>
  <c r="G2328" i="1" s="1"/>
  <c r="I2327" i="1"/>
  <c r="H2327" i="1"/>
  <c r="D2327" i="1"/>
  <c r="G2327" i="1" s="1"/>
  <c r="I2326" i="1"/>
  <c r="H2326" i="1"/>
  <c r="D2326" i="1"/>
  <c r="G2326" i="1" s="1"/>
  <c r="I2325" i="1"/>
  <c r="H2325" i="1"/>
  <c r="D2325" i="1"/>
  <c r="G2325" i="1" s="1"/>
  <c r="I2324" i="1"/>
  <c r="H2324" i="1"/>
  <c r="D2324" i="1"/>
  <c r="G2324" i="1" s="1"/>
  <c r="I2323" i="1"/>
  <c r="H2323" i="1"/>
  <c r="D2323" i="1"/>
  <c r="G2323" i="1" s="1"/>
  <c r="I2322" i="1"/>
  <c r="H2322" i="1"/>
  <c r="D2322" i="1"/>
  <c r="G2322" i="1" s="1"/>
  <c r="I2321" i="1"/>
  <c r="H2321" i="1"/>
  <c r="D2321" i="1"/>
  <c r="G2321" i="1" s="1"/>
  <c r="I2320" i="1"/>
  <c r="H2320" i="1"/>
  <c r="D2320" i="1"/>
  <c r="G2320" i="1" s="1"/>
  <c r="I2319" i="1"/>
  <c r="H2319" i="1"/>
  <c r="D2319" i="1"/>
  <c r="G2319" i="1" s="1"/>
  <c r="I2318" i="1"/>
  <c r="H2318" i="1"/>
  <c r="D2318" i="1"/>
  <c r="G2318" i="1" s="1"/>
  <c r="I2317" i="1"/>
  <c r="H2317" i="1"/>
  <c r="D2317" i="1"/>
  <c r="G2317" i="1" s="1"/>
  <c r="I2316" i="1"/>
  <c r="H2316" i="1"/>
  <c r="D2316" i="1"/>
  <c r="G2316" i="1" s="1"/>
  <c r="I2315" i="1"/>
  <c r="H2315" i="1"/>
  <c r="D2315" i="1"/>
  <c r="G2315" i="1" s="1"/>
  <c r="I2314" i="1"/>
  <c r="H2314" i="1"/>
  <c r="D2314" i="1"/>
  <c r="G2314" i="1" s="1"/>
  <c r="I2313" i="1"/>
  <c r="H2313" i="1"/>
  <c r="D2313" i="1"/>
  <c r="G2313" i="1" s="1"/>
  <c r="I2312" i="1"/>
  <c r="H2312" i="1"/>
  <c r="D2312" i="1"/>
  <c r="G2312" i="1" s="1"/>
  <c r="I2311" i="1"/>
  <c r="H2311" i="1"/>
  <c r="D2311" i="1"/>
  <c r="G2311" i="1" s="1"/>
  <c r="I2310" i="1"/>
  <c r="H2310" i="1"/>
  <c r="D2310" i="1"/>
  <c r="G2310" i="1" s="1"/>
  <c r="I2309" i="1"/>
  <c r="H2309" i="1"/>
  <c r="D2309" i="1"/>
  <c r="G2309" i="1" s="1"/>
  <c r="I2308" i="1"/>
  <c r="H2308" i="1"/>
  <c r="D2308" i="1"/>
  <c r="G2308" i="1" s="1"/>
  <c r="I2307" i="1"/>
  <c r="H2307" i="1"/>
  <c r="D2307" i="1"/>
  <c r="G2307" i="1" s="1"/>
  <c r="I2306" i="1"/>
  <c r="H2306" i="1"/>
  <c r="D2306" i="1"/>
  <c r="G2306" i="1" s="1"/>
  <c r="I2305" i="1"/>
  <c r="H2305" i="1"/>
  <c r="D2305" i="1"/>
  <c r="G2305" i="1" s="1"/>
  <c r="I2304" i="1"/>
  <c r="H2304" i="1"/>
  <c r="D2304" i="1"/>
  <c r="G2304" i="1" s="1"/>
  <c r="I2303" i="1"/>
  <c r="H2303" i="1"/>
  <c r="D2303" i="1"/>
  <c r="G2303" i="1" s="1"/>
  <c r="I2302" i="1"/>
  <c r="H2302" i="1"/>
  <c r="D2302" i="1"/>
  <c r="G2302" i="1" s="1"/>
  <c r="I2301" i="1"/>
  <c r="H2301" i="1"/>
  <c r="D2301" i="1"/>
  <c r="G2301" i="1" s="1"/>
  <c r="I2300" i="1"/>
  <c r="H2300" i="1"/>
  <c r="D2300" i="1"/>
  <c r="G2300" i="1" s="1"/>
  <c r="I2299" i="1"/>
  <c r="H2299" i="1"/>
  <c r="D2299" i="1"/>
  <c r="G2299" i="1" s="1"/>
  <c r="I2298" i="1"/>
  <c r="H2298" i="1"/>
  <c r="D2298" i="1"/>
  <c r="G2298" i="1" s="1"/>
  <c r="I2297" i="1"/>
  <c r="H2297" i="1"/>
  <c r="D2297" i="1"/>
  <c r="G2297" i="1" s="1"/>
  <c r="I2296" i="1"/>
  <c r="H2296" i="1"/>
  <c r="D2296" i="1"/>
  <c r="G2296" i="1" s="1"/>
  <c r="I2295" i="1"/>
  <c r="H2295" i="1"/>
  <c r="D2295" i="1"/>
  <c r="G2295" i="1" s="1"/>
  <c r="I2294" i="1"/>
  <c r="H2294" i="1"/>
  <c r="D2294" i="1"/>
  <c r="G2294" i="1" s="1"/>
  <c r="I2293" i="1"/>
  <c r="H2293" i="1"/>
  <c r="D2293" i="1"/>
  <c r="G2293" i="1" s="1"/>
  <c r="I2292" i="1"/>
  <c r="H2292" i="1"/>
  <c r="D2292" i="1"/>
  <c r="G2292" i="1" s="1"/>
  <c r="I2291" i="1"/>
  <c r="H2291" i="1"/>
  <c r="D2291" i="1"/>
  <c r="G2291" i="1" s="1"/>
  <c r="I2290" i="1"/>
  <c r="H2290" i="1"/>
  <c r="D2290" i="1"/>
  <c r="G2290" i="1" s="1"/>
  <c r="I2289" i="1"/>
  <c r="H2289" i="1"/>
  <c r="D2289" i="1"/>
  <c r="G2289" i="1" s="1"/>
  <c r="I2288" i="1"/>
  <c r="H2288" i="1"/>
  <c r="D2288" i="1"/>
  <c r="G2288" i="1" s="1"/>
  <c r="I2287" i="1"/>
  <c r="H2287" i="1"/>
  <c r="D2287" i="1"/>
  <c r="G2287" i="1" s="1"/>
  <c r="I2286" i="1"/>
  <c r="H2286" i="1"/>
  <c r="D2286" i="1"/>
  <c r="G2286" i="1" s="1"/>
  <c r="I2285" i="1"/>
  <c r="H2285" i="1"/>
  <c r="D2285" i="1"/>
  <c r="G2285" i="1" s="1"/>
  <c r="I2284" i="1"/>
  <c r="H2284" i="1"/>
  <c r="D2284" i="1"/>
  <c r="G2284" i="1" s="1"/>
  <c r="I2283" i="1"/>
  <c r="H2283" i="1"/>
  <c r="D2283" i="1"/>
  <c r="G2283" i="1" s="1"/>
  <c r="I2282" i="1"/>
  <c r="H2282" i="1"/>
  <c r="D2282" i="1"/>
  <c r="G2282" i="1" s="1"/>
  <c r="I2281" i="1"/>
  <c r="H2281" i="1"/>
  <c r="D2281" i="1"/>
  <c r="G2281" i="1" s="1"/>
  <c r="I2280" i="1"/>
  <c r="H2280" i="1"/>
  <c r="D2280" i="1"/>
  <c r="G2280" i="1" s="1"/>
  <c r="I2279" i="1"/>
  <c r="H2279" i="1"/>
  <c r="D2279" i="1"/>
  <c r="G2279" i="1" s="1"/>
  <c r="I2278" i="1"/>
  <c r="H2278" i="1"/>
  <c r="D2278" i="1"/>
  <c r="G2278" i="1" s="1"/>
  <c r="I2277" i="1"/>
  <c r="H2277" i="1"/>
  <c r="D2277" i="1"/>
  <c r="G2277" i="1" s="1"/>
  <c r="I2276" i="1"/>
  <c r="H2276" i="1"/>
  <c r="D2276" i="1"/>
  <c r="G2276" i="1" s="1"/>
  <c r="I2275" i="1"/>
  <c r="H2275" i="1"/>
  <c r="D2275" i="1"/>
  <c r="G2275" i="1" s="1"/>
  <c r="I2274" i="1"/>
  <c r="H2274" i="1"/>
  <c r="D2274" i="1"/>
  <c r="G2274" i="1" s="1"/>
  <c r="I2273" i="1"/>
  <c r="H2273" i="1"/>
  <c r="D2273" i="1"/>
  <c r="G2273" i="1" s="1"/>
  <c r="I2272" i="1"/>
  <c r="H2272" i="1"/>
  <c r="D2272" i="1"/>
  <c r="G2272" i="1" s="1"/>
  <c r="I2271" i="1"/>
  <c r="H2271" i="1"/>
  <c r="D2271" i="1"/>
  <c r="G2271" i="1" s="1"/>
  <c r="I2270" i="1"/>
  <c r="H2270" i="1"/>
  <c r="D2270" i="1"/>
  <c r="G2270" i="1" s="1"/>
  <c r="I2269" i="1"/>
  <c r="H2269" i="1"/>
  <c r="D2269" i="1"/>
  <c r="G2269" i="1" s="1"/>
  <c r="I2268" i="1"/>
  <c r="H2268" i="1"/>
  <c r="D2268" i="1"/>
  <c r="G2268" i="1" s="1"/>
  <c r="I2267" i="1"/>
  <c r="H2267" i="1"/>
  <c r="D2267" i="1"/>
  <c r="G2267" i="1" s="1"/>
  <c r="I2266" i="1"/>
  <c r="H2266" i="1"/>
  <c r="D2266" i="1"/>
  <c r="G2266" i="1" s="1"/>
  <c r="I2265" i="1"/>
  <c r="H2265" i="1"/>
  <c r="D2265" i="1"/>
  <c r="G2265" i="1" s="1"/>
  <c r="I2264" i="1"/>
  <c r="H2264" i="1"/>
  <c r="D2264" i="1"/>
  <c r="G2264" i="1" s="1"/>
  <c r="I2263" i="1"/>
  <c r="H2263" i="1"/>
  <c r="D2263" i="1"/>
  <c r="G2263" i="1" s="1"/>
  <c r="I2262" i="1"/>
  <c r="H2262" i="1"/>
  <c r="D2262" i="1"/>
  <c r="G2262" i="1" s="1"/>
  <c r="I2261" i="1"/>
  <c r="H2261" i="1"/>
  <c r="D2261" i="1"/>
  <c r="G2261" i="1" s="1"/>
  <c r="I2260" i="1"/>
  <c r="H2260" i="1"/>
  <c r="D2260" i="1"/>
  <c r="G2260" i="1" s="1"/>
  <c r="I2259" i="1"/>
  <c r="H2259" i="1"/>
  <c r="D2259" i="1"/>
  <c r="G2259" i="1" s="1"/>
  <c r="I2258" i="1"/>
  <c r="H2258" i="1"/>
  <c r="D2258" i="1"/>
  <c r="G2258" i="1" s="1"/>
  <c r="I2257" i="1"/>
  <c r="H2257" i="1"/>
  <c r="D2257" i="1"/>
  <c r="G2257" i="1" s="1"/>
  <c r="I2256" i="1"/>
  <c r="H2256" i="1"/>
  <c r="D2256" i="1"/>
  <c r="G2256" i="1" s="1"/>
  <c r="I2255" i="1"/>
  <c r="H2255" i="1"/>
  <c r="D2255" i="1"/>
  <c r="G2255" i="1" s="1"/>
  <c r="I2254" i="1"/>
  <c r="H2254" i="1"/>
  <c r="D2254" i="1"/>
  <c r="G2254" i="1" s="1"/>
  <c r="I2253" i="1"/>
  <c r="H2253" i="1"/>
  <c r="D2253" i="1"/>
  <c r="G2253" i="1" s="1"/>
  <c r="I2252" i="1"/>
  <c r="H2252" i="1"/>
  <c r="D2252" i="1"/>
  <c r="G2252" i="1" s="1"/>
  <c r="I2251" i="1"/>
  <c r="H2251" i="1"/>
  <c r="D2251" i="1"/>
  <c r="G2251" i="1" s="1"/>
  <c r="I2250" i="1"/>
  <c r="H2250" i="1"/>
  <c r="D2250" i="1"/>
  <c r="G2250" i="1" s="1"/>
  <c r="I2249" i="1"/>
  <c r="H2249" i="1"/>
  <c r="D2249" i="1"/>
  <c r="G2249" i="1" s="1"/>
  <c r="I2248" i="1"/>
  <c r="H2248" i="1"/>
  <c r="D2248" i="1"/>
  <c r="G2248" i="1" s="1"/>
  <c r="I2247" i="1"/>
  <c r="H2247" i="1"/>
  <c r="D2247" i="1"/>
  <c r="G2247" i="1" s="1"/>
  <c r="I2246" i="1"/>
  <c r="H2246" i="1"/>
  <c r="D2246" i="1"/>
  <c r="G2246" i="1" s="1"/>
  <c r="I2245" i="1"/>
  <c r="H2245" i="1"/>
  <c r="D2245" i="1"/>
  <c r="G2245" i="1" s="1"/>
  <c r="I2244" i="1"/>
  <c r="H2244" i="1"/>
  <c r="D2244" i="1"/>
  <c r="G2244" i="1" s="1"/>
  <c r="I2243" i="1"/>
  <c r="H2243" i="1"/>
  <c r="D2243" i="1"/>
  <c r="G2243" i="1" s="1"/>
  <c r="I2242" i="1"/>
  <c r="H2242" i="1"/>
  <c r="D2242" i="1"/>
  <c r="G2242" i="1" s="1"/>
  <c r="I2241" i="1"/>
  <c r="H2241" i="1"/>
  <c r="D2241" i="1"/>
  <c r="G2241" i="1" s="1"/>
  <c r="I2240" i="1"/>
  <c r="H2240" i="1"/>
  <c r="D2240" i="1"/>
  <c r="G2240" i="1" s="1"/>
  <c r="I2239" i="1"/>
  <c r="H2239" i="1"/>
  <c r="D2239" i="1"/>
  <c r="G2239" i="1" s="1"/>
  <c r="I2238" i="1"/>
  <c r="H2238" i="1"/>
  <c r="D2238" i="1"/>
  <c r="G2238" i="1" s="1"/>
  <c r="I2237" i="1"/>
  <c r="H2237" i="1"/>
  <c r="D2237" i="1"/>
  <c r="G2237" i="1" s="1"/>
  <c r="I2236" i="1"/>
  <c r="H2236" i="1"/>
  <c r="D2236" i="1"/>
  <c r="G2236" i="1" s="1"/>
  <c r="I2235" i="1"/>
  <c r="H2235" i="1"/>
  <c r="D2235" i="1"/>
  <c r="G2235" i="1" s="1"/>
  <c r="I2234" i="1"/>
  <c r="H2234" i="1"/>
  <c r="D2234" i="1"/>
  <c r="G2234" i="1" s="1"/>
  <c r="I2233" i="1"/>
  <c r="H2233" i="1"/>
  <c r="D2233" i="1"/>
  <c r="G2233" i="1" s="1"/>
  <c r="I2232" i="1"/>
  <c r="H2232" i="1"/>
  <c r="D2232" i="1"/>
  <c r="G2232" i="1" s="1"/>
  <c r="I2231" i="1"/>
  <c r="H2231" i="1"/>
  <c r="D2231" i="1"/>
  <c r="G2231" i="1" s="1"/>
  <c r="I2230" i="1"/>
  <c r="H2230" i="1"/>
  <c r="D2230" i="1"/>
  <c r="G2230" i="1" s="1"/>
  <c r="I2229" i="1"/>
  <c r="H2229" i="1"/>
  <c r="D2229" i="1"/>
  <c r="G2229" i="1" s="1"/>
  <c r="I2228" i="1"/>
  <c r="H2228" i="1"/>
  <c r="D2228" i="1"/>
  <c r="G2228" i="1" s="1"/>
  <c r="I2227" i="1"/>
  <c r="H2227" i="1"/>
  <c r="D2227" i="1"/>
  <c r="G2227" i="1" s="1"/>
  <c r="I2226" i="1"/>
  <c r="H2226" i="1"/>
  <c r="D2226" i="1"/>
  <c r="G2226" i="1" s="1"/>
  <c r="I2225" i="1"/>
  <c r="H2225" i="1"/>
  <c r="D2225" i="1"/>
  <c r="G2225" i="1" s="1"/>
  <c r="I2224" i="1"/>
  <c r="H2224" i="1"/>
  <c r="D2224" i="1"/>
  <c r="G2224" i="1" s="1"/>
  <c r="I2223" i="1"/>
  <c r="H2223" i="1"/>
  <c r="D2223" i="1"/>
  <c r="G2223" i="1" s="1"/>
  <c r="I2222" i="1"/>
  <c r="H2222" i="1"/>
  <c r="D2222" i="1"/>
  <c r="G2222" i="1" s="1"/>
  <c r="I2221" i="1"/>
  <c r="H2221" i="1"/>
  <c r="D2221" i="1"/>
  <c r="G2221" i="1" s="1"/>
  <c r="I2220" i="1"/>
  <c r="H2220" i="1"/>
  <c r="D2220" i="1"/>
  <c r="G2220" i="1" s="1"/>
  <c r="I2219" i="1"/>
  <c r="H2219" i="1"/>
  <c r="D2219" i="1"/>
  <c r="G2219" i="1" s="1"/>
  <c r="I2218" i="1"/>
  <c r="H2218" i="1"/>
  <c r="D2218" i="1"/>
  <c r="G2218" i="1" s="1"/>
  <c r="I2217" i="1"/>
  <c r="H2217" i="1"/>
  <c r="D2217" i="1"/>
  <c r="G2217" i="1" s="1"/>
  <c r="I2216" i="1"/>
  <c r="H2216" i="1"/>
  <c r="D2216" i="1"/>
  <c r="G2216" i="1" s="1"/>
  <c r="I2215" i="1"/>
  <c r="H2215" i="1"/>
  <c r="D2215" i="1"/>
  <c r="G2215" i="1" s="1"/>
  <c r="I2214" i="1"/>
  <c r="H2214" i="1"/>
  <c r="D2214" i="1"/>
  <c r="G2214" i="1" s="1"/>
  <c r="I2213" i="1"/>
  <c r="H2213" i="1"/>
  <c r="D2213" i="1"/>
  <c r="G2213" i="1" s="1"/>
  <c r="I2212" i="1"/>
  <c r="H2212" i="1"/>
  <c r="D2212" i="1"/>
  <c r="G2212" i="1" s="1"/>
  <c r="I2211" i="1"/>
  <c r="H2211" i="1"/>
  <c r="D2211" i="1"/>
  <c r="G2211" i="1" s="1"/>
  <c r="I2210" i="1"/>
  <c r="H2210" i="1"/>
  <c r="D2210" i="1"/>
  <c r="G2210" i="1" s="1"/>
  <c r="I2209" i="1"/>
  <c r="H2209" i="1"/>
  <c r="D2209" i="1"/>
  <c r="G2209" i="1" s="1"/>
  <c r="I2208" i="1"/>
  <c r="H2208" i="1"/>
  <c r="D2208" i="1"/>
  <c r="G2208" i="1" s="1"/>
  <c r="I2207" i="1"/>
  <c r="H2207" i="1"/>
  <c r="D2207" i="1"/>
  <c r="G2207" i="1" s="1"/>
  <c r="I2206" i="1"/>
  <c r="H2206" i="1"/>
  <c r="D2206" i="1"/>
  <c r="G2206" i="1" s="1"/>
  <c r="I2205" i="1"/>
  <c r="H2205" i="1"/>
  <c r="D2205" i="1"/>
  <c r="G2205" i="1" s="1"/>
  <c r="I2204" i="1"/>
  <c r="H2204" i="1"/>
  <c r="D2204" i="1"/>
  <c r="G2204" i="1" s="1"/>
  <c r="I2203" i="1"/>
  <c r="H2203" i="1"/>
  <c r="D2203" i="1"/>
  <c r="G2203" i="1" s="1"/>
  <c r="I2202" i="1"/>
  <c r="H2202" i="1"/>
  <c r="D2202" i="1"/>
  <c r="G2202" i="1" s="1"/>
  <c r="I2201" i="1"/>
  <c r="H2201" i="1"/>
  <c r="D2201" i="1"/>
  <c r="G2201" i="1" s="1"/>
  <c r="I2200" i="1"/>
  <c r="H2200" i="1"/>
  <c r="D2200" i="1"/>
  <c r="G2200" i="1" s="1"/>
  <c r="I2199" i="1"/>
  <c r="H2199" i="1"/>
  <c r="D2199" i="1"/>
  <c r="G2199" i="1" s="1"/>
  <c r="I2198" i="1"/>
  <c r="H2198" i="1"/>
  <c r="D2198" i="1"/>
  <c r="G2198" i="1" s="1"/>
  <c r="I2197" i="1"/>
  <c r="H2197" i="1"/>
  <c r="D2197" i="1"/>
  <c r="G2197" i="1" s="1"/>
  <c r="I2196" i="1"/>
  <c r="H2196" i="1"/>
  <c r="D2196" i="1"/>
  <c r="G2196" i="1" s="1"/>
  <c r="I2195" i="1"/>
  <c r="H2195" i="1"/>
  <c r="D2195" i="1"/>
  <c r="G2195" i="1" s="1"/>
  <c r="I2194" i="1"/>
  <c r="H2194" i="1"/>
  <c r="D2194" i="1"/>
  <c r="G2194" i="1" s="1"/>
  <c r="I2193" i="1"/>
  <c r="H2193" i="1"/>
  <c r="D2193" i="1"/>
  <c r="G2193" i="1" s="1"/>
  <c r="I2192" i="1"/>
  <c r="H2192" i="1"/>
  <c r="D2192" i="1"/>
  <c r="G2192" i="1" s="1"/>
  <c r="I2191" i="1"/>
  <c r="H2191" i="1"/>
  <c r="D2191" i="1"/>
  <c r="G2191" i="1" s="1"/>
  <c r="I2190" i="1"/>
  <c r="H2190" i="1"/>
  <c r="D2190" i="1"/>
  <c r="G2190" i="1" s="1"/>
  <c r="I2189" i="1"/>
  <c r="H2189" i="1"/>
  <c r="D2189" i="1"/>
  <c r="G2189" i="1" s="1"/>
  <c r="I2188" i="1"/>
  <c r="H2188" i="1"/>
  <c r="D2188" i="1"/>
  <c r="G2188" i="1" s="1"/>
  <c r="I2187" i="1"/>
  <c r="H2187" i="1"/>
  <c r="D2187" i="1"/>
  <c r="G2187" i="1" s="1"/>
  <c r="I2186" i="1"/>
  <c r="H2186" i="1"/>
  <c r="D2186" i="1"/>
  <c r="G2186" i="1" s="1"/>
  <c r="I2185" i="1"/>
  <c r="H2185" i="1"/>
  <c r="D2185" i="1"/>
  <c r="G2185" i="1" s="1"/>
  <c r="I2184" i="1"/>
  <c r="H2184" i="1"/>
  <c r="D2184" i="1"/>
  <c r="G2184" i="1" s="1"/>
  <c r="I2183" i="1"/>
  <c r="H2183" i="1"/>
  <c r="D2183" i="1"/>
  <c r="G2183" i="1" s="1"/>
  <c r="I2182" i="1"/>
  <c r="H2182" i="1"/>
  <c r="D2182" i="1"/>
  <c r="G2182" i="1" s="1"/>
  <c r="I2181" i="1"/>
  <c r="H2181" i="1"/>
  <c r="D2181" i="1"/>
  <c r="G2181" i="1" s="1"/>
  <c r="I2180" i="1"/>
  <c r="H2180" i="1"/>
  <c r="D2180" i="1"/>
  <c r="G2180" i="1" s="1"/>
  <c r="I2179" i="1"/>
  <c r="H2179" i="1"/>
  <c r="D2179" i="1"/>
  <c r="G2179" i="1" s="1"/>
  <c r="I2178" i="1"/>
  <c r="H2178" i="1"/>
  <c r="D2178" i="1"/>
  <c r="G2178" i="1" s="1"/>
  <c r="I2177" i="1"/>
  <c r="H2177" i="1"/>
  <c r="D2177" i="1"/>
  <c r="G2177" i="1" s="1"/>
  <c r="I2176" i="1"/>
  <c r="H2176" i="1"/>
  <c r="D2176" i="1"/>
  <c r="G2176" i="1" s="1"/>
  <c r="I2175" i="1"/>
  <c r="H2175" i="1"/>
  <c r="D2175" i="1"/>
  <c r="G2175" i="1" s="1"/>
  <c r="I2174" i="1"/>
  <c r="H2174" i="1"/>
  <c r="D2174" i="1"/>
  <c r="G2174" i="1" s="1"/>
  <c r="I2173" i="1"/>
  <c r="H2173" i="1"/>
  <c r="D2173" i="1"/>
  <c r="G2173" i="1" s="1"/>
  <c r="I2172" i="1"/>
  <c r="H2172" i="1"/>
  <c r="D2172" i="1"/>
  <c r="G2172" i="1" s="1"/>
  <c r="I2171" i="1"/>
  <c r="H2171" i="1"/>
  <c r="D2171" i="1"/>
  <c r="G2171" i="1" s="1"/>
  <c r="I2170" i="1"/>
  <c r="H2170" i="1"/>
  <c r="D2170" i="1"/>
  <c r="G2170" i="1" s="1"/>
  <c r="I2169" i="1"/>
  <c r="H2169" i="1"/>
  <c r="D2169" i="1"/>
  <c r="G2169" i="1" s="1"/>
  <c r="I2168" i="1"/>
  <c r="H2168" i="1"/>
  <c r="D2168" i="1"/>
  <c r="G2168" i="1" s="1"/>
  <c r="I2167" i="1"/>
  <c r="H2167" i="1"/>
  <c r="D2167" i="1"/>
  <c r="G2167" i="1" s="1"/>
  <c r="I2166" i="1"/>
  <c r="H2166" i="1"/>
  <c r="D2166" i="1"/>
  <c r="G2166" i="1" s="1"/>
  <c r="I2165" i="1"/>
  <c r="H2165" i="1"/>
  <c r="D2165" i="1"/>
  <c r="G2165" i="1" s="1"/>
  <c r="I2164" i="1"/>
  <c r="H2164" i="1"/>
  <c r="D2164" i="1"/>
  <c r="G2164" i="1" s="1"/>
  <c r="I2163" i="1"/>
  <c r="H2163" i="1"/>
  <c r="D2163" i="1"/>
  <c r="G2163" i="1" s="1"/>
  <c r="I2162" i="1"/>
  <c r="H2162" i="1"/>
  <c r="D2162" i="1"/>
  <c r="G2162" i="1" s="1"/>
  <c r="I2161" i="1"/>
  <c r="H2161" i="1"/>
  <c r="D2161" i="1"/>
  <c r="G2161" i="1" s="1"/>
  <c r="I2160" i="1"/>
  <c r="H2160" i="1"/>
  <c r="D2160" i="1"/>
  <c r="G2160" i="1" s="1"/>
  <c r="I2159" i="1"/>
  <c r="H2159" i="1"/>
  <c r="D2159" i="1"/>
  <c r="G2159" i="1" s="1"/>
  <c r="I2158" i="1"/>
  <c r="H2158" i="1"/>
  <c r="D2158" i="1"/>
  <c r="G2158" i="1" s="1"/>
  <c r="I2157" i="1"/>
  <c r="H2157" i="1"/>
  <c r="D2157" i="1"/>
  <c r="G2157" i="1" s="1"/>
  <c r="I2156" i="1"/>
  <c r="H2156" i="1"/>
  <c r="D2156" i="1"/>
  <c r="G2156" i="1" s="1"/>
  <c r="I2155" i="1"/>
  <c r="H2155" i="1"/>
  <c r="D2155" i="1"/>
  <c r="G2155" i="1" s="1"/>
  <c r="I2154" i="1"/>
  <c r="H2154" i="1"/>
  <c r="D2154" i="1"/>
  <c r="G2154" i="1" s="1"/>
  <c r="I2153" i="1"/>
  <c r="H2153" i="1"/>
  <c r="D2153" i="1"/>
  <c r="G2153" i="1" s="1"/>
  <c r="I2152" i="1"/>
  <c r="H2152" i="1"/>
  <c r="D2152" i="1"/>
  <c r="G2152" i="1" s="1"/>
  <c r="I2151" i="1"/>
  <c r="H2151" i="1"/>
  <c r="D2151" i="1"/>
  <c r="G2151" i="1" s="1"/>
  <c r="I2150" i="1"/>
  <c r="H2150" i="1"/>
  <c r="D2150" i="1"/>
  <c r="G2150" i="1" s="1"/>
  <c r="I2149" i="1"/>
  <c r="H2149" i="1"/>
  <c r="D2149" i="1"/>
  <c r="G2149" i="1" s="1"/>
  <c r="I2148" i="1"/>
  <c r="H2148" i="1"/>
  <c r="D2148" i="1"/>
  <c r="G2148" i="1" s="1"/>
  <c r="I2147" i="1"/>
  <c r="H2147" i="1"/>
  <c r="D2147" i="1"/>
  <c r="G2147" i="1" s="1"/>
  <c r="I2146" i="1"/>
  <c r="H2146" i="1"/>
  <c r="D2146" i="1"/>
  <c r="G2146" i="1" s="1"/>
  <c r="I2145" i="1"/>
  <c r="H2145" i="1"/>
  <c r="D2145" i="1"/>
  <c r="G2145" i="1" s="1"/>
  <c r="I2144" i="1"/>
  <c r="H2144" i="1"/>
  <c r="D2144" i="1"/>
  <c r="G2144" i="1" s="1"/>
  <c r="I2143" i="1"/>
  <c r="H2143" i="1"/>
  <c r="D2143" i="1"/>
  <c r="G2143" i="1" s="1"/>
  <c r="I2142" i="1"/>
  <c r="H2142" i="1"/>
  <c r="D2142" i="1"/>
  <c r="G2142" i="1" s="1"/>
  <c r="I2141" i="1"/>
  <c r="H2141" i="1"/>
  <c r="D2141" i="1"/>
  <c r="G2141" i="1" s="1"/>
  <c r="I2140" i="1"/>
  <c r="H2140" i="1"/>
  <c r="D2140" i="1"/>
  <c r="G2140" i="1" s="1"/>
  <c r="I2139" i="1"/>
  <c r="H2139" i="1"/>
  <c r="D2139" i="1"/>
  <c r="G2139" i="1" s="1"/>
  <c r="I2138" i="1"/>
  <c r="H2138" i="1"/>
  <c r="D2138" i="1"/>
  <c r="G2138" i="1" s="1"/>
  <c r="I2137" i="1"/>
  <c r="H2137" i="1"/>
  <c r="D2137" i="1"/>
  <c r="G2137" i="1" s="1"/>
  <c r="I2136" i="1"/>
  <c r="H2136" i="1"/>
  <c r="D2136" i="1"/>
  <c r="G2136" i="1" s="1"/>
  <c r="I2135" i="1"/>
  <c r="H2135" i="1"/>
  <c r="D2135" i="1"/>
  <c r="G2135" i="1" s="1"/>
  <c r="I2134" i="1"/>
  <c r="H2134" i="1"/>
  <c r="D2134" i="1"/>
  <c r="G2134" i="1" s="1"/>
  <c r="I2133" i="1"/>
  <c r="H2133" i="1"/>
  <c r="D2133" i="1"/>
  <c r="G2133" i="1" s="1"/>
  <c r="I2132" i="1"/>
  <c r="H2132" i="1"/>
  <c r="D2132" i="1"/>
  <c r="G2132" i="1" s="1"/>
  <c r="I2131" i="1"/>
  <c r="H2131" i="1"/>
  <c r="D2131" i="1"/>
  <c r="G2131" i="1" s="1"/>
  <c r="I2130" i="1"/>
  <c r="H2130" i="1"/>
  <c r="D2130" i="1"/>
  <c r="G2130" i="1" s="1"/>
  <c r="I2129" i="1"/>
  <c r="H2129" i="1"/>
  <c r="D2129" i="1"/>
  <c r="G2129" i="1" s="1"/>
  <c r="I2128" i="1"/>
  <c r="H2128" i="1"/>
  <c r="D2128" i="1"/>
  <c r="G2128" i="1" s="1"/>
  <c r="I2127" i="1"/>
  <c r="H2127" i="1"/>
  <c r="D2127" i="1"/>
  <c r="G2127" i="1" s="1"/>
  <c r="I2126" i="1"/>
  <c r="H2126" i="1"/>
  <c r="D2126" i="1"/>
  <c r="G2126" i="1" s="1"/>
  <c r="I2125" i="1"/>
  <c r="H2125" i="1"/>
  <c r="D2125" i="1"/>
  <c r="G2125" i="1" s="1"/>
  <c r="I2124" i="1"/>
  <c r="H2124" i="1"/>
  <c r="D2124" i="1"/>
  <c r="G2124" i="1" s="1"/>
  <c r="I2123" i="1"/>
  <c r="H2123" i="1"/>
  <c r="D2123" i="1"/>
  <c r="G2123" i="1" s="1"/>
  <c r="I2122" i="1"/>
  <c r="H2122" i="1"/>
  <c r="D2122" i="1"/>
  <c r="G2122" i="1" s="1"/>
  <c r="I2121" i="1"/>
  <c r="H2121" i="1"/>
  <c r="D2121" i="1"/>
  <c r="G2121" i="1" s="1"/>
  <c r="I2120" i="1"/>
  <c r="H2120" i="1"/>
  <c r="D2120" i="1"/>
  <c r="G2120" i="1" s="1"/>
  <c r="I2119" i="1"/>
  <c r="H2119" i="1"/>
  <c r="D2119" i="1"/>
  <c r="G2119" i="1" s="1"/>
  <c r="I2118" i="1"/>
  <c r="H2118" i="1"/>
  <c r="D2118" i="1"/>
  <c r="G2118" i="1" s="1"/>
  <c r="I2117" i="1"/>
  <c r="H2117" i="1"/>
  <c r="D2117" i="1"/>
  <c r="G2117" i="1" s="1"/>
  <c r="I2116" i="1"/>
  <c r="H2116" i="1"/>
  <c r="D2116" i="1"/>
  <c r="G2116" i="1" s="1"/>
  <c r="I2115" i="1"/>
  <c r="H2115" i="1"/>
  <c r="D2115" i="1"/>
  <c r="G2115" i="1" s="1"/>
  <c r="I2114" i="1"/>
  <c r="H2114" i="1"/>
  <c r="D2114" i="1"/>
  <c r="G2114" i="1" s="1"/>
  <c r="I2113" i="1"/>
  <c r="H2113" i="1"/>
  <c r="D2113" i="1"/>
  <c r="G2113" i="1" s="1"/>
  <c r="I2112" i="1"/>
  <c r="H2112" i="1"/>
  <c r="D2112" i="1"/>
  <c r="G2112" i="1" s="1"/>
  <c r="I2111" i="1"/>
  <c r="H2111" i="1"/>
  <c r="D2111" i="1"/>
  <c r="G2111" i="1" s="1"/>
  <c r="I2110" i="1"/>
  <c r="H2110" i="1"/>
  <c r="D2110" i="1"/>
  <c r="G2110" i="1" s="1"/>
  <c r="I2109" i="1"/>
  <c r="H2109" i="1"/>
  <c r="D2109" i="1"/>
  <c r="G2109" i="1" s="1"/>
  <c r="I2108" i="1"/>
  <c r="H2108" i="1"/>
  <c r="D2108" i="1"/>
  <c r="G2108" i="1" s="1"/>
  <c r="I2107" i="1"/>
  <c r="H2107" i="1"/>
  <c r="D2107" i="1"/>
  <c r="G2107" i="1" s="1"/>
  <c r="I2106" i="1"/>
  <c r="H2106" i="1"/>
  <c r="D2106" i="1"/>
  <c r="G2106" i="1" s="1"/>
  <c r="I2105" i="1"/>
  <c r="H2105" i="1"/>
  <c r="D2105" i="1"/>
  <c r="G2105" i="1" s="1"/>
  <c r="I2104" i="1"/>
  <c r="H2104" i="1"/>
  <c r="D2104" i="1"/>
  <c r="G2104" i="1" s="1"/>
  <c r="I2103" i="1"/>
  <c r="H2103" i="1"/>
  <c r="D2103" i="1"/>
  <c r="G2103" i="1" s="1"/>
  <c r="I2102" i="1"/>
  <c r="H2102" i="1"/>
  <c r="D2102" i="1"/>
  <c r="G2102" i="1" s="1"/>
  <c r="I2101" i="1"/>
  <c r="H2101" i="1"/>
  <c r="D2101" i="1"/>
  <c r="G2101" i="1" s="1"/>
  <c r="I2100" i="1"/>
  <c r="H2100" i="1"/>
  <c r="D2100" i="1"/>
  <c r="G2100" i="1" s="1"/>
  <c r="I2099" i="1"/>
  <c r="H2099" i="1"/>
  <c r="D2099" i="1"/>
  <c r="G2099" i="1" s="1"/>
  <c r="I2098" i="1"/>
  <c r="H2098" i="1"/>
  <c r="D2098" i="1"/>
  <c r="G2098" i="1" s="1"/>
  <c r="I2097" i="1"/>
  <c r="H2097" i="1"/>
  <c r="D2097" i="1"/>
  <c r="G2097" i="1" s="1"/>
  <c r="I2096" i="1"/>
  <c r="H2096" i="1"/>
  <c r="D2096" i="1"/>
  <c r="G2096" i="1" s="1"/>
  <c r="I2095" i="1"/>
  <c r="H2095" i="1"/>
  <c r="D2095" i="1"/>
  <c r="G2095" i="1" s="1"/>
  <c r="I2094" i="1"/>
  <c r="H2094" i="1"/>
  <c r="D2094" i="1"/>
  <c r="G2094" i="1" s="1"/>
  <c r="I2093" i="1"/>
  <c r="H2093" i="1"/>
  <c r="D2093" i="1"/>
  <c r="G2093" i="1" s="1"/>
  <c r="I2092" i="1"/>
  <c r="H2092" i="1"/>
  <c r="D2092" i="1"/>
  <c r="G2092" i="1" s="1"/>
  <c r="I2091" i="1"/>
  <c r="H2091" i="1"/>
  <c r="D2091" i="1"/>
  <c r="G2091" i="1" s="1"/>
  <c r="I2090" i="1"/>
  <c r="H2090" i="1"/>
  <c r="D2090" i="1"/>
  <c r="G2090" i="1" s="1"/>
  <c r="I2089" i="1"/>
  <c r="H2089" i="1"/>
  <c r="D2089" i="1"/>
  <c r="G2089" i="1" s="1"/>
  <c r="I2088" i="1"/>
  <c r="H2088" i="1"/>
  <c r="D2088" i="1"/>
  <c r="G2088" i="1" s="1"/>
  <c r="I2087" i="1"/>
  <c r="H2087" i="1"/>
  <c r="D2087" i="1"/>
  <c r="G2087" i="1" s="1"/>
  <c r="I2086" i="1"/>
  <c r="H2086" i="1"/>
  <c r="D2086" i="1"/>
  <c r="G2086" i="1" s="1"/>
  <c r="I2085" i="1"/>
  <c r="H2085" i="1"/>
  <c r="D2085" i="1"/>
  <c r="G2085" i="1" s="1"/>
  <c r="I2084" i="1"/>
  <c r="H2084" i="1"/>
  <c r="D2084" i="1"/>
  <c r="G2084" i="1" s="1"/>
  <c r="I2083" i="1"/>
  <c r="H2083" i="1"/>
  <c r="D2083" i="1"/>
  <c r="G2083" i="1" s="1"/>
  <c r="I2082" i="1"/>
  <c r="H2082" i="1"/>
  <c r="D2082" i="1"/>
  <c r="G2082" i="1" s="1"/>
  <c r="I2081" i="1"/>
  <c r="H2081" i="1"/>
  <c r="D2081" i="1"/>
  <c r="G2081" i="1" s="1"/>
  <c r="I2080" i="1"/>
  <c r="H2080" i="1"/>
  <c r="D2080" i="1"/>
  <c r="G2080" i="1" s="1"/>
  <c r="I2079" i="1"/>
  <c r="H2079" i="1"/>
  <c r="D2079" i="1"/>
  <c r="G2079" i="1" s="1"/>
  <c r="I2078" i="1"/>
  <c r="H2078" i="1"/>
  <c r="D2078" i="1"/>
  <c r="G2078" i="1" s="1"/>
  <c r="I2077" i="1"/>
  <c r="H2077" i="1"/>
  <c r="D2077" i="1"/>
  <c r="G2077" i="1" s="1"/>
  <c r="I2076" i="1"/>
  <c r="H2076" i="1"/>
  <c r="D2076" i="1"/>
  <c r="G2076" i="1" s="1"/>
  <c r="I2075" i="1"/>
  <c r="H2075" i="1"/>
  <c r="D2075" i="1"/>
  <c r="G2075" i="1" s="1"/>
  <c r="I2074" i="1"/>
  <c r="H2074" i="1"/>
  <c r="D2074" i="1"/>
  <c r="G2074" i="1" s="1"/>
  <c r="I2073" i="1"/>
  <c r="H2073" i="1"/>
  <c r="D2073" i="1"/>
  <c r="G2073" i="1" s="1"/>
  <c r="I2072" i="1"/>
  <c r="H2072" i="1"/>
  <c r="D2072" i="1"/>
  <c r="G2072" i="1" s="1"/>
  <c r="I2071" i="1"/>
  <c r="H2071" i="1"/>
  <c r="D2071" i="1"/>
  <c r="G2071" i="1" s="1"/>
  <c r="I2070" i="1"/>
  <c r="H2070" i="1"/>
  <c r="D2070" i="1"/>
  <c r="G2070" i="1" s="1"/>
  <c r="I2069" i="1"/>
  <c r="H2069" i="1"/>
  <c r="D2069" i="1"/>
  <c r="G2069" i="1" s="1"/>
  <c r="I2068" i="1"/>
  <c r="H2068" i="1"/>
  <c r="D2068" i="1"/>
  <c r="G2068" i="1" s="1"/>
  <c r="I2067" i="1"/>
  <c r="H2067" i="1"/>
  <c r="D2067" i="1"/>
  <c r="G2067" i="1" s="1"/>
  <c r="I2066" i="1"/>
  <c r="H2066" i="1"/>
  <c r="D2066" i="1"/>
  <c r="G2066" i="1" s="1"/>
  <c r="I2065" i="1"/>
  <c r="H2065" i="1"/>
  <c r="D2065" i="1"/>
  <c r="G2065" i="1" s="1"/>
  <c r="I2064" i="1"/>
  <c r="H2064" i="1"/>
  <c r="D2064" i="1"/>
  <c r="G2064" i="1" s="1"/>
  <c r="I2063" i="1"/>
  <c r="H2063" i="1"/>
  <c r="D2063" i="1"/>
  <c r="G2063" i="1" s="1"/>
  <c r="I2062" i="1"/>
  <c r="H2062" i="1"/>
  <c r="D2062" i="1"/>
  <c r="G2062" i="1" s="1"/>
  <c r="I2061" i="1"/>
  <c r="H2061" i="1"/>
  <c r="D2061" i="1"/>
  <c r="G2061" i="1" s="1"/>
  <c r="I2060" i="1"/>
  <c r="H2060" i="1"/>
  <c r="D2060" i="1"/>
  <c r="G2060" i="1" s="1"/>
  <c r="I2059" i="1"/>
  <c r="H2059" i="1"/>
  <c r="D2059" i="1"/>
  <c r="G2059" i="1" s="1"/>
  <c r="I2058" i="1"/>
  <c r="H2058" i="1"/>
  <c r="D2058" i="1"/>
  <c r="G2058" i="1" s="1"/>
  <c r="I2057" i="1"/>
  <c r="H2057" i="1"/>
  <c r="D2057" i="1"/>
  <c r="G2057" i="1" s="1"/>
  <c r="I2056" i="1"/>
  <c r="H2056" i="1"/>
  <c r="D2056" i="1"/>
  <c r="G2056" i="1" s="1"/>
  <c r="I2055" i="1"/>
  <c r="H2055" i="1"/>
  <c r="D2055" i="1"/>
  <c r="G2055" i="1" s="1"/>
  <c r="I2054" i="1"/>
  <c r="H2054" i="1"/>
  <c r="D2054" i="1"/>
  <c r="G2054" i="1" s="1"/>
  <c r="I2053" i="1"/>
  <c r="H2053" i="1"/>
  <c r="D2053" i="1"/>
  <c r="G2053" i="1" s="1"/>
  <c r="I2052" i="1"/>
  <c r="H2052" i="1"/>
  <c r="D2052" i="1"/>
  <c r="G2052" i="1" s="1"/>
  <c r="I2051" i="1"/>
  <c r="H2051" i="1"/>
  <c r="D2051" i="1"/>
  <c r="G2051" i="1" s="1"/>
  <c r="I2050" i="1"/>
  <c r="H2050" i="1"/>
  <c r="D2050" i="1"/>
  <c r="G2050" i="1" s="1"/>
  <c r="I2049" i="1"/>
  <c r="H2049" i="1"/>
  <c r="D2049" i="1"/>
  <c r="G2049" i="1" s="1"/>
  <c r="I2048" i="1"/>
  <c r="H2048" i="1"/>
  <c r="D2048" i="1"/>
  <c r="G2048" i="1" s="1"/>
  <c r="I2047" i="1"/>
  <c r="H2047" i="1"/>
  <c r="D2047" i="1"/>
  <c r="G2047" i="1" s="1"/>
  <c r="I2046" i="1"/>
  <c r="H2046" i="1"/>
  <c r="D2046" i="1"/>
  <c r="G2046" i="1" s="1"/>
  <c r="I2045" i="1"/>
  <c r="H2045" i="1"/>
  <c r="D2045" i="1"/>
  <c r="G2045" i="1" s="1"/>
  <c r="I2044" i="1"/>
  <c r="H2044" i="1"/>
  <c r="D2044" i="1"/>
  <c r="G2044" i="1" s="1"/>
  <c r="I2043" i="1"/>
  <c r="H2043" i="1"/>
  <c r="D2043" i="1"/>
  <c r="G2043" i="1" s="1"/>
  <c r="I2042" i="1"/>
  <c r="H2042" i="1"/>
  <c r="D2042" i="1"/>
  <c r="G2042" i="1" s="1"/>
  <c r="I2041" i="1"/>
  <c r="H2041" i="1"/>
  <c r="D2041" i="1"/>
  <c r="G2041" i="1" s="1"/>
  <c r="I2040" i="1"/>
  <c r="H2040" i="1"/>
  <c r="D2040" i="1"/>
  <c r="G2040" i="1" s="1"/>
  <c r="I2039" i="1"/>
  <c r="H2039" i="1"/>
  <c r="D2039" i="1"/>
  <c r="G2039" i="1" s="1"/>
  <c r="I2038" i="1"/>
  <c r="H2038" i="1"/>
  <c r="D2038" i="1"/>
  <c r="G2038" i="1" s="1"/>
  <c r="I2037" i="1"/>
  <c r="H2037" i="1"/>
  <c r="D2037" i="1"/>
  <c r="G2037" i="1" s="1"/>
  <c r="I2036" i="1"/>
  <c r="H2036" i="1"/>
  <c r="D2036" i="1"/>
  <c r="G2036" i="1" s="1"/>
  <c r="I2035" i="1"/>
  <c r="H2035" i="1"/>
  <c r="D2035" i="1"/>
  <c r="G2035" i="1" s="1"/>
  <c r="I2034" i="1"/>
  <c r="H2034" i="1"/>
  <c r="D2034" i="1"/>
  <c r="G2034" i="1" s="1"/>
  <c r="I2033" i="1"/>
  <c r="H2033" i="1"/>
  <c r="D2033" i="1"/>
  <c r="G2033" i="1" s="1"/>
  <c r="I2032" i="1"/>
  <c r="H2032" i="1"/>
  <c r="D2032" i="1"/>
  <c r="G2032" i="1" s="1"/>
  <c r="I2031" i="1"/>
  <c r="H2031" i="1"/>
  <c r="D2031" i="1"/>
  <c r="G2031" i="1" s="1"/>
  <c r="I2030" i="1"/>
  <c r="H2030" i="1"/>
  <c r="D2030" i="1"/>
  <c r="G2030" i="1" s="1"/>
  <c r="I2029" i="1"/>
  <c r="H2029" i="1"/>
  <c r="D2029" i="1"/>
  <c r="G2029" i="1" s="1"/>
  <c r="I2028" i="1"/>
  <c r="H2028" i="1"/>
  <c r="D2028" i="1"/>
  <c r="G2028" i="1" s="1"/>
  <c r="I2027" i="1"/>
  <c r="H2027" i="1"/>
  <c r="D2027" i="1"/>
  <c r="G2027" i="1" s="1"/>
  <c r="I2026" i="1"/>
  <c r="H2026" i="1"/>
  <c r="D2026" i="1"/>
  <c r="G2026" i="1" s="1"/>
  <c r="I2025" i="1"/>
  <c r="H2025" i="1"/>
  <c r="D2025" i="1"/>
  <c r="G2025" i="1" s="1"/>
  <c r="I2024" i="1"/>
  <c r="H2024" i="1"/>
  <c r="D2024" i="1"/>
  <c r="G2024" i="1" s="1"/>
  <c r="I2023" i="1"/>
  <c r="H2023" i="1"/>
  <c r="D2023" i="1"/>
  <c r="G2023" i="1" s="1"/>
  <c r="I2022" i="1"/>
  <c r="H2022" i="1"/>
  <c r="D2022" i="1"/>
  <c r="G2022" i="1" s="1"/>
  <c r="I2021" i="1"/>
  <c r="H2021" i="1"/>
  <c r="D2021" i="1"/>
  <c r="G2021" i="1" s="1"/>
  <c r="I2020" i="1"/>
  <c r="H2020" i="1"/>
  <c r="D2020" i="1"/>
  <c r="G2020" i="1" s="1"/>
  <c r="I2019" i="1"/>
  <c r="H2019" i="1"/>
  <c r="D2019" i="1"/>
  <c r="G2019" i="1" s="1"/>
  <c r="I2018" i="1"/>
  <c r="H2018" i="1"/>
  <c r="D2018" i="1"/>
  <c r="G2018" i="1" s="1"/>
  <c r="I2017" i="1"/>
  <c r="H2017" i="1"/>
  <c r="D2017" i="1"/>
  <c r="G2017" i="1" s="1"/>
  <c r="I2016" i="1"/>
  <c r="H2016" i="1"/>
  <c r="D2016" i="1"/>
  <c r="G2016" i="1" s="1"/>
  <c r="I2015" i="1"/>
  <c r="H2015" i="1"/>
  <c r="D2015" i="1"/>
  <c r="G2015" i="1" s="1"/>
  <c r="I2014" i="1"/>
  <c r="H2014" i="1"/>
  <c r="D2014" i="1"/>
  <c r="G2014" i="1" s="1"/>
  <c r="I2013" i="1"/>
  <c r="H2013" i="1"/>
  <c r="D2013" i="1"/>
  <c r="G2013" i="1" s="1"/>
  <c r="I2012" i="1"/>
  <c r="H2012" i="1"/>
  <c r="D2012" i="1"/>
  <c r="G2012" i="1" s="1"/>
  <c r="I2011" i="1"/>
  <c r="H2011" i="1"/>
  <c r="D2011" i="1"/>
  <c r="G2011" i="1" s="1"/>
  <c r="I2010" i="1"/>
  <c r="H2010" i="1"/>
  <c r="D2010" i="1"/>
  <c r="G2010" i="1" s="1"/>
  <c r="I2009" i="1"/>
  <c r="H2009" i="1"/>
  <c r="D2009" i="1"/>
  <c r="G2009" i="1" s="1"/>
  <c r="I2008" i="1"/>
  <c r="H2008" i="1"/>
  <c r="D2008" i="1"/>
  <c r="G2008" i="1" s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57" i="1"/>
  <c r="H1957" i="1"/>
  <c r="G1957" i="1"/>
  <c r="I1956" i="1"/>
  <c r="H1956" i="1"/>
  <c r="G1956" i="1"/>
  <c r="I1842" i="1"/>
  <c r="H1842" i="1"/>
  <c r="G1842" i="1"/>
  <c r="I1841" i="1"/>
  <c r="H1841" i="1"/>
  <c r="G1841" i="1"/>
  <c r="I1817" i="1"/>
  <c r="H1817" i="1"/>
  <c r="G1817" i="1"/>
  <c r="I1723" i="1"/>
  <c r="H1723" i="1"/>
  <c r="G1723" i="1"/>
  <c r="I1722" i="1"/>
  <c r="H1722" i="1"/>
  <c r="G1722" i="1"/>
  <c r="I1608" i="1"/>
  <c r="H1608" i="1"/>
  <c r="G1608" i="1"/>
  <c r="I1607" i="1"/>
  <c r="H1607" i="1"/>
  <c r="G1607" i="1"/>
  <c r="I1287" i="1"/>
  <c r="H1287" i="1"/>
  <c r="G1287" i="1"/>
  <c r="I1286" i="1"/>
  <c r="H1286" i="1"/>
  <c r="G1286" i="1"/>
  <c r="I1170" i="1"/>
  <c r="H1170" i="1"/>
  <c r="G1170" i="1"/>
  <c r="I1169" i="1"/>
  <c r="H1169" i="1"/>
  <c r="G1169" i="1"/>
  <c r="I1059" i="1"/>
  <c r="H1059" i="1"/>
  <c r="G1059" i="1"/>
  <c r="I1058" i="1"/>
  <c r="H1058" i="1"/>
  <c r="G1058" i="1"/>
  <c r="I948" i="1"/>
  <c r="H948" i="1"/>
  <c r="G948" i="1"/>
  <c r="I947" i="1"/>
  <c r="H947" i="1"/>
  <c r="G947" i="1"/>
  <c r="I831" i="1"/>
  <c r="H831" i="1"/>
  <c r="G831" i="1"/>
  <c r="I816" i="1"/>
  <c r="H816" i="1"/>
  <c r="G816" i="1"/>
  <c r="I815" i="1"/>
  <c r="H815" i="1"/>
  <c r="G815" i="1"/>
  <c r="I706" i="1"/>
  <c r="H706" i="1"/>
  <c r="G706" i="1"/>
  <c r="I705" i="1"/>
  <c r="H705" i="1"/>
  <c r="G705" i="1"/>
  <c r="I598" i="1"/>
  <c r="H598" i="1"/>
  <c r="G598" i="1"/>
  <c r="I588" i="1"/>
  <c r="H588" i="1"/>
  <c r="G588" i="1"/>
  <c r="I585" i="1"/>
  <c r="H585" i="1"/>
  <c r="G585" i="1"/>
  <c r="I584" i="1"/>
  <c r="H584" i="1"/>
  <c r="G584" i="1"/>
  <c r="I483" i="1"/>
  <c r="H483" i="1"/>
  <c r="G483" i="1"/>
  <c r="I415" i="1"/>
  <c r="H415" i="1"/>
  <c r="G415" i="1"/>
  <c r="I414" i="1"/>
  <c r="H414" i="1"/>
  <c r="G414" i="1"/>
  <c r="I160" i="1"/>
  <c r="H160" i="1"/>
  <c r="G160" i="1"/>
  <c r="I159" i="1"/>
  <c r="H159" i="1"/>
  <c r="G159" i="1"/>
  <c r="I118" i="1"/>
  <c r="H118" i="1"/>
  <c r="G118" i="1"/>
  <c r="I117" i="1"/>
  <c r="H117" i="1"/>
  <c r="G117" i="1"/>
  <c r="I830" i="1"/>
  <c r="H830" i="1"/>
  <c r="G830" i="1"/>
  <c r="I1057" i="1"/>
  <c r="H1057" i="1"/>
  <c r="G1057" i="1"/>
  <c r="I597" i="1"/>
  <c r="H597" i="1"/>
  <c r="G597" i="1"/>
  <c r="I1721" i="1"/>
  <c r="H1721" i="1"/>
  <c r="G1721" i="1"/>
  <c r="I814" i="1"/>
  <c r="H814" i="1"/>
  <c r="G814" i="1"/>
  <c r="I1840" i="1"/>
  <c r="H1840" i="1"/>
  <c r="G1840" i="1"/>
  <c r="I1168" i="1"/>
  <c r="H1168" i="1"/>
  <c r="G1168" i="1"/>
  <c r="I946" i="1"/>
  <c r="H946" i="1"/>
  <c r="G946" i="1"/>
  <c r="I116" i="1"/>
  <c r="H116" i="1"/>
  <c r="G116" i="1"/>
  <c r="I1955" i="1"/>
  <c r="H1955" i="1"/>
  <c r="G1955" i="1"/>
  <c r="I158" i="1"/>
  <c r="H158" i="1"/>
  <c r="G158" i="1"/>
  <c r="I1285" i="1"/>
  <c r="H1285" i="1"/>
  <c r="G1285" i="1"/>
  <c r="I583" i="1"/>
  <c r="H583" i="1"/>
  <c r="G583" i="1"/>
  <c r="I1464" i="1"/>
  <c r="H1464" i="1"/>
  <c r="G1464" i="1"/>
  <c r="I704" i="1"/>
  <c r="H704" i="1"/>
  <c r="G704" i="1"/>
  <c r="I413" i="1"/>
  <c r="H413" i="1"/>
  <c r="G413" i="1"/>
  <c r="I1606" i="1"/>
  <c r="H1606" i="1"/>
  <c r="G1606" i="1"/>
  <c r="I1839" i="1"/>
  <c r="H1839" i="1"/>
  <c r="G1839" i="1"/>
  <c r="I412" i="1"/>
  <c r="H412" i="1"/>
  <c r="G412" i="1"/>
  <c r="I1167" i="1"/>
  <c r="H1167" i="1"/>
  <c r="G1167" i="1"/>
  <c r="I596" i="1"/>
  <c r="H596" i="1"/>
  <c r="G596" i="1"/>
  <c r="I115" i="1"/>
  <c r="H115" i="1"/>
  <c r="G115" i="1"/>
  <c r="I1056" i="1"/>
  <c r="H1056" i="1"/>
  <c r="G1056" i="1"/>
  <c r="I582" i="1"/>
  <c r="H582" i="1"/>
  <c r="G582" i="1"/>
  <c r="I1954" i="1"/>
  <c r="H1954" i="1"/>
  <c r="G1954" i="1"/>
  <c r="I1463" i="1"/>
  <c r="H1463" i="1"/>
  <c r="G1463" i="1"/>
  <c r="I703" i="1"/>
  <c r="H703" i="1"/>
  <c r="G703" i="1"/>
  <c r="I1720" i="1"/>
  <c r="H1720" i="1"/>
  <c r="G1720" i="1"/>
  <c r="I1284" i="1"/>
  <c r="H1284" i="1"/>
  <c r="G1284" i="1"/>
  <c r="I813" i="1"/>
  <c r="H813" i="1"/>
  <c r="G813" i="1"/>
  <c r="I945" i="1"/>
  <c r="H945" i="1"/>
  <c r="G945" i="1"/>
  <c r="I157" i="1"/>
  <c r="H157" i="1"/>
  <c r="G157" i="1"/>
  <c r="I1838" i="1"/>
  <c r="H1838" i="1"/>
  <c r="G1838" i="1"/>
  <c r="I411" i="1"/>
  <c r="H411" i="1"/>
  <c r="G411" i="1"/>
  <c r="I1166" i="1"/>
  <c r="H1166" i="1"/>
  <c r="G1166" i="1"/>
  <c r="I114" i="1"/>
  <c r="H114" i="1"/>
  <c r="G114" i="1"/>
  <c r="I1605" i="1"/>
  <c r="H1605" i="1"/>
  <c r="G1605" i="1"/>
  <c r="I1055" i="1"/>
  <c r="H1055" i="1"/>
  <c r="G1055" i="1"/>
  <c r="I581" i="1"/>
  <c r="H581" i="1"/>
  <c r="G581" i="1"/>
  <c r="I1953" i="1"/>
  <c r="H1953" i="1"/>
  <c r="G1953" i="1"/>
  <c r="I1462" i="1"/>
  <c r="H1462" i="1"/>
  <c r="G1462" i="1"/>
  <c r="I702" i="1"/>
  <c r="H702" i="1"/>
  <c r="G702" i="1"/>
  <c r="I1719" i="1"/>
  <c r="H1719" i="1"/>
  <c r="G1719" i="1"/>
  <c r="I1283" i="1"/>
  <c r="H1283" i="1"/>
  <c r="G1283" i="1"/>
  <c r="I812" i="1"/>
  <c r="H812" i="1"/>
  <c r="G812" i="1"/>
  <c r="I944" i="1"/>
  <c r="H944" i="1"/>
  <c r="G944" i="1"/>
  <c r="I1816" i="1"/>
  <c r="H1816" i="1"/>
  <c r="G1816" i="1"/>
  <c r="I156" i="1"/>
  <c r="H156" i="1"/>
  <c r="G156" i="1"/>
  <c r="I1837" i="1"/>
  <c r="H1837" i="1"/>
  <c r="G1837" i="1"/>
  <c r="I1604" i="1"/>
  <c r="H1604" i="1"/>
  <c r="G1604" i="1"/>
  <c r="I587" i="1"/>
  <c r="H587" i="1"/>
  <c r="G587" i="1"/>
  <c r="I302" i="1"/>
  <c r="H302" i="1"/>
  <c r="G302" i="1"/>
  <c r="I113" i="1"/>
  <c r="H113" i="1"/>
  <c r="G113" i="1"/>
  <c r="I1054" i="1"/>
  <c r="H1054" i="1"/>
  <c r="G1054" i="1"/>
  <c r="I1952" i="1"/>
  <c r="H1952" i="1"/>
  <c r="G1952" i="1"/>
  <c r="I1461" i="1"/>
  <c r="H1461" i="1"/>
  <c r="G1461" i="1"/>
  <c r="I701" i="1"/>
  <c r="H701" i="1"/>
  <c r="G701" i="1"/>
  <c r="I1718" i="1"/>
  <c r="H1718" i="1"/>
  <c r="G1718" i="1"/>
  <c r="I1282" i="1"/>
  <c r="H1282" i="1"/>
  <c r="G1282" i="1"/>
  <c r="I943" i="1"/>
  <c r="H943" i="1"/>
  <c r="G943" i="1"/>
  <c r="I1815" i="1"/>
  <c r="H1815" i="1"/>
  <c r="G1815" i="1"/>
  <c r="I155" i="1"/>
  <c r="H155" i="1"/>
  <c r="G155" i="1"/>
  <c r="I1603" i="1"/>
  <c r="H1603" i="1"/>
  <c r="G1603" i="1"/>
  <c r="I829" i="1"/>
  <c r="H829" i="1"/>
  <c r="G829" i="1"/>
  <c r="I410" i="1"/>
  <c r="H410" i="1"/>
  <c r="G410" i="1"/>
  <c r="I1165" i="1"/>
  <c r="H1165" i="1"/>
  <c r="G1165" i="1"/>
  <c r="I299" i="1"/>
  <c r="H299" i="1"/>
  <c r="G299" i="1"/>
  <c r="I112" i="1"/>
  <c r="H112" i="1"/>
  <c r="G112" i="1"/>
  <c r="I1836" i="1"/>
  <c r="H1836" i="1"/>
  <c r="G1836" i="1"/>
  <c r="I1053" i="1"/>
  <c r="H1053" i="1"/>
  <c r="G1053" i="1"/>
  <c r="I1951" i="1"/>
  <c r="H1951" i="1"/>
  <c r="G1951" i="1"/>
  <c r="I1460" i="1"/>
  <c r="H1460" i="1"/>
  <c r="G1460" i="1"/>
  <c r="I700" i="1"/>
  <c r="H700" i="1"/>
  <c r="G700" i="1"/>
  <c r="I1717" i="1"/>
  <c r="H1717" i="1"/>
  <c r="G1717" i="1"/>
  <c r="I1281" i="1"/>
  <c r="H1281" i="1"/>
  <c r="G1281" i="1"/>
  <c r="I942" i="1"/>
  <c r="H942" i="1"/>
  <c r="G942" i="1"/>
  <c r="I1814" i="1"/>
  <c r="H1814" i="1"/>
  <c r="G1814" i="1"/>
  <c r="I154" i="1"/>
  <c r="H154" i="1"/>
  <c r="G154" i="1"/>
  <c r="I1602" i="1"/>
  <c r="H1602" i="1"/>
  <c r="G1602" i="1"/>
  <c r="I1835" i="1"/>
  <c r="H1835" i="1"/>
  <c r="G1835" i="1"/>
  <c r="I409" i="1"/>
  <c r="H409" i="1"/>
  <c r="G409" i="1"/>
  <c r="I164" i="1"/>
  <c r="H164" i="1"/>
  <c r="G164" i="1"/>
  <c r="I163" i="1"/>
  <c r="H163" i="1"/>
  <c r="G163" i="1"/>
  <c r="I1164" i="1"/>
  <c r="H1164" i="1"/>
  <c r="G1164" i="1"/>
  <c r="I111" i="1"/>
  <c r="H111" i="1"/>
  <c r="G111" i="1"/>
  <c r="I1052" i="1"/>
  <c r="H1052" i="1"/>
  <c r="G1052" i="1"/>
  <c r="I580" i="1"/>
  <c r="H580" i="1"/>
  <c r="G580" i="1"/>
  <c r="I1950" i="1"/>
  <c r="H1950" i="1"/>
  <c r="G1950" i="1"/>
  <c r="I1459" i="1"/>
  <c r="H1459" i="1"/>
  <c r="G1459" i="1"/>
  <c r="I699" i="1"/>
  <c r="H699" i="1"/>
  <c r="G699" i="1"/>
  <c r="I1716" i="1"/>
  <c r="H1716" i="1"/>
  <c r="G1716" i="1"/>
  <c r="I1280" i="1"/>
  <c r="H1280" i="1"/>
  <c r="G1280" i="1"/>
  <c r="I811" i="1"/>
  <c r="H811" i="1"/>
  <c r="G811" i="1"/>
  <c r="I941" i="1"/>
  <c r="H941" i="1"/>
  <c r="G941" i="1"/>
  <c r="I1813" i="1"/>
  <c r="H1813" i="1"/>
  <c r="G1813" i="1"/>
  <c r="I482" i="1"/>
  <c r="H482" i="1"/>
  <c r="G482" i="1"/>
  <c r="I153" i="1"/>
  <c r="H153" i="1"/>
  <c r="G153" i="1"/>
  <c r="I1601" i="1"/>
  <c r="H1601" i="1"/>
  <c r="G1601" i="1"/>
  <c r="I408" i="1"/>
  <c r="H408" i="1"/>
  <c r="G408" i="1"/>
  <c r="I1163" i="1"/>
  <c r="H1163" i="1"/>
  <c r="G1163" i="1"/>
  <c r="I110" i="1"/>
  <c r="H110" i="1"/>
  <c r="G110" i="1"/>
  <c r="I1051" i="1"/>
  <c r="H1051" i="1"/>
  <c r="G1051" i="1"/>
  <c r="I579" i="1"/>
  <c r="H579" i="1"/>
  <c r="G579" i="1"/>
  <c r="I1834" i="1"/>
  <c r="H1834" i="1"/>
  <c r="G1834" i="1"/>
  <c r="I1949" i="1"/>
  <c r="H1949" i="1"/>
  <c r="G1949" i="1"/>
  <c r="I1458" i="1"/>
  <c r="H1458" i="1"/>
  <c r="G1458" i="1"/>
  <c r="I698" i="1"/>
  <c r="H698" i="1"/>
  <c r="G698" i="1"/>
  <c r="I1715" i="1"/>
  <c r="H1715" i="1"/>
  <c r="G1715" i="1"/>
  <c r="I1279" i="1"/>
  <c r="H1279" i="1"/>
  <c r="G1279" i="1"/>
  <c r="I810" i="1"/>
  <c r="H810" i="1"/>
  <c r="G810" i="1"/>
  <c r="I940" i="1"/>
  <c r="H940" i="1"/>
  <c r="G940" i="1"/>
  <c r="I1812" i="1"/>
  <c r="H1812" i="1"/>
  <c r="G1812" i="1"/>
  <c r="I481" i="1"/>
  <c r="H481" i="1"/>
  <c r="G481" i="1"/>
  <c r="I152" i="1"/>
  <c r="H152" i="1"/>
  <c r="G152" i="1"/>
  <c r="I1600" i="1"/>
  <c r="H1600" i="1"/>
  <c r="G1600" i="1"/>
  <c r="I1833" i="1"/>
  <c r="H1833" i="1"/>
  <c r="G1833" i="1"/>
  <c r="I407" i="1"/>
  <c r="H407" i="1"/>
  <c r="G407" i="1"/>
  <c r="I1162" i="1"/>
  <c r="H1162" i="1"/>
  <c r="G1162" i="1"/>
  <c r="I109" i="1"/>
  <c r="H109" i="1"/>
  <c r="G109" i="1"/>
  <c r="I1050" i="1"/>
  <c r="H1050" i="1"/>
  <c r="G1050" i="1"/>
  <c r="I578" i="1"/>
  <c r="H578" i="1"/>
  <c r="G578" i="1"/>
  <c r="I1948" i="1"/>
  <c r="H1948" i="1"/>
  <c r="G1948" i="1"/>
  <c r="I1457" i="1"/>
  <c r="H1457" i="1"/>
  <c r="G1457" i="1"/>
  <c r="I697" i="1"/>
  <c r="H697" i="1"/>
  <c r="G697" i="1"/>
  <c r="I1714" i="1"/>
  <c r="H1714" i="1"/>
  <c r="G1714" i="1"/>
  <c r="I1278" i="1"/>
  <c r="H1278" i="1"/>
  <c r="G1278" i="1"/>
  <c r="I809" i="1"/>
  <c r="H809" i="1"/>
  <c r="G809" i="1"/>
  <c r="I939" i="1"/>
  <c r="H939" i="1"/>
  <c r="G939" i="1"/>
  <c r="I1811" i="1"/>
  <c r="H1811" i="1"/>
  <c r="G1811" i="1"/>
  <c r="I151" i="1"/>
  <c r="H151" i="1"/>
  <c r="G151" i="1"/>
  <c r="I1832" i="1"/>
  <c r="H1832" i="1"/>
  <c r="G1832" i="1"/>
  <c r="I1599" i="1"/>
  <c r="H1599" i="1"/>
  <c r="G1599" i="1"/>
  <c r="I828" i="1"/>
  <c r="H828" i="1"/>
  <c r="G828" i="1"/>
  <c r="I406" i="1"/>
  <c r="H406" i="1"/>
  <c r="G406" i="1"/>
  <c r="I1161" i="1"/>
  <c r="H1161" i="1"/>
  <c r="G1161" i="1"/>
  <c r="I108" i="1"/>
  <c r="H108" i="1"/>
  <c r="G108" i="1"/>
  <c r="I1049" i="1"/>
  <c r="H1049" i="1"/>
  <c r="G1049" i="1"/>
  <c r="I577" i="1"/>
  <c r="H577" i="1"/>
  <c r="G577" i="1"/>
  <c r="I1947" i="1"/>
  <c r="H1947" i="1"/>
  <c r="G1947" i="1"/>
  <c r="I1456" i="1"/>
  <c r="H1456" i="1"/>
  <c r="G1456" i="1"/>
  <c r="I696" i="1"/>
  <c r="H696" i="1"/>
  <c r="G696" i="1"/>
  <c r="I1713" i="1"/>
  <c r="H1713" i="1"/>
  <c r="G1713" i="1"/>
  <c r="I1277" i="1"/>
  <c r="H1277" i="1"/>
  <c r="G1277" i="1"/>
  <c r="I808" i="1"/>
  <c r="H808" i="1"/>
  <c r="G808" i="1"/>
  <c r="I938" i="1"/>
  <c r="H938" i="1"/>
  <c r="G938" i="1"/>
  <c r="I1810" i="1"/>
  <c r="H1810" i="1"/>
  <c r="G1810" i="1"/>
  <c r="I480" i="1"/>
  <c r="H480" i="1"/>
  <c r="G480" i="1"/>
  <c r="I150" i="1"/>
  <c r="H150" i="1"/>
  <c r="G150" i="1"/>
  <c r="I162" i="1"/>
  <c r="H162" i="1"/>
  <c r="G162" i="1"/>
  <c r="I1598" i="1"/>
  <c r="H1598" i="1"/>
  <c r="G1598" i="1"/>
  <c r="I405" i="1"/>
  <c r="H405" i="1"/>
  <c r="G405" i="1"/>
  <c r="I1160" i="1"/>
  <c r="H1160" i="1"/>
  <c r="G1160" i="1"/>
  <c r="I1831" i="1"/>
  <c r="H1831" i="1"/>
  <c r="G1831" i="1"/>
  <c r="I107" i="1"/>
  <c r="H107" i="1"/>
  <c r="G107" i="1"/>
  <c r="I1048" i="1"/>
  <c r="H1048" i="1"/>
  <c r="G1048" i="1"/>
  <c r="I576" i="1"/>
  <c r="H576" i="1"/>
  <c r="G576" i="1"/>
  <c r="I1946" i="1"/>
  <c r="H1946" i="1"/>
  <c r="G1946" i="1"/>
  <c r="I1455" i="1"/>
  <c r="H1455" i="1"/>
  <c r="G1455" i="1"/>
  <c r="I695" i="1"/>
  <c r="H695" i="1"/>
  <c r="G695" i="1"/>
  <c r="I1712" i="1"/>
  <c r="H1712" i="1"/>
  <c r="G1712" i="1"/>
  <c r="I1276" i="1"/>
  <c r="H1276" i="1"/>
  <c r="G1276" i="1"/>
  <c r="I807" i="1"/>
  <c r="H807" i="1"/>
  <c r="G807" i="1"/>
  <c r="I937" i="1"/>
  <c r="H937" i="1"/>
  <c r="G937" i="1"/>
  <c r="I1809" i="1"/>
  <c r="H1809" i="1"/>
  <c r="G1809" i="1"/>
  <c r="I479" i="1"/>
  <c r="H479" i="1"/>
  <c r="G479" i="1"/>
  <c r="I149" i="1"/>
  <c r="H149" i="1"/>
  <c r="G149" i="1"/>
  <c r="I261" i="1"/>
  <c r="H261" i="1"/>
  <c r="G261" i="1"/>
  <c r="I1597" i="1"/>
  <c r="H1597" i="1"/>
  <c r="G1597" i="1"/>
  <c r="I1830" i="1"/>
  <c r="H1830" i="1"/>
  <c r="G1830" i="1"/>
  <c r="I404" i="1"/>
  <c r="H404" i="1"/>
  <c r="G404" i="1"/>
  <c r="I1159" i="1"/>
  <c r="H1159" i="1"/>
  <c r="G1159" i="1"/>
  <c r="I106" i="1"/>
  <c r="H106" i="1"/>
  <c r="G106" i="1"/>
  <c r="I1047" i="1"/>
  <c r="H1047" i="1"/>
  <c r="G1047" i="1"/>
  <c r="I161" i="1"/>
  <c r="H161" i="1"/>
  <c r="G161" i="1"/>
  <c r="I1945" i="1"/>
  <c r="H1945" i="1"/>
  <c r="G1945" i="1"/>
  <c r="I1454" i="1"/>
  <c r="H1454" i="1"/>
  <c r="G1454" i="1"/>
  <c r="I694" i="1"/>
  <c r="H694" i="1"/>
  <c r="G694" i="1"/>
  <c r="I1711" i="1"/>
  <c r="H1711" i="1"/>
  <c r="G1711" i="1"/>
  <c r="I1275" i="1"/>
  <c r="H1275" i="1"/>
  <c r="G1275" i="1"/>
  <c r="I806" i="1"/>
  <c r="H806" i="1"/>
  <c r="G806" i="1"/>
  <c r="I936" i="1"/>
  <c r="H936" i="1"/>
  <c r="G936" i="1"/>
  <c r="I1808" i="1"/>
  <c r="H1808" i="1"/>
  <c r="G1808" i="1"/>
  <c r="I478" i="1"/>
  <c r="H478" i="1"/>
  <c r="G478" i="1"/>
  <c r="I148" i="1"/>
  <c r="H148" i="1"/>
  <c r="G148" i="1"/>
  <c r="I260" i="1"/>
  <c r="H260" i="1"/>
  <c r="G260" i="1"/>
  <c r="I1596" i="1"/>
  <c r="H1596" i="1"/>
  <c r="G1596" i="1"/>
  <c r="I403" i="1"/>
  <c r="H403" i="1"/>
  <c r="G403" i="1"/>
  <c r="I1158" i="1"/>
  <c r="H1158" i="1"/>
  <c r="G1158" i="1"/>
  <c r="I105" i="1"/>
  <c r="H105" i="1"/>
  <c r="G105" i="1"/>
  <c r="I1829" i="1"/>
  <c r="H1829" i="1"/>
  <c r="G1829" i="1"/>
  <c r="I1046" i="1"/>
  <c r="H1046" i="1"/>
  <c r="G1046" i="1"/>
  <c r="I1944" i="1"/>
  <c r="H1944" i="1"/>
  <c r="G1944" i="1"/>
  <c r="I1453" i="1"/>
  <c r="H1453" i="1"/>
  <c r="G1453" i="1"/>
  <c r="I693" i="1"/>
  <c r="H693" i="1"/>
  <c r="G693" i="1"/>
  <c r="I1710" i="1"/>
  <c r="H1710" i="1"/>
  <c r="G1710" i="1"/>
  <c r="I1274" i="1"/>
  <c r="H1274" i="1"/>
  <c r="G1274" i="1"/>
  <c r="I805" i="1"/>
  <c r="H805" i="1"/>
  <c r="G805" i="1"/>
  <c r="I1807" i="1"/>
  <c r="H1807" i="1"/>
  <c r="G1807" i="1"/>
  <c r="I477" i="1"/>
  <c r="H477" i="1"/>
  <c r="G477" i="1"/>
  <c r="I147" i="1"/>
  <c r="H147" i="1"/>
  <c r="G147" i="1"/>
  <c r="I259" i="1"/>
  <c r="H259" i="1"/>
  <c r="G259" i="1"/>
  <c r="I1595" i="1"/>
  <c r="H1595" i="1"/>
  <c r="G1595" i="1"/>
  <c r="I402" i="1"/>
  <c r="H402" i="1"/>
  <c r="G402" i="1"/>
  <c r="I1828" i="1"/>
  <c r="H1828" i="1"/>
  <c r="G1828" i="1"/>
  <c r="I1157" i="1"/>
  <c r="H1157" i="1"/>
  <c r="G1157" i="1"/>
  <c r="I104" i="1"/>
  <c r="H104" i="1"/>
  <c r="G104" i="1"/>
  <c r="I1045" i="1"/>
  <c r="H1045" i="1"/>
  <c r="G1045" i="1"/>
  <c r="I1943" i="1"/>
  <c r="H1943" i="1"/>
  <c r="G1943" i="1"/>
  <c r="I1452" i="1"/>
  <c r="H1452" i="1"/>
  <c r="G1452" i="1"/>
  <c r="I692" i="1"/>
  <c r="H692" i="1"/>
  <c r="G692" i="1"/>
  <c r="I1709" i="1"/>
  <c r="H1709" i="1"/>
  <c r="G1709" i="1"/>
  <c r="I1273" i="1"/>
  <c r="H1273" i="1"/>
  <c r="G1273" i="1"/>
  <c r="I804" i="1"/>
  <c r="H804" i="1"/>
  <c r="G804" i="1"/>
  <c r="I935" i="1"/>
  <c r="H935" i="1"/>
  <c r="G935" i="1"/>
  <c r="I1806" i="1"/>
  <c r="H1806" i="1"/>
  <c r="G1806" i="1"/>
  <c r="I146" i="1"/>
  <c r="H146" i="1"/>
  <c r="G146" i="1"/>
  <c r="I1594" i="1"/>
  <c r="H1594" i="1"/>
  <c r="G1594" i="1"/>
  <c r="I827" i="1"/>
  <c r="H827" i="1"/>
  <c r="G827" i="1"/>
  <c r="I401" i="1"/>
  <c r="H401" i="1"/>
  <c r="G401" i="1"/>
  <c r="I1156" i="1"/>
  <c r="H1156" i="1"/>
  <c r="G1156" i="1"/>
  <c r="I103" i="1"/>
  <c r="H103" i="1"/>
  <c r="G103" i="1"/>
  <c r="I1044" i="1"/>
  <c r="H1044" i="1"/>
  <c r="G1044" i="1"/>
  <c r="I838" i="1"/>
  <c r="H838" i="1"/>
  <c r="G838" i="1"/>
  <c r="I1827" i="1"/>
  <c r="H1827" i="1"/>
  <c r="G1827" i="1"/>
  <c r="I1942" i="1"/>
  <c r="H1942" i="1"/>
  <c r="G1942" i="1"/>
  <c r="I1451" i="1"/>
  <c r="H1451" i="1"/>
  <c r="G1451" i="1"/>
  <c r="I691" i="1"/>
  <c r="H691" i="1"/>
  <c r="G691" i="1"/>
  <c r="I1708" i="1"/>
  <c r="H1708" i="1"/>
  <c r="G1708" i="1"/>
  <c r="I1272" i="1"/>
  <c r="H1272" i="1"/>
  <c r="G1272" i="1"/>
  <c r="I803" i="1"/>
  <c r="H803" i="1"/>
  <c r="G803" i="1"/>
  <c r="I934" i="1"/>
  <c r="H934" i="1"/>
  <c r="G934" i="1"/>
  <c r="I1805" i="1"/>
  <c r="H1805" i="1"/>
  <c r="G1805" i="1"/>
  <c r="I145" i="1"/>
  <c r="H145" i="1"/>
  <c r="G145" i="1"/>
  <c r="I258" i="1"/>
  <c r="H258" i="1"/>
  <c r="G258" i="1"/>
  <c r="I1593" i="1"/>
  <c r="H1593" i="1"/>
  <c r="G1593" i="1"/>
  <c r="I586" i="1"/>
  <c r="H586" i="1"/>
  <c r="G586" i="1"/>
  <c r="I400" i="1"/>
  <c r="H400" i="1"/>
  <c r="G400" i="1"/>
  <c r="I1826" i="1"/>
  <c r="H1826" i="1"/>
  <c r="G1826" i="1"/>
  <c r="I1155" i="1"/>
  <c r="H1155" i="1"/>
  <c r="G1155" i="1"/>
  <c r="I837" i="1"/>
  <c r="H837" i="1"/>
  <c r="G837" i="1"/>
  <c r="I102" i="1"/>
  <c r="H102" i="1"/>
  <c r="G102" i="1"/>
  <c r="I1043" i="1"/>
  <c r="H1043" i="1"/>
  <c r="G1043" i="1"/>
  <c r="I575" i="1"/>
  <c r="H575" i="1"/>
  <c r="G575" i="1"/>
  <c r="I1941" i="1"/>
  <c r="H1941" i="1"/>
  <c r="G1941" i="1"/>
  <c r="I1450" i="1"/>
  <c r="H1450" i="1"/>
  <c r="G1450" i="1"/>
  <c r="I690" i="1"/>
  <c r="H690" i="1"/>
  <c r="G690" i="1"/>
  <c r="I1707" i="1"/>
  <c r="H1707" i="1"/>
  <c r="G1707" i="1"/>
  <c r="I1271" i="1"/>
  <c r="H1271" i="1"/>
  <c r="G1271" i="1"/>
  <c r="I802" i="1"/>
  <c r="H802" i="1"/>
  <c r="G802" i="1"/>
  <c r="I1804" i="1"/>
  <c r="H1804" i="1"/>
  <c r="G1804" i="1"/>
  <c r="I476" i="1"/>
  <c r="H476" i="1"/>
  <c r="G476" i="1"/>
  <c r="I144" i="1"/>
  <c r="H144" i="1"/>
  <c r="G144" i="1"/>
  <c r="I257" i="1"/>
  <c r="H257" i="1"/>
  <c r="G257" i="1"/>
  <c r="I1592" i="1"/>
  <c r="H1592" i="1"/>
  <c r="G1592" i="1"/>
  <c r="I826" i="1"/>
  <c r="H826" i="1"/>
  <c r="G826" i="1"/>
  <c r="I399" i="1"/>
  <c r="H399" i="1"/>
  <c r="G399" i="1"/>
  <c r="I1818" i="1"/>
  <c r="H1818" i="1"/>
  <c r="G1818" i="1"/>
  <c r="I1825" i="1"/>
  <c r="H1825" i="1"/>
  <c r="G1825" i="1"/>
  <c r="I1154" i="1"/>
  <c r="H1154" i="1"/>
  <c r="G1154" i="1"/>
  <c r="I101" i="1"/>
  <c r="H101" i="1"/>
  <c r="G101" i="1"/>
  <c r="I836" i="1"/>
  <c r="H836" i="1"/>
  <c r="G836" i="1"/>
  <c r="I1042" i="1"/>
  <c r="H1042" i="1"/>
  <c r="G1042" i="1"/>
  <c r="I574" i="1"/>
  <c r="H574" i="1"/>
  <c r="G574" i="1"/>
  <c r="I1449" i="1"/>
  <c r="H1449" i="1"/>
  <c r="G1449" i="1"/>
  <c r="I1706" i="1"/>
  <c r="H1706" i="1"/>
  <c r="G1706" i="1"/>
  <c r="I801" i="1"/>
  <c r="H801" i="1"/>
  <c r="G801" i="1"/>
  <c r="I933" i="1"/>
  <c r="H933" i="1"/>
  <c r="G933" i="1"/>
  <c r="I1803" i="1"/>
  <c r="H1803" i="1"/>
  <c r="G1803" i="1"/>
  <c r="I475" i="1"/>
  <c r="H475" i="1"/>
  <c r="G475" i="1"/>
  <c r="I143" i="1"/>
  <c r="H143" i="1"/>
  <c r="G143" i="1"/>
  <c r="I256" i="1"/>
  <c r="H256" i="1"/>
  <c r="G256" i="1"/>
  <c r="I1960" i="1"/>
  <c r="H1960" i="1"/>
  <c r="G1960" i="1"/>
  <c r="I398" i="1"/>
  <c r="H398" i="1"/>
  <c r="G398" i="1"/>
  <c r="I1153" i="1"/>
  <c r="H1153" i="1"/>
  <c r="G1153" i="1"/>
  <c r="I1591" i="1"/>
  <c r="H1591" i="1"/>
  <c r="G1591" i="1"/>
  <c r="I100" i="1"/>
  <c r="H100" i="1"/>
  <c r="G100" i="1"/>
  <c r="I835" i="1"/>
  <c r="H835" i="1"/>
  <c r="G835" i="1"/>
  <c r="I573" i="1"/>
  <c r="H573" i="1"/>
  <c r="G573" i="1"/>
  <c r="I1940" i="1"/>
  <c r="H1940" i="1"/>
  <c r="G1940" i="1"/>
  <c r="I1448" i="1"/>
  <c r="H1448" i="1"/>
  <c r="G1448" i="1"/>
  <c r="I689" i="1"/>
  <c r="H689" i="1"/>
  <c r="G689" i="1"/>
  <c r="I1705" i="1"/>
  <c r="H1705" i="1"/>
  <c r="G1705" i="1"/>
  <c r="I1270" i="1"/>
  <c r="H1270" i="1"/>
  <c r="G1270" i="1"/>
  <c r="I932" i="1"/>
  <c r="H932" i="1"/>
  <c r="G932" i="1"/>
  <c r="I142" i="1"/>
  <c r="H142" i="1"/>
  <c r="G142" i="1"/>
  <c r="I255" i="1"/>
  <c r="H255" i="1"/>
  <c r="G255" i="1"/>
  <c r="I1590" i="1"/>
  <c r="H1590" i="1"/>
  <c r="G1590" i="1"/>
  <c r="I397" i="1"/>
  <c r="H397" i="1"/>
  <c r="G397" i="1"/>
  <c r="I1152" i="1"/>
  <c r="H1152" i="1"/>
  <c r="G1152" i="1"/>
  <c r="I1959" i="1"/>
  <c r="H1959" i="1"/>
  <c r="G1959" i="1"/>
  <c r="I99" i="1"/>
  <c r="H99" i="1"/>
  <c r="G99" i="1"/>
  <c r="I1041" i="1"/>
  <c r="H1041" i="1"/>
  <c r="G1041" i="1"/>
  <c r="I572" i="1"/>
  <c r="H572" i="1"/>
  <c r="G572" i="1"/>
  <c r="I1939" i="1"/>
  <c r="H1939" i="1"/>
  <c r="G1939" i="1"/>
  <c r="I1447" i="1"/>
  <c r="H1447" i="1"/>
  <c r="G1447" i="1"/>
  <c r="I688" i="1"/>
  <c r="H688" i="1"/>
  <c r="G688" i="1"/>
  <c r="I1704" i="1"/>
  <c r="H1704" i="1"/>
  <c r="G1704" i="1"/>
  <c r="I1269" i="1"/>
  <c r="H1269" i="1"/>
  <c r="G1269" i="1"/>
  <c r="I800" i="1"/>
  <c r="H800" i="1"/>
  <c r="G800" i="1"/>
  <c r="I931" i="1"/>
  <c r="H931" i="1"/>
  <c r="G931" i="1"/>
  <c r="I1802" i="1"/>
  <c r="H1802" i="1"/>
  <c r="G1802" i="1"/>
  <c r="I141" i="1"/>
  <c r="H141" i="1"/>
  <c r="G141" i="1"/>
  <c r="I254" i="1"/>
  <c r="H254" i="1"/>
  <c r="G254" i="1"/>
  <c r="I1589" i="1"/>
  <c r="H1589" i="1"/>
  <c r="G1589" i="1"/>
  <c r="I396" i="1"/>
  <c r="H396" i="1"/>
  <c r="G396" i="1"/>
  <c r="I1151" i="1"/>
  <c r="H1151" i="1"/>
  <c r="G1151" i="1"/>
  <c r="I98" i="1"/>
  <c r="H98" i="1"/>
  <c r="G98" i="1"/>
  <c r="I1040" i="1"/>
  <c r="H1040" i="1"/>
  <c r="G1040" i="1"/>
  <c r="I571" i="1"/>
  <c r="H571" i="1"/>
  <c r="G571" i="1"/>
  <c r="I1938" i="1"/>
  <c r="H1938" i="1"/>
  <c r="G1938" i="1"/>
  <c r="I1446" i="1"/>
  <c r="H1446" i="1"/>
  <c r="G1446" i="1"/>
  <c r="I687" i="1"/>
  <c r="H687" i="1"/>
  <c r="G687" i="1"/>
  <c r="I1703" i="1"/>
  <c r="H1703" i="1"/>
  <c r="G1703" i="1"/>
  <c r="I1268" i="1"/>
  <c r="H1268" i="1"/>
  <c r="G1268" i="1"/>
  <c r="I799" i="1"/>
  <c r="H799" i="1"/>
  <c r="G799" i="1"/>
  <c r="I930" i="1"/>
  <c r="H930" i="1"/>
  <c r="G930" i="1"/>
  <c r="I1801" i="1"/>
  <c r="H1801" i="1"/>
  <c r="G1801" i="1"/>
  <c r="I140" i="1"/>
  <c r="H140" i="1"/>
  <c r="G140" i="1"/>
  <c r="I253" i="1"/>
  <c r="H253" i="1"/>
  <c r="G253" i="1"/>
  <c r="I1588" i="1"/>
  <c r="H1588" i="1"/>
  <c r="G1588" i="1"/>
  <c r="I395" i="1"/>
  <c r="H395" i="1"/>
  <c r="G395" i="1"/>
  <c r="I1150" i="1"/>
  <c r="H1150" i="1"/>
  <c r="G1150" i="1"/>
  <c r="I97" i="1"/>
  <c r="H97" i="1"/>
  <c r="G97" i="1"/>
  <c r="I1039" i="1"/>
  <c r="H1039" i="1"/>
  <c r="G1039" i="1"/>
  <c r="I1958" i="1"/>
  <c r="H1958" i="1"/>
  <c r="G1958" i="1"/>
  <c r="I570" i="1"/>
  <c r="H570" i="1"/>
  <c r="G570" i="1"/>
  <c r="I1937" i="1"/>
  <c r="H1937" i="1"/>
  <c r="G1937" i="1"/>
  <c r="I1445" i="1"/>
  <c r="H1445" i="1"/>
  <c r="G1445" i="1"/>
  <c r="I686" i="1"/>
  <c r="H686" i="1"/>
  <c r="G686" i="1"/>
  <c r="I1702" i="1"/>
  <c r="H1702" i="1"/>
  <c r="G1702" i="1"/>
  <c r="I1267" i="1"/>
  <c r="H1267" i="1"/>
  <c r="G1267" i="1"/>
  <c r="I798" i="1"/>
  <c r="H798" i="1"/>
  <c r="G798" i="1"/>
  <c r="I929" i="1"/>
  <c r="H929" i="1"/>
  <c r="G929" i="1"/>
  <c r="I1800" i="1"/>
  <c r="H1800" i="1"/>
  <c r="G1800" i="1"/>
  <c r="I474" i="1"/>
  <c r="H474" i="1"/>
  <c r="G474" i="1"/>
  <c r="I139" i="1"/>
  <c r="H139" i="1"/>
  <c r="G139" i="1"/>
  <c r="I252" i="1"/>
  <c r="H252" i="1"/>
  <c r="G252" i="1"/>
  <c r="I1587" i="1"/>
  <c r="H1587" i="1"/>
  <c r="G1587" i="1"/>
  <c r="I394" i="1"/>
  <c r="H394" i="1"/>
  <c r="G394" i="1"/>
  <c r="I1149" i="1"/>
  <c r="H1149" i="1"/>
  <c r="G1149" i="1"/>
  <c r="I96" i="1"/>
  <c r="H96" i="1"/>
  <c r="G96" i="1"/>
  <c r="I1038" i="1"/>
  <c r="H1038" i="1"/>
  <c r="G1038" i="1"/>
  <c r="I569" i="1"/>
  <c r="H569" i="1"/>
  <c r="G569" i="1"/>
  <c r="I1936" i="1"/>
  <c r="H1936" i="1"/>
  <c r="G1936" i="1"/>
  <c r="I1444" i="1"/>
  <c r="H1444" i="1"/>
  <c r="G1444" i="1"/>
  <c r="I685" i="1"/>
  <c r="H685" i="1"/>
  <c r="G685" i="1"/>
  <c r="I1701" i="1"/>
  <c r="H1701" i="1"/>
  <c r="G1701" i="1"/>
  <c r="I1266" i="1"/>
  <c r="H1266" i="1"/>
  <c r="G1266" i="1"/>
  <c r="I797" i="1"/>
  <c r="H797" i="1"/>
  <c r="G797" i="1"/>
  <c r="I928" i="1"/>
  <c r="H928" i="1"/>
  <c r="G928" i="1"/>
  <c r="I473" i="1"/>
  <c r="H473" i="1"/>
  <c r="G473" i="1"/>
  <c r="I138" i="1"/>
  <c r="H138" i="1"/>
  <c r="G138" i="1"/>
  <c r="I251" i="1"/>
  <c r="H251" i="1"/>
  <c r="G251" i="1"/>
  <c r="I1586" i="1"/>
  <c r="H1586" i="1"/>
  <c r="G1586" i="1"/>
  <c r="I393" i="1"/>
  <c r="H393" i="1"/>
  <c r="G393" i="1"/>
  <c r="I1148" i="1"/>
  <c r="H1148" i="1"/>
  <c r="G1148" i="1"/>
  <c r="I95" i="1"/>
  <c r="H95" i="1"/>
  <c r="G95" i="1"/>
  <c r="I1037" i="1"/>
  <c r="H1037" i="1"/>
  <c r="G1037" i="1"/>
  <c r="I568" i="1"/>
  <c r="H568" i="1"/>
  <c r="G568" i="1"/>
  <c r="I1935" i="1"/>
  <c r="H1935" i="1"/>
  <c r="G1935" i="1"/>
  <c r="I1443" i="1"/>
  <c r="H1443" i="1"/>
  <c r="G1443" i="1"/>
  <c r="I684" i="1"/>
  <c r="H684" i="1"/>
  <c r="G684" i="1"/>
  <c r="I1700" i="1"/>
  <c r="H1700" i="1"/>
  <c r="G1700" i="1"/>
  <c r="I1265" i="1"/>
  <c r="H1265" i="1"/>
  <c r="G1265" i="1"/>
  <c r="I796" i="1"/>
  <c r="H796" i="1"/>
  <c r="G796" i="1"/>
  <c r="I927" i="1"/>
  <c r="H927" i="1"/>
  <c r="G927" i="1"/>
  <c r="I1799" i="1"/>
  <c r="H1799" i="1"/>
  <c r="G1799" i="1"/>
  <c r="I472" i="1"/>
  <c r="H472" i="1"/>
  <c r="G472" i="1"/>
  <c r="I137" i="1"/>
  <c r="H137" i="1"/>
  <c r="G137" i="1"/>
  <c r="I250" i="1"/>
  <c r="H250" i="1"/>
  <c r="G250" i="1"/>
  <c r="I1585" i="1"/>
  <c r="H1585" i="1"/>
  <c r="G1585" i="1"/>
  <c r="I392" i="1"/>
  <c r="H392" i="1"/>
  <c r="G392" i="1"/>
  <c r="I1147" i="1"/>
  <c r="H1147" i="1"/>
  <c r="G1147" i="1"/>
  <c r="I94" i="1"/>
  <c r="H94" i="1"/>
  <c r="G94" i="1"/>
  <c r="I1036" i="1"/>
  <c r="H1036" i="1"/>
  <c r="G1036" i="1"/>
  <c r="I567" i="1"/>
  <c r="H567" i="1"/>
  <c r="G567" i="1"/>
  <c r="I1934" i="1"/>
  <c r="H1934" i="1"/>
  <c r="G1934" i="1"/>
  <c r="I1442" i="1"/>
  <c r="H1442" i="1"/>
  <c r="G1442" i="1"/>
  <c r="I683" i="1"/>
  <c r="H683" i="1"/>
  <c r="G683" i="1"/>
  <c r="I1699" i="1"/>
  <c r="H1699" i="1"/>
  <c r="G1699" i="1"/>
  <c r="I1264" i="1"/>
  <c r="H1264" i="1"/>
  <c r="G1264" i="1"/>
  <c r="I795" i="1"/>
  <c r="H795" i="1"/>
  <c r="G795" i="1"/>
  <c r="I926" i="1"/>
  <c r="H926" i="1"/>
  <c r="G926" i="1"/>
  <c r="I1798" i="1"/>
  <c r="H1798" i="1"/>
  <c r="G1798" i="1"/>
  <c r="I136" i="1"/>
  <c r="H136" i="1"/>
  <c r="G136" i="1"/>
  <c r="I249" i="1"/>
  <c r="H249" i="1"/>
  <c r="G249" i="1"/>
  <c r="I1584" i="1"/>
  <c r="H1584" i="1"/>
  <c r="G1584" i="1"/>
  <c r="I391" i="1"/>
  <c r="H391" i="1"/>
  <c r="G391" i="1"/>
  <c r="I1146" i="1"/>
  <c r="H1146" i="1"/>
  <c r="G1146" i="1"/>
  <c r="I93" i="1"/>
  <c r="H93" i="1"/>
  <c r="G93" i="1"/>
  <c r="I1035" i="1"/>
  <c r="H1035" i="1"/>
  <c r="G1035" i="1"/>
  <c r="I1933" i="1"/>
  <c r="H1933" i="1"/>
  <c r="G1933" i="1"/>
  <c r="I1441" i="1"/>
  <c r="H1441" i="1"/>
  <c r="G1441" i="1"/>
  <c r="I682" i="1"/>
  <c r="H682" i="1"/>
  <c r="G682" i="1"/>
  <c r="I1698" i="1"/>
  <c r="H1698" i="1"/>
  <c r="G1698" i="1"/>
  <c r="I1263" i="1"/>
  <c r="H1263" i="1"/>
  <c r="G1263" i="1"/>
  <c r="I794" i="1"/>
  <c r="H794" i="1"/>
  <c r="G794" i="1"/>
  <c r="I925" i="1"/>
  <c r="H925" i="1"/>
  <c r="G925" i="1"/>
  <c r="I1797" i="1"/>
  <c r="H1797" i="1"/>
  <c r="G1797" i="1"/>
  <c r="I135" i="1"/>
  <c r="H135" i="1"/>
  <c r="G135" i="1"/>
  <c r="I248" i="1"/>
  <c r="H248" i="1"/>
  <c r="G248" i="1"/>
  <c r="I1583" i="1"/>
  <c r="H1583" i="1"/>
  <c r="G1583" i="1"/>
  <c r="I390" i="1"/>
  <c r="H390" i="1"/>
  <c r="G390" i="1"/>
  <c r="I1145" i="1"/>
  <c r="H1145" i="1"/>
  <c r="G1145" i="1"/>
  <c r="I92" i="1"/>
  <c r="H92" i="1"/>
  <c r="G92" i="1"/>
  <c r="I1034" i="1"/>
  <c r="H1034" i="1"/>
  <c r="G1034" i="1"/>
  <c r="I1932" i="1"/>
  <c r="H1932" i="1"/>
  <c r="G1932" i="1"/>
  <c r="I1440" i="1"/>
  <c r="H1440" i="1"/>
  <c r="G1440" i="1"/>
  <c r="I681" i="1"/>
  <c r="H681" i="1"/>
  <c r="G681" i="1"/>
  <c r="I1697" i="1"/>
  <c r="H1697" i="1"/>
  <c r="G1697" i="1"/>
  <c r="I1262" i="1"/>
  <c r="H1262" i="1"/>
  <c r="G1262" i="1"/>
  <c r="I793" i="1"/>
  <c r="H793" i="1"/>
  <c r="G793" i="1"/>
  <c r="I924" i="1"/>
  <c r="H924" i="1"/>
  <c r="G924" i="1"/>
  <c r="I1796" i="1"/>
  <c r="H1796" i="1"/>
  <c r="G1796" i="1"/>
  <c r="I247" i="1"/>
  <c r="H247" i="1"/>
  <c r="G247" i="1"/>
  <c r="I1582" i="1"/>
  <c r="H1582" i="1"/>
  <c r="G1582" i="1"/>
  <c r="I389" i="1"/>
  <c r="H389" i="1"/>
  <c r="G389" i="1"/>
  <c r="I1144" i="1"/>
  <c r="H1144" i="1"/>
  <c r="G1144" i="1"/>
  <c r="I91" i="1"/>
  <c r="H91" i="1"/>
  <c r="G91" i="1"/>
  <c r="I1033" i="1"/>
  <c r="H1033" i="1"/>
  <c r="G1033" i="1"/>
  <c r="I1931" i="1"/>
  <c r="H1931" i="1"/>
  <c r="G1931" i="1"/>
  <c r="I1439" i="1"/>
  <c r="H1439" i="1"/>
  <c r="G1439" i="1"/>
  <c r="I680" i="1"/>
  <c r="H680" i="1"/>
  <c r="G680" i="1"/>
  <c r="I1696" i="1"/>
  <c r="H1696" i="1"/>
  <c r="G1696" i="1"/>
  <c r="I1261" i="1"/>
  <c r="H1261" i="1"/>
  <c r="G1261" i="1"/>
  <c r="I792" i="1"/>
  <c r="H792" i="1"/>
  <c r="G792" i="1"/>
  <c r="I923" i="1"/>
  <c r="H923" i="1"/>
  <c r="G923" i="1"/>
  <c r="I1438" i="1"/>
  <c r="H1438" i="1"/>
  <c r="G1438" i="1"/>
  <c r="I388" i="1"/>
  <c r="H388" i="1"/>
  <c r="G388" i="1"/>
  <c r="I922" i="1"/>
  <c r="H922" i="1"/>
  <c r="G922" i="1"/>
  <c r="I1143" i="1"/>
  <c r="H1143" i="1"/>
  <c r="G1143" i="1"/>
  <c r="I791" i="1"/>
  <c r="H791" i="1"/>
  <c r="G791" i="1"/>
  <c r="I246" i="1"/>
  <c r="H246" i="1"/>
  <c r="G246" i="1"/>
  <c r="I1260" i="1"/>
  <c r="H1260" i="1"/>
  <c r="G1260" i="1"/>
  <c r="I1032" i="1"/>
  <c r="H1032" i="1"/>
  <c r="G1032" i="1"/>
  <c r="I1581" i="1"/>
  <c r="H1581" i="1"/>
  <c r="G1581" i="1"/>
  <c r="I1695" i="1"/>
  <c r="H1695" i="1"/>
  <c r="G1695" i="1"/>
  <c r="I679" i="1"/>
  <c r="H679" i="1"/>
  <c r="G679" i="1"/>
  <c r="I90" i="1"/>
  <c r="H90" i="1"/>
  <c r="G90" i="1"/>
  <c r="I134" i="1"/>
  <c r="H134" i="1"/>
  <c r="G134" i="1"/>
  <c r="I1930" i="1"/>
  <c r="H1930" i="1"/>
  <c r="G1930" i="1"/>
  <c r="I1929" i="1"/>
  <c r="H1929" i="1"/>
  <c r="G1929" i="1"/>
  <c r="I1795" i="1"/>
  <c r="H1795" i="1"/>
  <c r="G1795" i="1"/>
  <c r="I471" i="1"/>
  <c r="H471" i="1"/>
  <c r="C3082" i="1"/>
  <c r="I245" i="1"/>
  <c r="H245" i="1"/>
  <c r="G245" i="1"/>
  <c r="I1580" i="1"/>
  <c r="H1580" i="1"/>
  <c r="G1580" i="1"/>
  <c r="I387" i="1"/>
  <c r="H387" i="1"/>
  <c r="G387" i="1"/>
  <c r="I1142" i="1"/>
  <c r="H1142" i="1"/>
  <c r="G1142" i="1"/>
  <c r="I89" i="1"/>
  <c r="H89" i="1"/>
  <c r="G89" i="1"/>
  <c r="I1031" i="1"/>
  <c r="H1031" i="1"/>
  <c r="G1031" i="1"/>
  <c r="I1437" i="1"/>
  <c r="H1437" i="1"/>
  <c r="G1437" i="1"/>
  <c r="I678" i="1"/>
  <c r="H678" i="1"/>
  <c r="G678" i="1"/>
  <c r="I1694" i="1"/>
  <c r="H1694" i="1"/>
  <c r="G1694" i="1"/>
  <c r="I1259" i="1"/>
  <c r="H1259" i="1"/>
  <c r="G1259" i="1"/>
  <c r="I790" i="1"/>
  <c r="H790" i="1"/>
  <c r="G790" i="1"/>
  <c r="I921" i="1"/>
  <c r="H921" i="1"/>
  <c r="G921" i="1"/>
  <c r="I1794" i="1"/>
  <c r="H1794" i="1"/>
  <c r="G1794" i="1"/>
  <c r="I133" i="1"/>
  <c r="H133" i="1"/>
  <c r="G133" i="1"/>
  <c r="I244" i="1"/>
  <c r="H244" i="1"/>
  <c r="G244" i="1"/>
  <c r="I1579" i="1"/>
  <c r="H1579" i="1"/>
  <c r="G1579" i="1"/>
  <c r="I386" i="1"/>
  <c r="H386" i="1"/>
  <c r="G386" i="1"/>
  <c r="I1141" i="1"/>
  <c r="H1141" i="1"/>
  <c r="G1141" i="1"/>
  <c r="I88" i="1"/>
  <c r="H88" i="1"/>
  <c r="G88" i="1"/>
  <c r="I1030" i="1"/>
  <c r="H1030" i="1"/>
  <c r="G1030" i="1"/>
  <c r="I1436" i="1"/>
  <c r="H1436" i="1"/>
  <c r="G1436" i="1"/>
  <c r="I677" i="1"/>
  <c r="H677" i="1"/>
  <c r="G677" i="1"/>
  <c r="I1693" i="1"/>
  <c r="H1693" i="1"/>
  <c r="G1693" i="1"/>
  <c r="I1258" i="1"/>
  <c r="H1258" i="1"/>
  <c r="G1258" i="1"/>
  <c r="I789" i="1"/>
  <c r="H789" i="1"/>
  <c r="G789" i="1"/>
  <c r="I920" i="1"/>
  <c r="H920" i="1"/>
  <c r="G920" i="1"/>
  <c r="I1928" i="1"/>
  <c r="H1928" i="1"/>
  <c r="G1928" i="1"/>
  <c r="H1927" i="1"/>
  <c r="G1927" i="1"/>
  <c r="H1793" i="1"/>
  <c r="G1793" i="1"/>
  <c r="H1692" i="1"/>
  <c r="G1692" i="1"/>
  <c r="H1578" i="1"/>
  <c r="G1578" i="1"/>
  <c r="H1257" i="1"/>
  <c r="G1257" i="1"/>
  <c r="H1140" i="1"/>
  <c r="G1140" i="1"/>
  <c r="H1029" i="1"/>
  <c r="G1029" i="1"/>
  <c r="H919" i="1"/>
  <c r="G919" i="1"/>
  <c r="H788" i="1"/>
  <c r="G788" i="1"/>
  <c r="H676" i="1"/>
  <c r="G676" i="1"/>
  <c r="H470" i="1"/>
  <c r="G470" i="1"/>
  <c r="H385" i="1"/>
  <c r="I1793" i="1"/>
  <c r="H243" i="1"/>
  <c r="G243" i="1"/>
  <c r="H87" i="1"/>
  <c r="G87" i="1"/>
  <c r="H1792" i="1"/>
  <c r="G1792" i="1"/>
  <c r="H1691" i="1"/>
  <c r="G1691" i="1"/>
  <c r="H1577" i="1"/>
  <c r="G1577" i="1"/>
  <c r="H1435" i="1"/>
  <c r="G1435" i="1"/>
  <c r="H1256" i="1"/>
  <c r="G1256" i="1"/>
  <c r="H1139" i="1"/>
  <c r="G1139" i="1"/>
  <c r="H1028" i="1"/>
  <c r="G1028" i="1"/>
  <c r="H918" i="1"/>
  <c r="G918" i="1"/>
  <c r="H787" i="1"/>
  <c r="G787" i="1"/>
  <c r="H675" i="1"/>
  <c r="G675" i="1"/>
  <c r="H469" i="1"/>
  <c r="G469" i="1"/>
  <c r="H384" i="1"/>
  <c r="G384" i="1"/>
  <c r="H242" i="1"/>
  <c r="I86" i="1"/>
  <c r="H86" i="1"/>
  <c r="G86" i="1"/>
  <c r="H1926" i="1"/>
  <c r="G1926" i="1"/>
  <c r="H1791" i="1"/>
  <c r="G1791" i="1"/>
  <c r="H1690" i="1"/>
  <c r="G1690" i="1"/>
  <c r="H1576" i="1"/>
  <c r="G1576" i="1"/>
  <c r="H1434" i="1"/>
  <c r="G1434" i="1"/>
  <c r="H1255" i="1"/>
  <c r="G1255" i="1"/>
  <c r="H1138" i="1"/>
  <c r="G1138" i="1"/>
  <c r="H1027" i="1"/>
  <c r="G1027" i="1"/>
  <c r="H917" i="1"/>
  <c r="G917" i="1"/>
  <c r="H786" i="1"/>
  <c r="G786" i="1"/>
  <c r="H674" i="1"/>
  <c r="G674" i="1"/>
  <c r="H468" i="1"/>
  <c r="G468" i="1"/>
  <c r="H383" i="1"/>
  <c r="G383" i="1"/>
  <c r="H241" i="1"/>
  <c r="H85" i="1"/>
  <c r="G85" i="1"/>
  <c r="H1925" i="1"/>
  <c r="G1925" i="1"/>
  <c r="H1924" i="1"/>
  <c r="G1924" i="1"/>
  <c r="H1790" i="1"/>
  <c r="G1790" i="1"/>
  <c r="H1689" i="1"/>
  <c r="G1689" i="1"/>
  <c r="H1433" i="1"/>
  <c r="G1433" i="1"/>
  <c r="H1254" i="1"/>
  <c r="G1254" i="1"/>
  <c r="H1137" i="1"/>
  <c r="G1137" i="1"/>
  <c r="H1026" i="1"/>
  <c r="G1026" i="1"/>
  <c r="H916" i="1"/>
  <c r="G916" i="1"/>
  <c r="H673" i="1"/>
  <c r="G673" i="1"/>
  <c r="H467" i="1"/>
  <c r="G467" i="1"/>
  <c r="H382" i="1"/>
  <c r="G382" i="1"/>
  <c r="H240" i="1"/>
  <c r="G240" i="1"/>
  <c r="H132" i="1"/>
  <c r="H84" i="1"/>
  <c r="G84" i="1"/>
  <c r="H1923" i="1"/>
  <c r="G1923" i="1"/>
  <c r="H1789" i="1"/>
  <c r="G1789" i="1"/>
  <c r="H1688" i="1"/>
  <c r="G1688" i="1"/>
  <c r="H1575" i="1"/>
  <c r="G1575" i="1"/>
  <c r="H1432" i="1"/>
  <c r="G1432" i="1"/>
  <c r="H1253" i="1"/>
  <c r="G1253" i="1"/>
  <c r="H1136" i="1"/>
  <c r="G1136" i="1"/>
  <c r="H1025" i="1"/>
  <c r="G1025" i="1"/>
  <c r="H915" i="1"/>
  <c r="G915" i="1"/>
  <c r="H785" i="1"/>
  <c r="G785" i="1"/>
  <c r="H672" i="1"/>
  <c r="G672" i="1"/>
  <c r="H566" i="1"/>
  <c r="G566" i="1"/>
  <c r="H466" i="1"/>
  <c r="G466" i="1"/>
  <c r="H381" i="1"/>
  <c r="H239" i="1"/>
  <c r="H83" i="1"/>
  <c r="G83" i="1"/>
  <c r="I1788" i="1"/>
  <c r="H1788" i="1"/>
  <c r="G1788" i="1"/>
  <c r="I671" i="1"/>
  <c r="H671" i="1"/>
  <c r="G671" i="1"/>
  <c r="I238" i="1"/>
  <c r="H238" i="1"/>
  <c r="G238" i="1"/>
  <c r="I131" i="1"/>
  <c r="H131" i="1"/>
  <c r="G131" i="1"/>
  <c r="I380" i="1"/>
  <c r="H380" i="1"/>
  <c r="G380" i="1"/>
  <c r="I465" i="1"/>
  <c r="H465" i="1"/>
  <c r="G465" i="1"/>
  <c r="I1135" i="1"/>
  <c r="H1135" i="1"/>
  <c r="G1135" i="1"/>
  <c r="I82" i="1"/>
  <c r="H82" i="1"/>
  <c r="G82" i="1"/>
  <c r="I1024" i="1"/>
  <c r="H1024" i="1"/>
  <c r="G1024" i="1"/>
  <c r="I565" i="1"/>
  <c r="H565" i="1"/>
  <c r="G565" i="1"/>
  <c r="I1922" i="1"/>
  <c r="H1922" i="1"/>
  <c r="G1922" i="1"/>
  <c r="I1431" i="1"/>
  <c r="H1431" i="1"/>
  <c r="G1431" i="1"/>
  <c r="I1574" i="1"/>
  <c r="H1574" i="1"/>
  <c r="G1574" i="1"/>
  <c r="I1687" i="1"/>
  <c r="H1687" i="1"/>
  <c r="G1687" i="1"/>
  <c r="I1252" i="1"/>
  <c r="H1252" i="1"/>
  <c r="G1252" i="1"/>
  <c r="I784" i="1"/>
  <c r="H784" i="1"/>
  <c r="G784" i="1"/>
  <c r="I914" i="1"/>
  <c r="H914" i="1"/>
  <c r="G914" i="1"/>
  <c r="I1787" i="1"/>
  <c r="H1787" i="1"/>
  <c r="G1787" i="1"/>
  <c r="I670" i="1"/>
  <c r="H670" i="1"/>
  <c r="G670" i="1"/>
  <c r="I237" i="1"/>
  <c r="H237" i="1"/>
  <c r="G237" i="1"/>
  <c r="I130" i="1"/>
  <c r="H130" i="1"/>
  <c r="G130" i="1"/>
  <c r="I1351" i="1"/>
  <c r="H1351" i="1"/>
  <c r="G1351" i="1"/>
  <c r="I379" i="1"/>
  <c r="H379" i="1"/>
  <c r="G379" i="1"/>
  <c r="I464" i="1"/>
  <c r="H464" i="1"/>
  <c r="G464" i="1"/>
  <c r="I1134" i="1"/>
  <c r="H1134" i="1"/>
  <c r="G1134" i="1"/>
  <c r="I81" i="1"/>
  <c r="H81" i="1"/>
  <c r="G81" i="1"/>
  <c r="I834" i="1"/>
  <c r="H834" i="1"/>
  <c r="G834" i="1"/>
  <c r="I1023" i="1"/>
  <c r="H1023" i="1"/>
  <c r="G1023" i="1"/>
  <c r="I564" i="1"/>
  <c r="H564" i="1"/>
  <c r="G564" i="1"/>
  <c r="I1921" i="1"/>
  <c r="H1921" i="1"/>
  <c r="G1921" i="1"/>
  <c r="I1430" i="1"/>
  <c r="H1430" i="1"/>
  <c r="G1430" i="1"/>
  <c r="I1573" i="1"/>
  <c r="H1573" i="1"/>
  <c r="G1573" i="1"/>
  <c r="I1686" i="1"/>
  <c r="H1686" i="1"/>
  <c r="G1686" i="1"/>
  <c r="I1251" i="1"/>
  <c r="H1251" i="1"/>
  <c r="G1251" i="1"/>
  <c r="I783" i="1"/>
  <c r="H783" i="1"/>
  <c r="G783" i="1"/>
  <c r="I913" i="1"/>
  <c r="H913" i="1"/>
  <c r="G913" i="1"/>
  <c r="I1786" i="1"/>
  <c r="H1786" i="1"/>
  <c r="G1786" i="1"/>
  <c r="I669" i="1"/>
  <c r="H669" i="1"/>
  <c r="G669" i="1"/>
  <c r="I236" i="1"/>
  <c r="H236" i="1"/>
  <c r="G236" i="1"/>
  <c r="I129" i="1"/>
  <c r="H129" i="1"/>
  <c r="G129" i="1"/>
  <c r="I1350" i="1"/>
  <c r="H1350" i="1"/>
  <c r="G1350" i="1"/>
  <c r="I378" i="1"/>
  <c r="H378" i="1"/>
  <c r="G378" i="1"/>
  <c r="I463" i="1"/>
  <c r="H463" i="1"/>
  <c r="G463" i="1"/>
  <c r="I1133" i="1"/>
  <c r="H1133" i="1"/>
  <c r="G1133" i="1"/>
  <c r="I80" i="1"/>
  <c r="H80" i="1"/>
  <c r="G80" i="1"/>
  <c r="I1022" i="1"/>
  <c r="H1022" i="1"/>
  <c r="G1022" i="1"/>
  <c r="I563" i="1"/>
  <c r="H563" i="1"/>
  <c r="G563" i="1"/>
  <c r="I1920" i="1"/>
  <c r="H1920" i="1"/>
  <c r="G1920" i="1"/>
  <c r="I1429" i="1"/>
  <c r="H1429" i="1"/>
  <c r="G1429" i="1"/>
  <c r="I1572" i="1"/>
  <c r="H1572" i="1"/>
  <c r="G1572" i="1"/>
  <c r="I1685" i="1"/>
  <c r="H1685" i="1"/>
  <c r="G1685" i="1"/>
  <c r="I1250" i="1"/>
  <c r="H1250" i="1"/>
  <c r="G1250" i="1"/>
  <c r="I782" i="1"/>
  <c r="H782" i="1"/>
  <c r="G782" i="1"/>
  <c r="I912" i="1"/>
  <c r="H912" i="1"/>
  <c r="G912" i="1"/>
  <c r="I1785" i="1"/>
  <c r="H1785" i="1"/>
  <c r="G1785" i="1"/>
  <c r="I668" i="1"/>
  <c r="H668" i="1"/>
  <c r="G668" i="1"/>
  <c r="I235" i="1"/>
  <c r="H235" i="1"/>
  <c r="G235" i="1"/>
  <c r="I128" i="1"/>
  <c r="H128" i="1"/>
  <c r="G128" i="1"/>
  <c r="I377" i="1"/>
  <c r="H377" i="1"/>
  <c r="G377" i="1"/>
  <c r="I462" i="1"/>
  <c r="H462" i="1"/>
  <c r="G462" i="1"/>
  <c r="I79" i="1"/>
  <c r="H79" i="1"/>
  <c r="G79" i="1"/>
  <c r="I833" i="1"/>
  <c r="H833" i="1"/>
  <c r="G833" i="1"/>
  <c r="I562" i="1"/>
  <c r="H562" i="1"/>
  <c r="G562" i="1"/>
  <c r="I1919" i="1"/>
  <c r="H1919" i="1"/>
  <c r="G1919" i="1"/>
  <c r="I1428" i="1"/>
  <c r="H1428" i="1"/>
  <c r="G1428" i="1"/>
  <c r="I1571" i="1"/>
  <c r="H1571" i="1"/>
  <c r="G1571" i="1"/>
  <c r="I1684" i="1"/>
  <c r="H1684" i="1"/>
  <c r="G1684" i="1"/>
  <c r="I1249" i="1"/>
  <c r="H1249" i="1"/>
  <c r="G1249" i="1"/>
  <c r="I781" i="1"/>
  <c r="H781" i="1"/>
  <c r="G781" i="1"/>
  <c r="I911" i="1"/>
  <c r="H911" i="1"/>
  <c r="G911" i="1"/>
  <c r="I461" i="1"/>
  <c r="H461" i="1"/>
  <c r="G461" i="1"/>
  <c r="I832" i="1"/>
  <c r="H832" i="1"/>
  <c r="G832" i="1"/>
  <c r="I600" i="1"/>
  <c r="H600" i="1"/>
  <c r="G600" i="1"/>
  <c r="I1784" i="1"/>
  <c r="H1784" i="1"/>
  <c r="G1784" i="1"/>
  <c r="I825" i="1"/>
  <c r="H825" i="1"/>
  <c r="G825" i="1"/>
  <c r="I667" i="1"/>
  <c r="H667" i="1"/>
  <c r="G667" i="1"/>
  <c r="I127" i="1"/>
  <c r="H127" i="1"/>
  <c r="G127" i="1"/>
  <c r="I376" i="1"/>
  <c r="H376" i="1"/>
  <c r="G376" i="1"/>
  <c r="I78" i="1"/>
  <c r="H78" i="1"/>
  <c r="G78" i="1"/>
  <c r="I561" i="1"/>
  <c r="H561" i="1"/>
  <c r="G561" i="1"/>
  <c r="I1918" i="1"/>
  <c r="H1918" i="1"/>
  <c r="G1918" i="1"/>
  <c r="I1427" i="1"/>
  <c r="H1427" i="1"/>
  <c r="G1427" i="1"/>
  <c r="I1570" i="1"/>
  <c r="H1570" i="1"/>
  <c r="G1570" i="1"/>
  <c r="I1683" i="1"/>
  <c r="H1683" i="1"/>
  <c r="G1683" i="1"/>
  <c r="I1248" i="1"/>
  <c r="H1248" i="1"/>
  <c r="G1248" i="1"/>
  <c r="I780" i="1"/>
  <c r="H780" i="1"/>
  <c r="G780" i="1"/>
  <c r="I910" i="1"/>
  <c r="H910" i="1"/>
  <c r="G910" i="1"/>
  <c r="I1783" i="1"/>
  <c r="H1783" i="1"/>
  <c r="G1783" i="1"/>
  <c r="I666" i="1"/>
  <c r="H666" i="1"/>
  <c r="G666" i="1"/>
  <c r="I234" i="1"/>
  <c r="H234" i="1"/>
  <c r="G234" i="1"/>
  <c r="I126" i="1"/>
  <c r="H126" i="1"/>
  <c r="G126" i="1"/>
  <c r="I375" i="1"/>
  <c r="H375" i="1"/>
  <c r="G375" i="1"/>
  <c r="I460" i="1"/>
  <c r="H460" i="1"/>
  <c r="G460" i="1"/>
  <c r="I77" i="1"/>
  <c r="H77" i="1"/>
  <c r="G77" i="1"/>
  <c r="I1021" i="1"/>
  <c r="H1021" i="1"/>
  <c r="G1021" i="1"/>
  <c r="I560" i="1"/>
  <c r="H560" i="1"/>
  <c r="G560" i="1"/>
  <c r="I1917" i="1"/>
  <c r="H1917" i="1"/>
  <c r="G1917" i="1"/>
  <c r="I1426" i="1"/>
  <c r="H1426" i="1"/>
  <c r="G1426" i="1"/>
  <c r="I1569" i="1"/>
  <c r="H1569" i="1"/>
  <c r="G1569" i="1"/>
  <c r="I1682" i="1"/>
  <c r="H1682" i="1"/>
  <c r="G1682" i="1"/>
  <c r="I1247" i="1"/>
  <c r="H1247" i="1"/>
  <c r="G1247" i="1"/>
  <c r="I779" i="1"/>
  <c r="H779" i="1"/>
  <c r="G779" i="1"/>
  <c r="I909" i="1"/>
  <c r="H909" i="1"/>
  <c r="G909" i="1"/>
  <c r="I1782" i="1"/>
  <c r="H1782" i="1"/>
  <c r="G1782" i="1"/>
  <c r="I665" i="1"/>
  <c r="H665" i="1"/>
  <c r="G665" i="1"/>
  <c r="I233" i="1"/>
  <c r="H233" i="1"/>
  <c r="G233" i="1"/>
  <c r="I459" i="1"/>
  <c r="H459" i="1"/>
  <c r="G459" i="1"/>
  <c r="I374" i="1"/>
  <c r="H374" i="1"/>
  <c r="G374" i="1"/>
  <c r="I487" i="1"/>
  <c r="H487" i="1"/>
  <c r="G487" i="1"/>
  <c r="I76" i="1"/>
  <c r="H76" i="1"/>
  <c r="G76" i="1"/>
  <c r="I1020" i="1"/>
  <c r="H1020" i="1"/>
  <c r="G1020" i="1"/>
  <c r="I559" i="1"/>
  <c r="H559" i="1"/>
  <c r="G559" i="1"/>
  <c r="I1916" i="1"/>
  <c r="H1916" i="1"/>
  <c r="G1916" i="1"/>
  <c r="I1425" i="1"/>
  <c r="H1425" i="1"/>
  <c r="G1425" i="1"/>
  <c r="I1568" i="1"/>
  <c r="H1568" i="1"/>
  <c r="G1568" i="1"/>
  <c r="I1681" i="1"/>
  <c r="H1681" i="1"/>
  <c r="G1681" i="1"/>
  <c r="I1246" i="1"/>
  <c r="H1246" i="1"/>
  <c r="G1246" i="1"/>
  <c r="I778" i="1"/>
  <c r="H778" i="1"/>
  <c r="G778" i="1"/>
  <c r="I908" i="1"/>
  <c r="H908" i="1"/>
  <c r="G908" i="1"/>
  <c r="I1781" i="1"/>
  <c r="H1781" i="1"/>
  <c r="G1781" i="1"/>
  <c r="I664" i="1"/>
  <c r="H664" i="1"/>
  <c r="G664" i="1"/>
  <c r="I232" i="1"/>
  <c r="H232" i="1"/>
  <c r="G232" i="1"/>
  <c r="I125" i="1"/>
  <c r="H125" i="1"/>
  <c r="G125" i="1"/>
  <c r="I373" i="1"/>
  <c r="H373" i="1"/>
  <c r="G373" i="1"/>
  <c r="I1132" i="1"/>
  <c r="H1132" i="1"/>
  <c r="G1132" i="1"/>
  <c r="I75" i="1"/>
  <c r="H75" i="1"/>
  <c r="G75" i="1"/>
  <c r="I1019" i="1"/>
  <c r="H1019" i="1"/>
  <c r="G1019" i="1"/>
  <c r="I558" i="1"/>
  <c r="H558" i="1"/>
  <c r="G558" i="1"/>
  <c r="I1915" i="1"/>
  <c r="H1915" i="1"/>
  <c r="G1915" i="1"/>
  <c r="I1424" i="1"/>
  <c r="H1424" i="1"/>
  <c r="G1424" i="1"/>
  <c r="I1567" i="1"/>
  <c r="H1567" i="1"/>
  <c r="G1567" i="1"/>
  <c r="I1680" i="1"/>
  <c r="H1680" i="1"/>
  <c r="G1680" i="1"/>
  <c r="I1245" i="1"/>
  <c r="H1245" i="1"/>
  <c r="G1245" i="1"/>
  <c r="I777" i="1"/>
  <c r="H777" i="1"/>
  <c r="G777" i="1"/>
  <c r="I907" i="1"/>
  <c r="H907" i="1"/>
  <c r="G907" i="1"/>
  <c r="I1780" i="1"/>
  <c r="H1780" i="1"/>
  <c r="G1780" i="1"/>
  <c r="I663" i="1"/>
  <c r="H663" i="1"/>
  <c r="G663" i="1"/>
  <c r="I231" i="1"/>
  <c r="H231" i="1"/>
  <c r="G231" i="1"/>
  <c r="I458" i="1"/>
  <c r="H458" i="1"/>
  <c r="G458" i="1"/>
  <c r="I372" i="1"/>
  <c r="H372" i="1"/>
  <c r="G372" i="1"/>
  <c r="I1131" i="1"/>
  <c r="H1131" i="1"/>
  <c r="G1131" i="1"/>
  <c r="I74" i="1"/>
  <c r="H74" i="1"/>
  <c r="G74" i="1"/>
  <c r="I1018" i="1"/>
  <c r="H1018" i="1"/>
  <c r="G1018" i="1"/>
  <c r="I557" i="1"/>
  <c r="H557" i="1"/>
  <c r="G557" i="1"/>
  <c r="I1914" i="1"/>
  <c r="H1914" i="1"/>
  <c r="G1914" i="1"/>
  <c r="I1423" i="1"/>
  <c r="H1423" i="1"/>
  <c r="G1423" i="1"/>
  <c r="I1566" i="1"/>
  <c r="H1566" i="1"/>
  <c r="G1566" i="1"/>
  <c r="I1679" i="1"/>
  <c r="H1679" i="1"/>
  <c r="G1679" i="1"/>
  <c r="I1244" i="1"/>
  <c r="H1244" i="1"/>
  <c r="G1244" i="1"/>
  <c r="I776" i="1"/>
  <c r="H776" i="1"/>
  <c r="G776" i="1"/>
  <c r="I906" i="1"/>
  <c r="H906" i="1"/>
  <c r="G906" i="1"/>
  <c r="I1779" i="1"/>
  <c r="H1779" i="1"/>
  <c r="G1779" i="1"/>
  <c r="I124" i="1"/>
  <c r="H124" i="1"/>
  <c r="G124" i="1"/>
  <c r="I662" i="1"/>
  <c r="H662" i="1"/>
  <c r="G662" i="1"/>
  <c r="I230" i="1"/>
  <c r="H230" i="1"/>
  <c r="G230" i="1"/>
  <c r="I457" i="1"/>
  <c r="H457" i="1"/>
  <c r="G457" i="1"/>
  <c r="I371" i="1"/>
  <c r="H371" i="1"/>
  <c r="G371" i="1"/>
  <c r="I1130" i="1"/>
  <c r="H1130" i="1"/>
  <c r="G1130" i="1"/>
  <c r="I73" i="1"/>
  <c r="H73" i="1"/>
  <c r="G73" i="1"/>
  <c r="I1017" i="1"/>
  <c r="H1017" i="1"/>
  <c r="G1017" i="1"/>
  <c r="I556" i="1"/>
  <c r="H556" i="1"/>
  <c r="G556" i="1"/>
  <c r="I1913" i="1"/>
  <c r="H1913" i="1"/>
  <c r="G1913" i="1"/>
  <c r="I1422" i="1"/>
  <c r="H1422" i="1"/>
  <c r="G1422" i="1"/>
  <c r="I1565" i="1"/>
  <c r="H1565" i="1"/>
  <c r="G1565" i="1"/>
  <c r="I1678" i="1"/>
  <c r="H1678" i="1"/>
  <c r="G1678" i="1"/>
  <c r="I1243" i="1"/>
  <c r="H1243" i="1"/>
  <c r="G1243" i="1"/>
  <c r="I775" i="1"/>
  <c r="H775" i="1"/>
  <c r="G775" i="1"/>
  <c r="I905" i="1"/>
  <c r="H905" i="1"/>
  <c r="G905" i="1"/>
  <c r="I1778" i="1"/>
  <c r="H1778" i="1"/>
  <c r="G1778" i="1"/>
  <c r="I123" i="1"/>
  <c r="H123" i="1"/>
  <c r="G123" i="1"/>
  <c r="I661" i="1"/>
  <c r="H661" i="1"/>
  <c r="G661" i="1"/>
  <c r="I229" i="1"/>
  <c r="H229" i="1"/>
  <c r="G229" i="1"/>
  <c r="I456" i="1"/>
  <c r="H456" i="1"/>
  <c r="G456" i="1"/>
  <c r="I370" i="1"/>
  <c r="H370" i="1"/>
  <c r="G370" i="1"/>
  <c r="I1129" i="1"/>
  <c r="H1129" i="1"/>
  <c r="G1129" i="1"/>
  <c r="I72" i="1"/>
  <c r="H72" i="1"/>
  <c r="G72" i="1"/>
  <c r="I1016" i="1"/>
  <c r="H1016" i="1"/>
  <c r="G1016" i="1"/>
  <c r="I555" i="1"/>
  <c r="H555" i="1"/>
  <c r="G555" i="1"/>
  <c r="I1912" i="1"/>
  <c r="H1912" i="1"/>
  <c r="G1912" i="1"/>
  <c r="I1421" i="1"/>
  <c r="H1421" i="1"/>
  <c r="G1421" i="1"/>
  <c r="I1564" i="1"/>
  <c r="H1564" i="1"/>
  <c r="G1564" i="1"/>
  <c r="I1677" i="1"/>
  <c r="H1677" i="1"/>
  <c r="G1677" i="1"/>
  <c r="I1242" i="1"/>
  <c r="H1242" i="1"/>
  <c r="G1242" i="1"/>
  <c r="I774" i="1"/>
  <c r="H774" i="1"/>
  <c r="G774" i="1"/>
  <c r="I904" i="1"/>
  <c r="H904" i="1"/>
  <c r="G904" i="1"/>
  <c r="I660" i="1"/>
  <c r="H660" i="1"/>
  <c r="G660" i="1"/>
  <c r="I228" i="1"/>
  <c r="H228" i="1"/>
  <c r="G228" i="1"/>
  <c r="I595" i="1"/>
  <c r="H595" i="1"/>
  <c r="G595" i="1"/>
  <c r="I455" i="1"/>
  <c r="H455" i="1"/>
  <c r="G455" i="1"/>
  <c r="I369" i="1"/>
  <c r="H369" i="1"/>
  <c r="G369" i="1"/>
  <c r="I1128" i="1"/>
  <c r="H1128" i="1"/>
  <c r="G1128" i="1"/>
  <c r="I71" i="1"/>
  <c r="H71" i="1"/>
  <c r="G71" i="1"/>
  <c r="I1015" i="1"/>
  <c r="H1015" i="1"/>
  <c r="G1015" i="1"/>
  <c r="I554" i="1"/>
  <c r="H554" i="1"/>
  <c r="G554" i="1"/>
  <c r="I1911" i="1"/>
  <c r="H1911" i="1"/>
  <c r="G1911" i="1"/>
  <c r="I1420" i="1"/>
  <c r="H1420" i="1"/>
  <c r="G1420" i="1"/>
  <c r="I1563" i="1"/>
  <c r="H1563" i="1"/>
  <c r="G1563" i="1"/>
  <c r="I1676" i="1"/>
  <c r="H1676" i="1"/>
  <c r="G1676" i="1"/>
  <c r="I1241" i="1"/>
  <c r="H1241" i="1"/>
  <c r="G1241" i="1"/>
  <c r="I773" i="1"/>
  <c r="H773" i="1"/>
  <c r="G773" i="1"/>
  <c r="I903" i="1"/>
  <c r="H903" i="1"/>
  <c r="G903" i="1"/>
  <c r="I1910" i="1"/>
  <c r="H1910" i="1"/>
  <c r="G1910" i="1"/>
  <c r="I1777" i="1"/>
  <c r="H1777" i="1"/>
  <c r="G1777" i="1"/>
  <c r="I1675" i="1"/>
  <c r="H1675" i="1"/>
  <c r="G1675" i="1"/>
  <c r="I1562" i="1"/>
  <c r="H1562" i="1"/>
  <c r="G1562" i="1"/>
  <c r="I1419" i="1"/>
  <c r="H1419" i="1"/>
  <c r="G1419" i="1"/>
  <c r="I1240" i="1"/>
  <c r="H1240" i="1"/>
  <c r="G1240" i="1"/>
  <c r="I1127" i="1"/>
  <c r="H1127" i="1"/>
  <c r="G1127" i="1"/>
  <c r="I1014" i="1"/>
  <c r="H1014" i="1"/>
  <c r="G1014" i="1"/>
  <c r="I902" i="1"/>
  <c r="H902" i="1"/>
  <c r="G902" i="1"/>
  <c r="I772" i="1"/>
  <c r="H772" i="1"/>
  <c r="G772" i="1"/>
  <c r="I659" i="1"/>
  <c r="H659" i="1"/>
  <c r="G659" i="1"/>
  <c r="I553" i="1"/>
  <c r="H553" i="1"/>
  <c r="G553" i="1"/>
  <c r="I486" i="1"/>
  <c r="H486" i="1"/>
  <c r="G486" i="1"/>
  <c r="I454" i="1"/>
  <c r="H454" i="1"/>
  <c r="G454" i="1"/>
  <c r="I368" i="1"/>
  <c r="H368" i="1"/>
  <c r="G368" i="1"/>
  <c r="I227" i="1"/>
  <c r="H227" i="1"/>
  <c r="G227" i="1"/>
  <c r="I70" i="1"/>
  <c r="H70" i="1"/>
  <c r="G70" i="1"/>
  <c r="I1909" i="1"/>
  <c r="H1909" i="1"/>
  <c r="G1909" i="1"/>
  <c r="I1674" i="1"/>
  <c r="H1674" i="1"/>
  <c r="G1674" i="1"/>
  <c r="I1561" i="1"/>
  <c r="H1561" i="1"/>
  <c r="G1561" i="1"/>
  <c r="I1418" i="1"/>
  <c r="H1418" i="1"/>
  <c r="G1418" i="1"/>
  <c r="I1239" i="1"/>
  <c r="H1239" i="1"/>
  <c r="G1239" i="1"/>
  <c r="I1126" i="1"/>
  <c r="H1126" i="1"/>
  <c r="G1126" i="1"/>
  <c r="I1013" i="1"/>
  <c r="H1013" i="1"/>
  <c r="G1013" i="1"/>
  <c r="I901" i="1"/>
  <c r="H901" i="1"/>
  <c r="G901" i="1"/>
  <c r="I771" i="1"/>
  <c r="H771" i="1"/>
  <c r="G771" i="1"/>
  <c r="I658" i="1"/>
  <c r="H658" i="1"/>
  <c r="G658" i="1"/>
  <c r="I552" i="1"/>
  <c r="H552" i="1"/>
  <c r="G552" i="1"/>
  <c r="I485" i="1"/>
  <c r="H485" i="1"/>
  <c r="G485" i="1"/>
  <c r="I453" i="1"/>
  <c r="H453" i="1"/>
  <c r="G453" i="1"/>
  <c r="I367" i="1"/>
  <c r="H367" i="1"/>
  <c r="G367" i="1"/>
  <c r="I226" i="1"/>
  <c r="H226" i="1"/>
  <c r="G226" i="1"/>
  <c r="I69" i="1"/>
  <c r="H69" i="1"/>
  <c r="G69" i="1"/>
  <c r="I1908" i="1"/>
  <c r="H1908" i="1"/>
  <c r="G1908" i="1"/>
  <c r="I1776" i="1"/>
  <c r="H1776" i="1"/>
  <c r="G1776" i="1"/>
  <c r="I1673" i="1"/>
  <c r="H1673" i="1"/>
  <c r="G1673" i="1"/>
  <c r="I1560" i="1"/>
  <c r="H1560" i="1"/>
  <c r="G1560" i="1"/>
  <c r="I1417" i="1"/>
  <c r="H1417" i="1"/>
  <c r="G1417" i="1"/>
  <c r="I1238" i="1"/>
  <c r="H1238" i="1"/>
  <c r="G1238" i="1"/>
  <c r="I1125" i="1"/>
  <c r="H1125" i="1"/>
  <c r="G1125" i="1"/>
  <c r="I1012" i="1"/>
  <c r="H1012" i="1"/>
  <c r="G1012" i="1"/>
  <c r="I900" i="1"/>
  <c r="H900" i="1"/>
  <c r="G900" i="1"/>
  <c r="I770" i="1"/>
  <c r="H770" i="1"/>
  <c r="G770" i="1"/>
  <c r="I657" i="1"/>
  <c r="H657" i="1"/>
  <c r="G657" i="1"/>
  <c r="I551" i="1"/>
  <c r="H551" i="1"/>
  <c r="G551" i="1"/>
  <c r="I452" i="1"/>
  <c r="H452" i="1"/>
  <c r="G452" i="1"/>
  <c r="I366" i="1"/>
  <c r="H366" i="1"/>
  <c r="G366" i="1"/>
  <c r="I225" i="1"/>
  <c r="H225" i="1"/>
  <c r="G225" i="1"/>
  <c r="I68" i="1"/>
  <c r="H68" i="1"/>
  <c r="G68" i="1"/>
  <c r="I1907" i="1"/>
  <c r="H1907" i="1"/>
  <c r="G1907" i="1"/>
  <c r="I1775" i="1"/>
  <c r="H1775" i="1"/>
  <c r="G1775" i="1"/>
  <c r="I1672" i="1"/>
  <c r="H1672" i="1"/>
  <c r="G1672" i="1"/>
  <c r="I1559" i="1"/>
  <c r="H1559" i="1"/>
  <c r="G1559" i="1"/>
  <c r="I1416" i="1"/>
  <c r="H1416" i="1"/>
  <c r="G1416" i="1"/>
  <c r="I1237" i="1"/>
  <c r="H1237" i="1"/>
  <c r="G1237" i="1"/>
  <c r="I1124" i="1"/>
  <c r="H1124" i="1"/>
  <c r="G1124" i="1"/>
  <c r="I1011" i="1"/>
  <c r="H1011" i="1"/>
  <c r="G1011" i="1"/>
  <c r="I899" i="1"/>
  <c r="H899" i="1"/>
  <c r="G899" i="1"/>
  <c r="I769" i="1"/>
  <c r="H769" i="1"/>
  <c r="G769" i="1"/>
  <c r="I656" i="1"/>
  <c r="H656" i="1"/>
  <c r="G656" i="1"/>
  <c r="I599" i="1"/>
  <c r="H599" i="1"/>
  <c r="G599" i="1"/>
  <c r="I550" i="1"/>
  <c r="H550" i="1"/>
  <c r="G550" i="1"/>
  <c r="I484" i="1"/>
  <c r="H484" i="1"/>
  <c r="G484" i="1"/>
  <c r="I451" i="1"/>
  <c r="H451" i="1"/>
  <c r="G451" i="1"/>
  <c r="I365" i="1"/>
  <c r="H365" i="1"/>
  <c r="G365" i="1"/>
  <c r="I224" i="1"/>
  <c r="H224" i="1"/>
  <c r="G224" i="1"/>
  <c r="I67" i="1"/>
  <c r="H67" i="1"/>
  <c r="G67" i="1"/>
  <c r="I1774" i="1"/>
  <c r="H1774" i="1"/>
  <c r="G1774" i="1"/>
  <c r="I122" i="1"/>
  <c r="H122" i="1"/>
  <c r="G122" i="1"/>
  <c r="I655" i="1"/>
  <c r="H655" i="1"/>
  <c r="G655" i="1"/>
  <c r="I223" i="1"/>
  <c r="H223" i="1"/>
  <c r="G223" i="1"/>
  <c r="I1349" i="1"/>
  <c r="H1349" i="1"/>
  <c r="G1349" i="1"/>
  <c r="I450" i="1"/>
  <c r="H450" i="1"/>
  <c r="G450" i="1"/>
  <c r="I364" i="1"/>
  <c r="H364" i="1"/>
  <c r="G364" i="1"/>
  <c r="I1123" i="1"/>
  <c r="H1123" i="1"/>
  <c r="G1123" i="1"/>
  <c r="I66" i="1"/>
  <c r="H66" i="1"/>
  <c r="G66" i="1"/>
  <c r="I1010" i="1"/>
  <c r="H1010" i="1"/>
  <c r="G1010" i="1"/>
  <c r="I549" i="1"/>
  <c r="H549" i="1"/>
  <c r="G549" i="1"/>
  <c r="I1906" i="1"/>
  <c r="H1906" i="1"/>
  <c r="G1906" i="1"/>
  <c r="I817" i="1"/>
  <c r="H817" i="1"/>
  <c r="G817" i="1"/>
  <c r="I1415" i="1"/>
  <c r="H1415" i="1"/>
  <c r="G1415" i="1"/>
  <c r="I1558" i="1"/>
  <c r="H1558" i="1"/>
  <c r="G1558" i="1"/>
  <c r="I1671" i="1"/>
  <c r="H1671" i="1"/>
  <c r="G1671" i="1"/>
  <c r="I1236" i="1"/>
  <c r="H1236" i="1"/>
  <c r="G1236" i="1"/>
  <c r="I768" i="1"/>
  <c r="H768" i="1"/>
  <c r="G768" i="1"/>
  <c r="I898" i="1"/>
  <c r="H898" i="1"/>
  <c r="G898" i="1"/>
  <c r="I1905" i="1"/>
  <c r="H1905" i="1"/>
  <c r="G1905" i="1"/>
  <c r="I1773" i="1"/>
  <c r="H1773" i="1"/>
  <c r="G1773" i="1"/>
  <c r="I1670" i="1"/>
  <c r="H1670" i="1"/>
  <c r="G1670" i="1"/>
  <c r="I1557" i="1"/>
  <c r="H1557" i="1"/>
  <c r="G1557" i="1"/>
  <c r="I1414" i="1"/>
  <c r="H1414" i="1"/>
  <c r="G1414" i="1"/>
  <c r="I1348" i="1"/>
  <c r="H1348" i="1"/>
  <c r="G1348" i="1"/>
  <c r="I1235" i="1"/>
  <c r="H1235" i="1"/>
  <c r="G1235" i="1"/>
  <c r="I1122" i="1"/>
  <c r="H1122" i="1"/>
  <c r="G1122" i="1"/>
  <c r="I1009" i="1"/>
  <c r="H1009" i="1"/>
  <c r="G1009" i="1"/>
  <c r="I897" i="1"/>
  <c r="H897" i="1"/>
  <c r="G897" i="1"/>
  <c r="I767" i="1"/>
  <c r="H767" i="1"/>
  <c r="G767" i="1"/>
  <c r="I654" i="1"/>
  <c r="H654" i="1"/>
  <c r="G654" i="1"/>
  <c r="I548" i="1"/>
  <c r="H548" i="1"/>
  <c r="G548" i="1"/>
  <c r="I449" i="1"/>
  <c r="H449" i="1"/>
  <c r="G449" i="1"/>
  <c r="I363" i="1"/>
  <c r="H363" i="1"/>
  <c r="G363" i="1"/>
  <c r="I222" i="1"/>
  <c r="H222" i="1"/>
  <c r="G222" i="1"/>
  <c r="I121" i="1"/>
  <c r="H121" i="1"/>
  <c r="G121" i="1"/>
  <c r="I65" i="1"/>
  <c r="H65" i="1"/>
  <c r="G65" i="1"/>
  <c r="I1904" i="1"/>
  <c r="H1904" i="1"/>
  <c r="G1904" i="1"/>
  <c r="I1772" i="1"/>
  <c r="H1772" i="1"/>
  <c r="G1772" i="1"/>
  <c r="I1669" i="1"/>
  <c r="H1669" i="1"/>
  <c r="G1669" i="1"/>
  <c r="I1556" i="1"/>
  <c r="H1556" i="1"/>
  <c r="G1556" i="1"/>
  <c r="I1413" i="1"/>
  <c r="H1413" i="1"/>
  <c r="G1413" i="1"/>
  <c r="I1347" i="1"/>
  <c r="H1347" i="1"/>
  <c r="G1347" i="1"/>
  <c r="I1234" i="1"/>
  <c r="H1234" i="1"/>
  <c r="G1234" i="1"/>
  <c r="I1121" i="1"/>
  <c r="H1121" i="1"/>
  <c r="G1121" i="1"/>
  <c r="I1008" i="1"/>
  <c r="H1008" i="1"/>
  <c r="G1008" i="1"/>
  <c r="I896" i="1"/>
  <c r="H896" i="1"/>
  <c r="G896" i="1"/>
  <c r="I766" i="1"/>
  <c r="H766" i="1"/>
  <c r="G766" i="1"/>
  <c r="I653" i="1"/>
  <c r="H653" i="1"/>
  <c r="G653" i="1"/>
  <c r="I547" i="1"/>
  <c r="H547" i="1"/>
  <c r="G547" i="1"/>
  <c r="I448" i="1"/>
  <c r="H448" i="1"/>
  <c r="G448" i="1"/>
  <c r="I362" i="1"/>
  <c r="H362" i="1"/>
  <c r="G362" i="1"/>
  <c r="I221" i="1"/>
  <c r="H221" i="1"/>
  <c r="G221" i="1"/>
  <c r="I120" i="1"/>
  <c r="H120" i="1"/>
  <c r="G120" i="1"/>
  <c r="I64" i="1"/>
  <c r="H64" i="1"/>
  <c r="G64" i="1"/>
  <c r="I1903" i="1"/>
  <c r="H1903" i="1"/>
  <c r="G1903" i="1"/>
  <c r="I1771" i="1"/>
  <c r="H1771" i="1"/>
  <c r="G1771" i="1"/>
  <c r="I1668" i="1"/>
  <c r="H1668" i="1"/>
  <c r="G1668" i="1"/>
  <c r="I1412" i="1"/>
  <c r="H1412" i="1"/>
  <c r="G1412" i="1"/>
  <c r="I1346" i="1"/>
  <c r="H1346" i="1"/>
  <c r="G1346" i="1"/>
  <c r="I1120" i="1"/>
  <c r="H1120" i="1"/>
  <c r="G1120" i="1"/>
  <c r="I1007" i="1"/>
  <c r="H1007" i="1"/>
  <c r="G1007" i="1"/>
  <c r="I895" i="1"/>
  <c r="H895" i="1"/>
  <c r="G895" i="1"/>
  <c r="I824" i="1"/>
  <c r="H824" i="1"/>
  <c r="G824" i="1"/>
  <c r="I765" i="1"/>
  <c r="H765" i="1"/>
  <c r="G765" i="1"/>
  <c r="I652" i="1"/>
  <c r="H652" i="1"/>
  <c r="G652" i="1"/>
  <c r="I546" i="1"/>
  <c r="H546" i="1"/>
  <c r="G546" i="1"/>
  <c r="I447" i="1"/>
  <c r="H447" i="1"/>
  <c r="G447" i="1"/>
  <c r="I361" i="1"/>
  <c r="H361" i="1"/>
  <c r="G361" i="1"/>
  <c r="I220" i="1"/>
  <c r="H220" i="1"/>
  <c r="G220" i="1"/>
  <c r="I119" i="1"/>
  <c r="H119" i="1"/>
  <c r="G119" i="1"/>
  <c r="I611" i="1"/>
  <c r="H611" i="1"/>
  <c r="G611" i="1"/>
  <c r="I1824" i="1"/>
  <c r="H1824" i="1"/>
  <c r="G1824" i="1"/>
  <c r="I823" i="1"/>
  <c r="H823" i="1"/>
  <c r="G823" i="1"/>
  <c r="I1770" i="1"/>
  <c r="H1770" i="1"/>
  <c r="G1770" i="1"/>
  <c r="I651" i="1"/>
  <c r="H651" i="1"/>
  <c r="G651" i="1"/>
  <c r="I298" i="1"/>
  <c r="H298" i="1"/>
  <c r="G298" i="1"/>
  <c r="I219" i="1"/>
  <c r="H219" i="1"/>
  <c r="G219" i="1"/>
  <c r="I1345" i="1"/>
  <c r="H1345" i="1"/>
  <c r="G1345" i="1"/>
  <c r="I446" i="1"/>
  <c r="H446" i="1"/>
  <c r="G446" i="1"/>
  <c r="I360" i="1"/>
  <c r="H360" i="1"/>
  <c r="G360" i="1"/>
  <c r="I1119" i="1"/>
  <c r="H1119" i="1"/>
  <c r="G1119" i="1"/>
  <c r="I63" i="1"/>
  <c r="H63" i="1"/>
  <c r="G63" i="1"/>
  <c r="I1006" i="1"/>
  <c r="H1006" i="1"/>
  <c r="G1006" i="1"/>
  <c r="I545" i="1"/>
  <c r="H545" i="1"/>
  <c r="G545" i="1"/>
  <c r="I1902" i="1"/>
  <c r="H1902" i="1"/>
  <c r="G1902" i="1"/>
  <c r="I1411" i="1"/>
  <c r="H1411" i="1"/>
  <c r="G1411" i="1"/>
  <c r="I1555" i="1"/>
  <c r="H1555" i="1"/>
  <c r="G1555" i="1"/>
  <c r="I1667" i="1"/>
  <c r="H1667" i="1"/>
  <c r="G1667" i="1"/>
  <c r="I1233" i="1"/>
  <c r="H1233" i="1"/>
  <c r="G1233" i="1"/>
  <c r="I764" i="1"/>
  <c r="H764" i="1"/>
  <c r="G764" i="1"/>
  <c r="I894" i="1"/>
  <c r="H894" i="1"/>
  <c r="G894" i="1"/>
  <c r="I1769" i="1"/>
  <c r="H1769" i="1"/>
  <c r="G1769" i="1"/>
  <c r="I445" i="1"/>
  <c r="H445" i="1"/>
  <c r="G445" i="1"/>
  <c r="I650" i="1"/>
  <c r="H650" i="1"/>
  <c r="G650" i="1"/>
  <c r="I1344" i="1"/>
  <c r="H1344" i="1"/>
  <c r="G1344" i="1"/>
  <c r="I218" i="1"/>
  <c r="H218" i="1"/>
  <c r="G218" i="1"/>
  <c r="I359" i="1"/>
  <c r="H359" i="1"/>
  <c r="G359" i="1"/>
  <c r="I1118" i="1"/>
  <c r="H1118" i="1"/>
  <c r="G1118" i="1"/>
  <c r="I62" i="1"/>
  <c r="H62" i="1"/>
  <c r="G62" i="1"/>
  <c r="I1005" i="1"/>
  <c r="H1005" i="1"/>
  <c r="G1005" i="1"/>
  <c r="I544" i="1"/>
  <c r="H544" i="1"/>
  <c r="G544" i="1"/>
  <c r="I1901" i="1"/>
  <c r="H1901" i="1"/>
  <c r="G1901" i="1"/>
  <c r="I1410" i="1"/>
  <c r="H1410" i="1"/>
  <c r="G1410" i="1"/>
  <c r="I1554" i="1"/>
  <c r="H1554" i="1"/>
  <c r="G1554" i="1"/>
  <c r="I1666" i="1"/>
  <c r="H1666" i="1"/>
  <c r="G1666" i="1"/>
  <c r="I1232" i="1"/>
  <c r="H1232" i="1"/>
  <c r="G1232" i="1"/>
  <c r="I763" i="1"/>
  <c r="H763" i="1"/>
  <c r="G763" i="1"/>
  <c r="I893" i="1"/>
  <c r="H893" i="1"/>
  <c r="G893" i="1"/>
  <c r="I1768" i="1"/>
  <c r="H1768" i="1"/>
  <c r="G1768" i="1"/>
  <c r="I649" i="1"/>
  <c r="H649" i="1"/>
  <c r="G649" i="1"/>
  <c r="I1343" i="1"/>
  <c r="H1343" i="1"/>
  <c r="G1343" i="1"/>
  <c r="I217" i="1"/>
  <c r="H217" i="1"/>
  <c r="G217" i="1"/>
  <c r="I358" i="1"/>
  <c r="H358" i="1"/>
  <c r="G358" i="1"/>
  <c r="I1117" i="1"/>
  <c r="H1117" i="1"/>
  <c r="G1117" i="1"/>
  <c r="I61" i="1"/>
  <c r="H61" i="1"/>
  <c r="G61" i="1"/>
  <c r="I1004" i="1"/>
  <c r="H1004" i="1"/>
  <c r="G1004" i="1"/>
  <c r="I543" i="1"/>
  <c r="H543" i="1"/>
  <c r="G543" i="1"/>
  <c r="I1900" i="1"/>
  <c r="H1900" i="1"/>
  <c r="G1900" i="1"/>
  <c r="I1409" i="1"/>
  <c r="H1409" i="1"/>
  <c r="G1409" i="1"/>
  <c r="I1553" i="1"/>
  <c r="H1553" i="1"/>
  <c r="G1553" i="1"/>
  <c r="I1665" i="1"/>
  <c r="H1665" i="1"/>
  <c r="G1665" i="1"/>
  <c r="I1231" i="1"/>
  <c r="H1231" i="1"/>
  <c r="G1231" i="1"/>
  <c r="I762" i="1"/>
  <c r="H762" i="1"/>
  <c r="G762" i="1"/>
  <c r="I892" i="1"/>
  <c r="H892" i="1"/>
  <c r="G892" i="1"/>
  <c r="I1767" i="1"/>
  <c r="H1767" i="1"/>
  <c r="G1767" i="1"/>
  <c r="I444" i="1"/>
  <c r="H444" i="1"/>
  <c r="G444" i="1"/>
  <c r="I594" i="1"/>
  <c r="H594" i="1"/>
  <c r="G594" i="1"/>
  <c r="I216" i="1"/>
  <c r="H216" i="1"/>
  <c r="G216" i="1"/>
  <c r="I1342" i="1"/>
  <c r="H1342" i="1"/>
  <c r="G1342" i="1"/>
  <c r="I648" i="1"/>
  <c r="H648" i="1"/>
  <c r="G648" i="1"/>
  <c r="I357" i="1"/>
  <c r="H357" i="1"/>
  <c r="G357" i="1"/>
  <c r="I1116" i="1"/>
  <c r="H1116" i="1"/>
  <c r="G1116" i="1"/>
  <c r="I60" i="1"/>
  <c r="H60" i="1"/>
  <c r="G60" i="1"/>
  <c r="I1003" i="1"/>
  <c r="H1003" i="1"/>
  <c r="G1003" i="1"/>
  <c r="I542" i="1"/>
  <c r="H542" i="1"/>
  <c r="G542" i="1"/>
  <c r="I1899" i="1"/>
  <c r="H1899" i="1"/>
  <c r="G1899" i="1"/>
  <c r="I1408" i="1"/>
  <c r="H1408" i="1"/>
  <c r="G1408" i="1"/>
  <c r="I1552" i="1"/>
  <c r="H1552" i="1"/>
  <c r="G1552" i="1"/>
  <c r="I1664" i="1"/>
  <c r="H1664" i="1"/>
  <c r="G1664" i="1"/>
  <c r="I1230" i="1"/>
  <c r="H1230" i="1"/>
  <c r="G1230" i="1"/>
  <c r="I761" i="1"/>
  <c r="H761" i="1"/>
  <c r="G761" i="1"/>
  <c r="I1898" i="1"/>
  <c r="H1898" i="1"/>
  <c r="G1898" i="1"/>
  <c r="I1766" i="1"/>
  <c r="H1766" i="1"/>
  <c r="G1766" i="1"/>
  <c r="I1663" i="1"/>
  <c r="H1663" i="1"/>
  <c r="G1663" i="1"/>
  <c r="I1551" i="1"/>
  <c r="H1551" i="1"/>
  <c r="G1551" i="1"/>
  <c r="I1407" i="1"/>
  <c r="H1407" i="1"/>
  <c r="G1407" i="1"/>
  <c r="I1341" i="1"/>
  <c r="H1341" i="1"/>
  <c r="G1341" i="1"/>
  <c r="I1229" i="1"/>
  <c r="H1229" i="1"/>
  <c r="G1229" i="1"/>
  <c r="I1115" i="1"/>
  <c r="H1115" i="1"/>
  <c r="G1115" i="1"/>
  <c r="I1002" i="1"/>
  <c r="H1002" i="1"/>
  <c r="G1002" i="1"/>
  <c r="I891" i="1"/>
  <c r="H891" i="1"/>
  <c r="G891" i="1"/>
  <c r="I760" i="1"/>
  <c r="H760" i="1"/>
  <c r="G760" i="1"/>
  <c r="I647" i="1"/>
  <c r="H647" i="1"/>
  <c r="G647" i="1"/>
  <c r="I541" i="1"/>
  <c r="H541" i="1"/>
  <c r="G541" i="1"/>
  <c r="I443" i="1"/>
  <c r="H443" i="1"/>
  <c r="G443" i="1"/>
  <c r="I356" i="1"/>
  <c r="H356" i="1"/>
  <c r="G356" i="1"/>
  <c r="I215" i="1"/>
  <c r="H215" i="1"/>
  <c r="G215" i="1"/>
  <c r="I59" i="1"/>
  <c r="H59" i="1"/>
  <c r="G59" i="1"/>
  <c r="I593" i="1"/>
  <c r="H593" i="1"/>
  <c r="G593" i="1"/>
  <c r="I442" i="1"/>
  <c r="H442" i="1"/>
  <c r="G442" i="1"/>
  <c r="I297" i="1"/>
  <c r="H297" i="1"/>
  <c r="G297" i="1"/>
  <c r="I646" i="1"/>
  <c r="H646" i="1"/>
  <c r="G646" i="1"/>
  <c r="I1340" i="1"/>
  <c r="H1340" i="1"/>
  <c r="G1340" i="1"/>
  <c r="I214" i="1"/>
  <c r="H214" i="1"/>
  <c r="G214" i="1"/>
  <c r="I355" i="1"/>
  <c r="H355" i="1"/>
  <c r="G355" i="1"/>
  <c r="I1114" i="1"/>
  <c r="H1114" i="1"/>
  <c r="G1114" i="1"/>
  <c r="I58" i="1"/>
  <c r="H58" i="1"/>
  <c r="G58" i="1"/>
  <c r="I1001" i="1"/>
  <c r="H1001" i="1"/>
  <c r="G1001" i="1"/>
  <c r="I540" i="1"/>
  <c r="H540" i="1"/>
  <c r="G540" i="1"/>
  <c r="I1897" i="1"/>
  <c r="H1897" i="1"/>
  <c r="G1897" i="1"/>
  <c r="I1406" i="1"/>
  <c r="H1406" i="1"/>
  <c r="G1406" i="1"/>
  <c r="I1550" i="1"/>
  <c r="H1550" i="1"/>
  <c r="G1550" i="1"/>
  <c r="I1662" i="1"/>
  <c r="H1662" i="1"/>
  <c r="G1662" i="1"/>
  <c r="I1228" i="1"/>
  <c r="H1228" i="1"/>
  <c r="G1228" i="1"/>
  <c r="I759" i="1"/>
  <c r="H759" i="1"/>
  <c r="G759" i="1"/>
  <c r="I890" i="1"/>
  <c r="H890" i="1"/>
  <c r="G890" i="1"/>
  <c r="I441" i="1"/>
  <c r="H441" i="1"/>
  <c r="G441" i="1"/>
  <c r="I296" i="1"/>
  <c r="H296" i="1"/>
  <c r="G296" i="1"/>
  <c r="I645" i="1"/>
  <c r="H645" i="1"/>
  <c r="G645" i="1"/>
  <c r="I1339" i="1"/>
  <c r="H1339" i="1"/>
  <c r="G1339" i="1"/>
  <c r="I610" i="1"/>
  <c r="H610" i="1"/>
  <c r="G610" i="1"/>
  <c r="I213" i="1"/>
  <c r="H213" i="1"/>
  <c r="G213" i="1"/>
  <c r="I1113" i="1"/>
  <c r="H1113" i="1"/>
  <c r="G1113" i="1"/>
  <c r="I57" i="1"/>
  <c r="H57" i="1"/>
  <c r="G57" i="1"/>
  <c r="I1000" i="1"/>
  <c r="H1000" i="1"/>
  <c r="G1000" i="1"/>
  <c r="I539" i="1"/>
  <c r="H539" i="1"/>
  <c r="G539" i="1"/>
  <c r="I1896" i="1"/>
  <c r="H1896" i="1"/>
  <c r="G1896" i="1"/>
  <c r="I1405" i="1"/>
  <c r="H1405" i="1"/>
  <c r="G1405" i="1"/>
  <c r="I1549" i="1"/>
  <c r="H1549" i="1"/>
  <c r="G1549" i="1"/>
  <c r="I1661" i="1"/>
  <c r="H1661" i="1"/>
  <c r="G1661" i="1"/>
  <c r="I1227" i="1"/>
  <c r="H1227" i="1"/>
  <c r="G1227" i="1"/>
  <c r="I758" i="1"/>
  <c r="H758" i="1"/>
  <c r="G758" i="1"/>
  <c r="I889" i="1"/>
  <c r="H889" i="1"/>
  <c r="G889" i="1"/>
  <c r="I644" i="1"/>
  <c r="H644" i="1"/>
  <c r="G644" i="1"/>
  <c r="I440" i="1"/>
  <c r="H440" i="1"/>
  <c r="G440" i="1"/>
  <c r="I295" i="1"/>
  <c r="H295" i="1"/>
  <c r="G295" i="1"/>
  <c r="I212" i="1"/>
  <c r="H212" i="1"/>
  <c r="G212" i="1"/>
  <c r="I1338" i="1"/>
  <c r="H1338" i="1"/>
  <c r="G1338" i="1"/>
  <c r="I1823" i="1"/>
  <c r="H1823" i="1"/>
  <c r="G1823" i="1"/>
  <c r="I354" i="1"/>
  <c r="H354" i="1"/>
  <c r="G354" i="1"/>
  <c r="I1112" i="1"/>
  <c r="H1112" i="1"/>
  <c r="G1112" i="1"/>
  <c r="I56" i="1"/>
  <c r="H56" i="1"/>
  <c r="G56" i="1"/>
  <c r="I999" i="1"/>
  <c r="H999" i="1"/>
  <c r="G999" i="1"/>
  <c r="I538" i="1"/>
  <c r="H538" i="1"/>
  <c r="G538" i="1"/>
  <c r="I1895" i="1"/>
  <c r="H1895" i="1"/>
  <c r="G1895" i="1"/>
  <c r="I1404" i="1"/>
  <c r="H1404" i="1"/>
  <c r="G1404" i="1"/>
  <c r="I1548" i="1"/>
  <c r="H1548" i="1"/>
  <c r="G1548" i="1"/>
  <c r="I1660" i="1"/>
  <c r="H1660" i="1"/>
  <c r="G1660" i="1"/>
  <c r="I1226" i="1"/>
  <c r="H1226" i="1"/>
  <c r="G1226" i="1"/>
  <c r="I757" i="1"/>
  <c r="H757" i="1"/>
  <c r="G757" i="1"/>
  <c r="I888" i="1"/>
  <c r="H888" i="1"/>
  <c r="G888" i="1"/>
  <c r="I1894" i="1"/>
  <c r="H1894" i="1"/>
  <c r="G1894" i="1"/>
  <c r="I1822" i="1"/>
  <c r="H1822" i="1"/>
  <c r="G1822" i="1"/>
  <c r="I1765" i="1"/>
  <c r="H1765" i="1"/>
  <c r="G1765" i="1"/>
  <c r="I1659" i="1"/>
  <c r="H1659" i="1"/>
  <c r="G1659" i="1"/>
  <c r="I1547" i="1"/>
  <c r="H1547" i="1"/>
  <c r="G1547" i="1"/>
  <c r="I1403" i="1"/>
  <c r="H1403" i="1"/>
  <c r="G1403" i="1"/>
  <c r="I1337" i="1"/>
  <c r="H1337" i="1"/>
  <c r="G1337" i="1"/>
  <c r="I1225" i="1"/>
  <c r="H1225" i="1"/>
  <c r="G1225" i="1"/>
  <c r="I1111" i="1"/>
  <c r="H1111" i="1"/>
  <c r="G1111" i="1"/>
  <c r="I998" i="1"/>
  <c r="H998" i="1"/>
  <c r="G998" i="1"/>
  <c r="I887" i="1"/>
  <c r="H887" i="1"/>
  <c r="G887" i="1"/>
  <c r="I756" i="1"/>
  <c r="H756" i="1"/>
  <c r="G756" i="1"/>
  <c r="I643" i="1"/>
  <c r="H643" i="1"/>
  <c r="G643" i="1"/>
  <c r="I537" i="1"/>
  <c r="H537" i="1"/>
  <c r="G537" i="1"/>
  <c r="I439" i="1"/>
  <c r="H439" i="1"/>
  <c r="G439" i="1"/>
  <c r="I353" i="1"/>
  <c r="H353" i="1"/>
  <c r="G353" i="1"/>
  <c r="I211" i="1"/>
  <c r="H211" i="1"/>
  <c r="G211" i="1"/>
  <c r="I55" i="1"/>
  <c r="H55" i="1"/>
  <c r="G55" i="1"/>
  <c r="I1764" i="1"/>
  <c r="H1764" i="1"/>
  <c r="G1764" i="1"/>
  <c r="I642" i="1"/>
  <c r="H642" i="1"/>
  <c r="G642" i="1"/>
  <c r="I294" i="1"/>
  <c r="H294" i="1"/>
  <c r="G294" i="1"/>
  <c r="I210" i="1"/>
  <c r="H210" i="1"/>
  <c r="G210" i="1"/>
  <c r="I1336" i="1"/>
  <c r="H1336" i="1"/>
  <c r="G1336" i="1"/>
  <c r="I1821" i="1"/>
  <c r="H1821" i="1"/>
  <c r="G1821" i="1"/>
  <c r="I352" i="1"/>
  <c r="H352" i="1"/>
  <c r="G352" i="1"/>
  <c r="I1110" i="1"/>
  <c r="H1110" i="1"/>
  <c r="G1110" i="1"/>
  <c r="I54" i="1"/>
  <c r="H54" i="1"/>
  <c r="G54" i="1"/>
  <c r="I997" i="1"/>
  <c r="H997" i="1"/>
  <c r="G997" i="1"/>
  <c r="I536" i="1"/>
  <c r="H536" i="1"/>
  <c r="G536" i="1"/>
  <c r="I1893" i="1"/>
  <c r="H1893" i="1"/>
  <c r="G1893" i="1"/>
  <c r="I1402" i="1"/>
  <c r="H1402" i="1"/>
  <c r="G1402" i="1"/>
  <c r="I1546" i="1"/>
  <c r="H1546" i="1"/>
  <c r="G1546" i="1"/>
  <c r="I1658" i="1"/>
  <c r="H1658" i="1"/>
  <c r="G1658" i="1"/>
  <c r="I1224" i="1"/>
  <c r="H1224" i="1"/>
  <c r="G1224" i="1"/>
  <c r="I755" i="1"/>
  <c r="H755" i="1"/>
  <c r="G755" i="1"/>
  <c r="I886" i="1"/>
  <c r="H886" i="1"/>
  <c r="G886" i="1"/>
  <c r="I1763" i="1"/>
  <c r="H1763" i="1"/>
  <c r="G1763" i="1"/>
  <c r="I209" i="1"/>
  <c r="H209" i="1"/>
  <c r="G209" i="1"/>
  <c r="I293" i="1"/>
  <c r="H293" i="1"/>
  <c r="G293" i="1"/>
  <c r="I641" i="1"/>
  <c r="H641" i="1"/>
  <c r="G641" i="1"/>
  <c r="I1335" i="1"/>
  <c r="H1335" i="1"/>
  <c r="G1335" i="1"/>
  <c r="I1820" i="1"/>
  <c r="H1820" i="1"/>
  <c r="G1820" i="1"/>
  <c r="I351" i="1"/>
  <c r="H351" i="1"/>
  <c r="G351" i="1"/>
  <c r="I1109" i="1"/>
  <c r="H1109" i="1"/>
  <c r="G1109" i="1"/>
  <c r="I53" i="1"/>
  <c r="H53" i="1"/>
  <c r="G53" i="1"/>
  <c r="I996" i="1"/>
  <c r="H996" i="1"/>
  <c r="G996" i="1"/>
  <c r="I535" i="1"/>
  <c r="H535" i="1"/>
  <c r="G535" i="1"/>
  <c r="I1892" i="1"/>
  <c r="H1892" i="1"/>
  <c r="G1892" i="1"/>
  <c r="I1401" i="1"/>
  <c r="H1401" i="1"/>
  <c r="G1401" i="1"/>
  <c r="I1545" i="1"/>
  <c r="H1545" i="1"/>
  <c r="G1545" i="1"/>
  <c r="I1657" i="1"/>
  <c r="H1657" i="1"/>
  <c r="G1657" i="1"/>
  <c r="I1223" i="1"/>
  <c r="H1223" i="1"/>
  <c r="G1223" i="1"/>
  <c r="I754" i="1"/>
  <c r="H754" i="1"/>
  <c r="G754" i="1"/>
  <c r="I885" i="1"/>
  <c r="H885" i="1"/>
  <c r="G885" i="1"/>
  <c r="I822" i="1"/>
  <c r="H822" i="1"/>
  <c r="G822" i="1"/>
  <c r="I1819" i="1"/>
  <c r="H1819" i="1"/>
  <c r="G1819" i="1"/>
  <c r="I1762" i="1"/>
  <c r="H1762" i="1"/>
  <c r="G1762" i="1"/>
  <c r="I438" i="1"/>
  <c r="H438" i="1"/>
  <c r="G438" i="1"/>
  <c r="I292" i="1"/>
  <c r="H292" i="1"/>
  <c r="G292" i="1"/>
  <c r="I1334" i="1"/>
  <c r="H1334" i="1"/>
  <c r="G1334" i="1"/>
  <c r="I609" i="1"/>
  <c r="H609" i="1"/>
  <c r="G609" i="1"/>
  <c r="I350" i="1"/>
  <c r="H350" i="1"/>
  <c r="G350" i="1"/>
  <c r="I1108" i="1"/>
  <c r="H1108" i="1"/>
  <c r="G1108" i="1"/>
  <c r="I52" i="1"/>
  <c r="H52" i="1"/>
  <c r="G52" i="1"/>
  <c r="I640" i="1"/>
  <c r="H640" i="1"/>
  <c r="G640" i="1"/>
  <c r="I713" i="1"/>
  <c r="H713" i="1"/>
  <c r="G713" i="1"/>
  <c r="I1891" i="1"/>
  <c r="H1891" i="1"/>
  <c r="G1891" i="1"/>
  <c r="I1400" i="1"/>
  <c r="H1400" i="1"/>
  <c r="G1400" i="1"/>
  <c r="I1544" i="1"/>
  <c r="H1544" i="1"/>
  <c r="G1544" i="1"/>
  <c r="I1656" i="1"/>
  <c r="H1656" i="1"/>
  <c r="G1656" i="1"/>
  <c r="I1222" i="1"/>
  <c r="H1222" i="1"/>
  <c r="G1222" i="1"/>
  <c r="I592" i="1"/>
  <c r="H592" i="1"/>
  <c r="G592" i="1"/>
  <c r="I884" i="1"/>
  <c r="H884" i="1"/>
  <c r="G884" i="1"/>
  <c r="I1761" i="1"/>
  <c r="H1761" i="1"/>
  <c r="G1761" i="1"/>
  <c r="I208" i="1"/>
  <c r="H208" i="1"/>
  <c r="G208" i="1"/>
  <c r="I291" i="1"/>
  <c r="H291" i="1"/>
  <c r="G291" i="1"/>
  <c r="I639" i="1"/>
  <c r="H639" i="1"/>
  <c r="G639" i="1"/>
  <c r="I1333" i="1"/>
  <c r="H1333" i="1"/>
  <c r="G1333" i="1"/>
  <c r="I349" i="1"/>
  <c r="H349" i="1"/>
  <c r="G349" i="1"/>
  <c r="I1107" i="1"/>
  <c r="H1107" i="1"/>
  <c r="G1107" i="1"/>
  <c r="I51" i="1"/>
  <c r="H51" i="1"/>
  <c r="G51" i="1"/>
  <c r="I995" i="1"/>
  <c r="H995" i="1"/>
  <c r="G995" i="1"/>
  <c r="I534" i="1"/>
  <c r="H534" i="1"/>
  <c r="G534" i="1"/>
  <c r="I1890" i="1"/>
  <c r="H1890" i="1"/>
  <c r="G1890" i="1"/>
  <c r="I1399" i="1"/>
  <c r="H1399" i="1"/>
  <c r="G1399" i="1"/>
  <c r="I1543" i="1"/>
  <c r="H1543" i="1"/>
  <c r="G1543" i="1"/>
  <c r="I1655" i="1"/>
  <c r="H1655" i="1"/>
  <c r="G1655" i="1"/>
  <c r="I1221" i="1"/>
  <c r="H1221" i="1"/>
  <c r="G1221" i="1"/>
  <c r="I712" i="1"/>
  <c r="H712" i="1"/>
  <c r="G712" i="1"/>
  <c r="I883" i="1"/>
  <c r="H883" i="1"/>
  <c r="G883" i="1"/>
  <c r="I1889" i="1"/>
  <c r="H1889" i="1"/>
  <c r="G1889" i="1"/>
  <c r="I1760" i="1"/>
  <c r="H1760" i="1"/>
  <c r="G1760" i="1"/>
  <c r="I1654" i="1"/>
  <c r="H1654" i="1"/>
  <c r="G1654" i="1"/>
  <c r="I1398" i="1"/>
  <c r="H1398" i="1"/>
  <c r="G1398" i="1"/>
  <c r="I1332" i="1"/>
  <c r="H1332" i="1"/>
  <c r="G1332" i="1"/>
  <c r="I1220" i="1"/>
  <c r="H1220" i="1"/>
  <c r="G1220" i="1"/>
  <c r="I1106" i="1"/>
  <c r="H1106" i="1"/>
  <c r="G1106" i="1"/>
  <c r="I994" i="1"/>
  <c r="H994" i="1"/>
  <c r="G994" i="1"/>
  <c r="I882" i="1"/>
  <c r="H882" i="1"/>
  <c r="G882" i="1"/>
  <c r="I638" i="1"/>
  <c r="H638" i="1"/>
  <c r="G638" i="1"/>
  <c r="I608" i="1"/>
  <c r="H608" i="1"/>
  <c r="G608" i="1"/>
  <c r="I533" i="1"/>
  <c r="H533" i="1"/>
  <c r="G533" i="1"/>
  <c r="I437" i="1"/>
  <c r="H437" i="1"/>
  <c r="G437" i="1"/>
  <c r="I348" i="1"/>
  <c r="H348" i="1"/>
  <c r="G348" i="1"/>
  <c r="I290" i="1"/>
  <c r="H290" i="1"/>
  <c r="G290" i="1"/>
  <c r="I207" i="1"/>
  <c r="H207" i="1"/>
  <c r="G207" i="1"/>
  <c r="I50" i="1"/>
  <c r="H50" i="1"/>
  <c r="G50" i="1"/>
  <c r="I1759" i="1"/>
  <c r="H1759" i="1"/>
  <c r="G1759" i="1"/>
  <c r="I637" i="1"/>
  <c r="H637" i="1"/>
  <c r="G637" i="1"/>
  <c r="I289" i="1"/>
  <c r="H289" i="1"/>
  <c r="G289" i="1"/>
  <c r="I206" i="1"/>
  <c r="H206" i="1"/>
  <c r="G206" i="1"/>
  <c r="I1331" i="1"/>
  <c r="H1331" i="1"/>
  <c r="G1331" i="1"/>
  <c r="I607" i="1"/>
  <c r="H607" i="1"/>
  <c r="G607" i="1"/>
  <c r="I347" i="1"/>
  <c r="H347" i="1"/>
  <c r="G347" i="1"/>
  <c r="I1105" i="1"/>
  <c r="H1105" i="1"/>
  <c r="G1105" i="1"/>
  <c r="I49" i="1"/>
  <c r="H49" i="1"/>
  <c r="G49" i="1"/>
  <c r="I993" i="1"/>
  <c r="H993" i="1"/>
  <c r="G993" i="1"/>
  <c r="I532" i="1"/>
  <c r="H532" i="1"/>
  <c r="G532" i="1"/>
  <c r="I1888" i="1"/>
  <c r="H1888" i="1"/>
  <c r="G1888" i="1"/>
  <c r="I1397" i="1"/>
  <c r="H1397" i="1"/>
  <c r="G1397" i="1"/>
  <c r="I1542" i="1"/>
  <c r="H1542" i="1"/>
  <c r="G1542" i="1"/>
  <c r="I1653" i="1"/>
  <c r="H1653" i="1"/>
  <c r="G1653" i="1"/>
  <c r="I1219" i="1"/>
  <c r="H1219" i="1"/>
  <c r="G1219" i="1"/>
  <c r="I753" i="1"/>
  <c r="H753" i="1"/>
  <c r="G753" i="1"/>
  <c r="I881" i="1"/>
  <c r="H881" i="1"/>
  <c r="G881" i="1"/>
  <c r="I1758" i="1"/>
  <c r="H1758" i="1"/>
  <c r="G1758" i="1"/>
  <c r="I205" i="1"/>
  <c r="H205" i="1"/>
  <c r="G205" i="1"/>
  <c r="I288" i="1"/>
  <c r="H288" i="1"/>
  <c r="G288" i="1"/>
  <c r="I591" i="1"/>
  <c r="H591" i="1"/>
  <c r="G591" i="1"/>
  <c r="I1330" i="1"/>
  <c r="H1330" i="1"/>
  <c r="G1330" i="1"/>
  <c r="I636" i="1"/>
  <c r="H636" i="1"/>
  <c r="G636" i="1"/>
  <c r="I346" i="1"/>
  <c r="H346" i="1"/>
  <c r="G346" i="1"/>
  <c r="I1104" i="1"/>
  <c r="H1104" i="1"/>
  <c r="G1104" i="1"/>
  <c r="I48" i="1"/>
  <c r="H48" i="1"/>
  <c r="G48" i="1"/>
  <c r="I992" i="1"/>
  <c r="H992" i="1"/>
  <c r="G992" i="1"/>
  <c r="I531" i="1"/>
  <c r="H531" i="1"/>
  <c r="G531" i="1"/>
  <c r="I1887" i="1"/>
  <c r="H1887" i="1"/>
  <c r="G1887" i="1"/>
  <c r="I1396" i="1"/>
  <c r="H1396" i="1"/>
  <c r="G1396" i="1"/>
  <c r="I1541" i="1"/>
  <c r="H1541" i="1"/>
  <c r="G1541" i="1"/>
  <c r="I1652" i="1"/>
  <c r="H1652" i="1"/>
  <c r="G1652" i="1"/>
  <c r="I1218" i="1"/>
  <c r="H1218" i="1"/>
  <c r="G1218" i="1"/>
  <c r="I752" i="1"/>
  <c r="H752" i="1"/>
  <c r="G752" i="1"/>
  <c r="I880" i="1"/>
  <c r="H880" i="1"/>
  <c r="G880" i="1"/>
  <c r="I1757" i="1"/>
  <c r="H1757" i="1"/>
  <c r="G1757" i="1"/>
  <c r="I204" i="1"/>
  <c r="H204" i="1"/>
  <c r="G204" i="1"/>
  <c r="I287" i="1"/>
  <c r="H287" i="1"/>
  <c r="G287" i="1"/>
  <c r="I635" i="1"/>
  <c r="H635" i="1"/>
  <c r="G635" i="1"/>
  <c r="I1329" i="1"/>
  <c r="H1329" i="1"/>
  <c r="G1329" i="1"/>
  <c r="I345" i="1"/>
  <c r="H345" i="1"/>
  <c r="G345" i="1"/>
  <c r="I1103" i="1"/>
  <c r="H1103" i="1"/>
  <c r="G1103" i="1"/>
  <c r="I47" i="1"/>
  <c r="H47" i="1"/>
  <c r="G47" i="1"/>
  <c r="I991" i="1"/>
  <c r="H991" i="1"/>
  <c r="G991" i="1"/>
  <c r="I530" i="1"/>
  <c r="H530" i="1"/>
  <c r="G530" i="1"/>
  <c r="I1886" i="1"/>
  <c r="H1886" i="1"/>
  <c r="G1886" i="1"/>
  <c r="I1395" i="1"/>
  <c r="H1395" i="1"/>
  <c r="G1395" i="1"/>
  <c r="I1540" i="1"/>
  <c r="H1540" i="1"/>
  <c r="G1540" i="1"/>
  <c r="I1651" i="1"/>
  <c r="H1651" i="1"/>
  <c r="G1651" i="1"/>
  <c r="I1217" i="1"/>
  <c r="H1217" i="1"/>
  <c r="G1217" i="1"/>
  <c r="I751" i="1"/>
  <c r="H751" i="1"/>
  <c r="G751" i="1"/>
  <c r="I879" i="1"/>
  <c r="H879" i="1"/>
  <c r="G879" i="1"/>
  <c r="I1885" i="1"/>
  <c r="H1885" i="1"/>
  <c r="G1885" i="1"/>
  <c r="I1756" i="1"/>
  <c r="H1756" i="1"/>
  <c r="G1756" i="1"/>
  <c r="I1650" i="1"/>
  <c r="H1650" i="1"/>
  <c r="G1650" i="1"/>
  <c r="I1539" i="1"/>
  <c r="H1539" i="1"/>
  <c r="G1539" i="1"/>
  <c r="I1394" i="1"/>
  <c r="H1394" i="1"/>
  <c r="G1394" i="1"/>
  <c r="I1328" i="1"/>
  <c r="H1328" i="1"/>
  <c r="G1328" i="1"/>
  <c r="I1216" i="1"/>
  <c r="H1216" i="1"/>
  <c r="G1216" i="1"/>
  <c r="I1102" i="1"/>
  <c r="H1102" i="1"/>
  <c r="G1102" i="1"/>
  <c r="I990" i="1"/>
  <c r="H990" i="1"/>
  <c r="G990" i="1"/>
  <c r="I878" i="1"/>
  <c r="H878" i="1"/>
  <c r="G878" i="1"/>
  <c r="I750" i="1"/>
  <c r="H750" i="1"/>
  <c r="G750" i="1"/>
  <c r="I711" i="1"/>
  <c r="H711" i="1"/>
  <c r="G711" i="1"/>
  <c r="I634" i="1"/>
  <c r="H634" i="1"/>
  <c r="G634" i="1"/>
  <c r="I606" i="1"/>
  <c r="H606" i="1"/>
  <c r="G606" i="1"/>
  <c r="I529" i="1"/>
  <c r="H529" i="1"/>
  <c r="G529" i="1"/>
  <c r="I344" i="1"/>
  <c r="H344" i="1"/>
  <c r="G344" i="1"/>
  <c r="I286" i="1"/>
  <c r="H286" i="1"/>
  <c r="G286" i="1"/>
  <c r="I203" i="1"/>
  <c r="H203" i="1"/>
  <c r="G203" i="1"/>
  <c r="I46" i="1"/>
  <c r="H46" i="1"/>
  <c r="G46" i="1"/>
  <c r="I1755" i="1"/>
  <c r="H1755" i="1"/>
  <c r="G1755" i="1"/>
  <c r="I436" i="1"/>
  <c r="H436" i="1"/>
  <c r="G436" i="1"/>
  <c r="I285" i="1"/>
  <c r="H285" i="1"/>
  <c r="G285" i="1"/>
  <c r="I590" i="1"/>
  <c r="H590" i="1"/>
  <c r="G590" i="1"/>
  <c r="I1327" i="1"/>
  <c r="H1327" i="1"/>
  <c r="G1327" i="1"/>
  <c r="I605" i="1"/>
  <c r="H605" i="1"/>
  <c r="G605" i="1"/>
  <c r="I343" i="1"/>
  <c r="H343" i="1"/>
  <c r="G343" i="1"/>
  <c r="I1101" i="1"/>
  <c r="H1101" i="1"/>
  <c r="G1101" i="1"/>
  <c r="I45" i="1"/>
  <c r="H45" i="1"/>
  <c r="G45" i="1"/>
  <c r="I989" i="1"/>
  <c r="H989" i="1"/>
  <c r="G989" i="1"/>
  <c r="I528" i="1"/>
  <c r="H528" i="1"/>
  <c r="G528" i="1"/>
  <c r="I1884" i="1"/>
  <c r="H1884" i="1"/>
  <c r="G1884" i="1"/>
  <c r="I1393" i="1"/>
  <c r="H1393" i="1"/>
  <c r="G1393" i="1"/>
  <c r="I1538" i="1"/>
  <c r="H1538" i="1"/>
  <c r="G1538" i="1"/>
  <c r="I1649" i="1"/>
  <c r="H1649" i="1"/>
  <c r="G1649" i="1"/>
  <c r="I1215" i="1"/>
  <c r="H1215" i="1"/>
  <c r="G1215" i="1"/>
  <c r="I749" i="1"/>
  <c r="H749" i="1"/>
  <c r="G749" i="1"/>
  <c r="I877" i="1"/>
  <c r="H877" i="1"/>
  <c r="G877" i="1"/>
  <c r="I435" i="1"/>
  <c r="H435" i="1"/>
  <c r="G435" i="1"/>
  <c r="I710" i="1"/>
  <c r="H710" i="1"/>
  <c r="G710" i="1"/>
  <c r="I1754" i="1"/>
  <c r="H1754" i="1"/>
  <c r="G1754" i="1"/>
  <c r="I821" i="1"/>
  <c r="H821" i="1"/>
  <c r="G821" i="1"/>
  <c r="I284" i="1"/>
  <c r="H284" i="1"/>
  <c r="G284" i="1"/>
  <c r="I202" i="1"/>
  <c r="H202" i="1"/>
  <c r="G202" i="1"/>
  <c r="I1326" i="1"/>
  <c r="H1326" i="1"/>
  <c r="G1326" i="1"/>
  <c r="I604" i="1"/>
  <c r="H604" i="1"/>
  <c r="G604" i="1"/>
  <c r="I342" i="1"/>
  <c r="H342" i="1"/>
  <c r="G342" i="1"/>
  <c r="I1100" i="1"/>
  <c r="H1100" i="1"/>
  <c r="G1100" i="1"/>
  <c r="I44" i="1"/>
  <c r="H44" i="1"/>
  <c r="G44" i="1"/>
  <c r="I988" i="1"/>
  <c r="H988" i="1"/>
  <c r="G988" i="1"/>
  <c r="I527" i="1"/>
  <c r="H527" i="1"/>
  <c r="G527" i="1"/>
  <c r="I1883" i="1"/>
  <c r="H1883" i="1"/>
  <c r="G1883" i="1"/>
  <c r="I1392" i="1"/>
  <c r="H1392" i="1"/>
  <c r="G1392" i="1"/>
  <c r="I1537" i="1"/>
  <c r="H1537" i="1"/>
  <c r="G1537" i="1"/>
  <c r="I1648" i="1"/>
  <c r="H1648" i="1"/>
  <c r="G1648" i="1"/>
  <c r="I1214" i="1"/>
  <c r="H1214" i="1"/>
  <c r="G1214" i="1"/>
  <c r="I748" i="1"/>
  <c r="H748" i="1"/>
  <c r="G748" i="1"/>
  <c r="I876" i="1"/>
  <c r="H876" i="1"/>
  <c r="G876" i="1"/>
  <c r="I1753" i="1"/>
  <c r="H1753" i="1"/>
  <c r="G1753" i="1"/>
  <c r="I820" i="1"/>
  <c r="H820" i="1"/>
  <c r="G820" i="1"/>
  <c r="I283" i="1"/>
  <c r="H283" i="1"/>
  <c r="G283" i="1"/>
  <c r="I201" i="1"/>
  <c r="H201" i="1"/>
  <c r="G201" i="1"/>
  <c r="I1325" i="1"/>
  <c r="H1325" i="1"/>
  <c r="G1325" i="1"/>
  <c r="I603" i="1"/>
  <c r="H603" i="1"/>
  <c r="G603" i="1"/>
  <c r="I341" i="1"/>
  <c r="H341" i="1"/>
  <c r="G341" i="1"/>
  <c r="I1099" i="1"/>
  <c r="H1099" i="1"/>
  <c r="G1099" i="1"/>
  <c r="I43" i="1"/>
  <c r="H43" i="1"/>
  <c r="G43" i="1"/>
  <c r="I987" i="1"/>
  <c r="H987" i="1"/>
  <c r="G987" i="1"/>
  <c r="I526" i="1"/>
  <c r="H526" i="1"/>
  <c r="G526" i="1"/>
  <c r="I1882" i="1"/>
  <c r="H1882" i="1"/>
  <c r="G1882" i="1"/>
  <c r="I1391" i="1"/>
  <c r="H1391" i="1"/>
  <c r="G1391" i="1"/>
  <c r="I1536" i="1"/>
  <c r="H1536" i="1"/>
  <c r="G1536" i="1"/>
  <c r="I1647" i="1"/>
  <c r="H1647" i="1"/>
  <c r="G1647" i="1"/>
  <c r="I1213" i="1"/>
  <c r="H1213" i="1"/>
  <c r="G1213" i="1"/>
  <c r="I747" i="1"/>
  <c r="H747" i="1"/>
  <c r="G747" i="1"/>
  <c r="I875" i="1"/>
  <c r="H875" i="1"/>
  <c r="G875" i="1"/>
  <c r="I1752" i="1"/>
  <c r="H1752" i="1"/>
  <c r="G1752" i="1"/>
  <c r="I282" i="1"/>
  <c r="H282" i="1"/>
  <c r="G282" i="1"/>
  <c r="I200" i="1"/>
  <c r="H200" i="1"/>
  <c r="G200" i="1"/>
  <c r="I1324" i="1"/>
  <c r="H1324" i="1"/>
  <c r="G1324" i="1"/>
  <c r="I602" i="1"/>
  <c r="H602" i="1"/>
  <c r="G602" i="1"/>
  <c r="I340" i="1"/>
  <c r="H340" i="1"/>
  <c r="G340" i="1"/>
  <c r="I1098" i="1"/>
  <c r="H1098" i="1"/>
  <c r="G1098" i="1"/>
  <c r="I42" i="1"/>
  <c r="H42" i="1"/>
  <c r="G42" i="1"/>
  <c r="I986" i="1"/>
  <c r="H986" i="1"/>
  <c r="G986" i="1"/>
  <c r="I525" i="1"/>
  <c r="H525" i="1"/>
  <c r="G525" i="1"/>
  <c r="I1881" i="1"/>
  <c r="H1881" i="1"/>
  <c r="G1881" i="1"/>
  <c r="I1390" i="1"/>
  <c r="H1390" i="1"/>
  <c r="G1390" i="1"/>
  <c r="I1535" i="1"/>
  <c r="H1535" i="1"/>
  <c r="G1535" i="1"/>
  <c r="I1646" i="1"/>
  <c r="H1646" i="1"/>
  <c r="G1646" i="1"/>
  <c r="I1212" i="1"/>
  <c r="H1212" i="1"/>
  <c r="G1212" i="1"/>
  <c r="I746" i="1"/>
  <c r="H746" i="1"/>
  <c r="G746" i="1"/>
  <c r="I874" i="1"/>
  <c r="H874" i="1"/>
  <c r="G874" i="1"/>
  <c r="I1751" i="1"/>
  <c r="H1751" i="1"/>
  <c r="G1751" i="1"/>
  <c r="I434" i="1"/>
  <c r="H434" i="1"/>
  <c r="G434" i="1"/>
  <c r="I281" i="1"/>
  <c r="H281" i="1"/>
  <c r="G281" i="1"/>
  <c r="I199" i="1"/>
  <c r="H199" i="1"/>
  <c r="G199" i="1"/>
  <c r="I1323" i="1"/>
  <c r="H1323" i="1"/>
  <c r="G1323" i="1"/>
  <c r="I601" i="1"/>
  <c r="H601" i="1"/>
  <c r="G601" i="1"/>
  <c r="I339" i="1"/>
  <c r="H339" i="1"/>
  <c r="G339" i="1"/>
  <c r="I1097" i="1"/>
  <c r="H1097" i="1"/>
  <c r="G1097" i="1"/>
  <c r="I41" i="1"/>
  <c r="H41" i="1"/>
  <c r="G41" i="1"/>
  <c r="I985" i="1"/>
  <c r="H985" i="1"/>
  <c r="G985" i="1"/>
  <c r="I524" i="1"/>
  <c r="H524" i="1"/>
  <c r="G524" i="1"/>
  <c r="I1880" i="1"/>
  <c r="H1880" i="1"/>
  <c r="G1880" i="1"/>
  <c r="I1389" i="1"/>
  <c r="H1389" i="1"/>
  <c r="G1389" i="1"/>
  <c r="I1534" i="1"/>
  <c r="H1534" i="1"/>
  <c r="G1534" i="1"/>
  <c r="I1645" i="1"/>
  <c r="H1645" i="1"/>
  <c r="G1645" i="1"/>
  <c r="I1211" i="1"/>
  <c r="H1211" i="1"/>
  <c r="G1211" i="1"/>
  <c r="I745" i="1"/>
  <c r="H745" i="1"/>
  <c r="G745" i="1"/>
  <c r="I873" i="1"/>
  <c r="H873" i="1"/>
  <c r="G873" i="1"/>
  <c r="I1750" i="1"/>
  <c r="H1750" i="1"/>
  <c r="G1750" i="1"/>
  <c r="I433" i="1"/>
  <c r="H433" i="1"/>
  <c r="G433" i="1"/>
  <c r="I280" i="1"/>
  <c r="H280" i="1"/>
  <c r="G280" i="1"/>
  <c r="I198" i="1"/>
  <c r="H198" i="1"/>
  <c r="G198" i="1"/>
  <c r="I1322" i="1"/>
  <c r="H1322" i="1"/>
  <c r="G1322" i="1"/>
  <c r="I1499" i="1"/>
  <c r="H1499" i="1"/>
  <c r="G1499" i="1"/>
  <c r="I338" i="1"/>
  <c r="H338" i="1"/>
  <c r="G338" i="1"/>
  <c r="I1096" i="1"/>
  <c r="H1096" i="1"/>
  <c r="G1096" i="1"/>
  <c r="I40" i="1"/>
  <c r="H40" i="1"/>
  <c r="G40" i="1"/>
  <c r="I984" i="1"/>
  <c r="H984" i="1"/>
  <c r="G984" i="1"/>
  <c r="I523" i="1"/>
  <c r="H523" i="1"/>
  <c r="G523" i="1"/>
  <c r="I1879" i="1"/>
  <c r="H1879" i="1"/>
  <c r="G1879" i="1"/>
  <c r="I1388" i="1"/>
  <c r="H1388" i="1"/>
  <c r="G1388" i="1"/>
  <c r="I1533" i="1"/>
  <c r="H1533" i="1"/>
  <c r="G1533" i="1"/>
  <c r="I1644" i="1"/>
  <c r="H1644" i="1"/>
  <c r="G1644" i="1"/>
  <c r="I1210" i="1"/>
  <c r="H1210" i="1"/>
  <c r="G1210" i="1"/>
  <c r="I872" i="1"/>
  <c r="H872" i="1"/>
  <c r="G872" i="1"/>
  <c r="I1749" i="1"/>
  <c r="H1749" i="1"/>
  <c r="G1749" i="1"/>
  <c r="I432" i="1"/>
  <c r="H432" i="1"/>
  <c r="G432" i="1"/>
  <c r="I279" i="1"/>
  <c r="H279" i="1"/>
  <c r="G279" i="1"/>
  <c r="I197" i="1"/>
  <c r="H197" i="1"/>
  <c r="G197" i="1"/>
  <c r="I1321" i="1"/>
  <c r="H1321" i="1"/>
  <c r="G1321" i="1"/>
  <c r="I1498" i="1"/>
  <c r="H1498" i="1"/>
  <c r="G1498" i="1"/>
  <c r="I337" i="1"/>
  <c r="H337" i="1"/>
  <c r="G337" i="1"/>
  <c r="I1095" i="1"/>
  <c r="H1095" i="1"/>
  <c r="G1095" i="1"/>
  <c r="I39" i="1"/>
  <c r="H39" i="1"/>
  <c r="G39" i="1"/>
  <c r="I983" i="1"/>
  <c r="H983" i="1"/>
  <c r="G983" i="1"/>
  <c r="I522" i="1"/>
  <c r="H522" i="1"/>
  <c r="G522" i="1"/>
  <c r="I1878" i="1"/>
  <c r="H1878" i="1"/>
  <c r="G1878" i="1"/>
  <c r="I1387" i="1"/>
  <c r="H1387" i="1"/>
  <c r="G1387" i="1"/>
  <c r="I1532" i="1"/>
  <c r="H1532" i="1"/>
  <c r="G1532" i="1"/>
  <c r="I1643" i="1"/>
  <c r="H1643" i="1"/>
  <c r="G1643" i="1"/>
  <c r="I1209" i="1"/>
  <c r="H1209" i="1"/>
  <c r="G1209" i="1"/>
  <c r="I744" i="1"/>
  <c r="H744" i="1"/>
  <c r="G744" i="1"/>
  <c r="I871" i="1"/>
  <c r="H871" i="1"/>
  <c r="G871" i="1"/>
  <c r="I1748" i="1"/>
  <c r="H1748" i="1"/>
  <c r="G1748" i="1"/>
  <c r="I431" i="1"/>
  <c r="H431" i="1"/>
  <c r="G431" i="1"/>
  <c r="I278" i="1"/>
  <c r="H278" i="1"/>
  <c r="G278" i="1"/>
  <c r="I196" i="1"/>
  <c r="H196" i="1"/>
  <c r="G196" i="1"/>
  <c r="I1320" i="1"/>
  <c r="H1320" i="1"/>
  <c r="G1320" i="1"/>
  <c r="I1497" i="1"/>
  <c r="H1497" i="1"/>
  <c r="G1497" i="1"/>
  <c r="I336" i="1"/>
  <c r="H336" i="1"/>
  <c r="G336" i="1"/>
  <c r="I1094" i="1"/>
  <c r="H1094" i="1"/>
  <c r="G1094" i="1"/>
  <c r="I38" i="1"/>
  <c r="H38" i="1"/>
  <c r="G38" i="1"/>
  <c r="I982" i="1"/>
  <c r="H982" i="1"/>
  <c r="G982" i="1"/>
  <c r="I521" i="1"/>
  <c r="H521" i="1"/>
  <c r="G521" i="1"/>
  <c r="I1877" i="1"/>
  <c r="H1877" i="1"/>
  <c r="G1877" i="1"/>
  <c r="I1386" i="1"/>
  <c r="H1386" i="1"/>
  <c r="G1386" i="1"/>
  <c r="I1531" i="1"/>
  <c r="H1531" i="1"/>
  <c r="G1531" i="1"/>
  <c r="I1642" i="1"/>
  <c r="H1642" i="1"/>
  <c r="G1642" i="1"/>
  <c r="I1208" i="1"/>
  <c r="H1208" i="1"/>
  <c r="G1208" i="1"/>
  <c r="I743" i="1"/>
  <c r="H743" i="1"/>
  <c r="G743" i="1"/>
  <c r="I870" i="1"/>
  <c r="H870" i="1"/>
  <c r="G870" i="1"/>
  <c r="I430" i="1"/>
  <c r="H430" i="1"/>
  <c r="G430" i="1"/>
  <c r="I1747" i="1"/>
  <c r="H1747" i="1"/>
  <c r="G1747" i="1"/>
  <c r="I277" i="1"/>
  <c r="H277" i="1"/>
  <c r="G277" i="1"/>
  <c r="I195" i="1"/>
  <c r="H195" i="1"/>
  <c r="G195" i="1"/>
  <c r="I1319" i="1"/>
  <c r="H1319" i="1"/>
  <c r="G1319" i="1"/>
  <c r="I1496" i="1"/>
  <c r="H1496" i="1"/>
  <c r="G1496" i="1"/>
  <c r="I335" i="1"/>
  <c r="H335" i="1"/>
  <c r="G335" i="1"/>
  <c r="I1093" i="1"/>
  <c r="H1093" i="1"/>
  <c r="G1093" i="1"/>
  <c r="I37" i="1"/>
  <c r="H37" i="1"/>
  <c r="G37" i="1"/>
  <c r="I981" i="1"/>
  <c r="H981" i="1"/>
  <c r="G981" i="1"/>
  <c r="I520" i="1"/>
  <c r="H520" i="1"/>
  <c r="G520" i="1"/>
  <c r="I1876" i="1"/>
  <c r="H1876" i="1"/>
  <c r="G1876" i="1"/>
  <c r="I1385" i="1"/>
  <c r="H1385" i="1"/>
  <c r="G1385" i="1"/>
  <c r="I1530" i="1"/>
  <c r="H1530" i="1"/>
  <c r="G1530" i="1"/>
  <c r="I1641" i="1"/>
  <c r="H1641" i="1"/>
  <c r="G1641" i="1"/>
  <c r="I1207" i="1"/>
  <c r="H1207" i="1"/>
  <c r="G1207" i="1"/>
  <c r="I742" i="1"/>
  <c r="H742" i="1"/>
  <c r="G742" i="1"/>
  <c r="I869" i="1"/>
  <c r="H869" i="1"/>
  <c r="G869" i="1"/>
  <c r="I1746" i="1"/>
  <c r="H1746" i="1"/>
  <c r="G1746" i="1"/>
  <c r="I429" i="1"/>
  <c r="H429" i="1"/>
  <c r="G429" i="1"/>
  <c r="I276" i="1"/>
  <c r="H276" i="1"/>
  <c r="G276" i="1"/>
  <c r="I194" i="1"/>
  <c r="H194" i="1"/>
  <c r="G194" i="1"/>
  <c r="I1318" i="1"/>
  <c r="H1318" i="1"/>
  <c r="G1318" i="1"/>
  <c r="I1495" i="1"/>
  <c r="H1495" i="1"/>
  <c r="G1495" i="1"/>
  <c r="I1092" i="1"/>
  <c r="H1092" i="1"/>
  <c r="G1092" i="1"/>
  <c r="I36" i="1"/>
  <c r="H36" i="1"/>
  <c r="G36" i="1"/>
  <c r="I980" i="1"/>
  <c r="H980" i="1"/>
  <c r="G980" i="1"/>
  <c r="I519" i="1"/>
  <c r="H519" i="1"/>
  <c r="G519" i="1"/>
  <c r="I1875" i="1"/>
  <c r="H1875" i="1"/>
  <c r="G1875" i="1"/>
  <c r="I1384" i="1"/>
  <c r="H1384" i="1"/>
  <c r="G1384" i="1"/>
  <c r="I1529" i="1"/>
  <c r="H1529" i="1"/>
  <c r="G1529" i="1"/>
  <c r="I1640" i="1"/>
  <c r="H1640" i="1"/>
  <c r="G1640" i="1"/>
  <c r="I1206" i="1"/>
  <c r="H1206" i="1"/>
  <c r="G1206" i="1"/>
  <c r="I741" i="1"/>
  <c r="H741" i="1"/>
  <c r="G741" i="1"/>
  <c r="I868" i="1"/>
  <c r="H868" i="1"/>
  <c r="G868" i="1"/>
  <c r="I1745" i="1"/>
  <c r="H1745" i="1"/>
  <c r="G1745" i="1"/>
  <c r="I428" i="1"/>
  <c r="H428" i="1"/>
  <c r="G428" i="1"/>
  <c r="I275" i="1"/>
  <c r="H275" i="1"/>
  <c r="G275" i="1"/>
  <c r="I193" i="1"/>
  <c r="H193" i="1"/>
  <c r="G193" i="1"/>
  <c r="I1317" i="1"/>
  <c r="H1317" i="1"/>
  <c r="G1317" i="1"/>
  <c r="I1494" i="1"/>
  <c r="H1494" i="1"/>
  <c r="G1494" i="1"/>
  <c r="I334" i="1"/>
  <c r="H334" i="1"/>
  <c r="G334" i="1"/>
  <c r="I1091" i="1"/>
  <c r="H1091" i="1"/>
  <c r="G1091" i="1"/>
  <c r="I35" i="1"/>
  <c r="H35" i="1"/>
  <c r="G35" i="1"/>
  <c r="I979" i="1"/>
  <c r="H979" i="1"/>
  <c r="G979" i="1"/>
  <c r="I518" i="1"/>
  <c r="H518" i="1"/>
  <c r="G518" i="1"/>
  <c r="I1874" i="1"/>
  <c r="H1874" i="1"/>
  <c r="G1874" i="1"/>
  <c r="I1383" i="1"/>
  <c r="H1383" i="1"/>
  <c r="G1383" i="1"/>
  <c r="I1528" i="1"/>
  <c r="H1528" i="1"/>
  <c r="G1528" i="1"/>
  <c r="I1639" i="1"/>
  <c r="H1639" i="1"/>
  <c r="G1639" i="1"/>
  <c r="I1205" i="1"/>
  <c r="H1205" i="1"/>
  <c r="G1205" i="1"/>
  <c r="I740" i="1"/>
  <c r="H740" i="1"/>
  <c r="G740" i="1"/>
  <c r="I867" i="1"/>
  <c r="H867" i="1"/>
  <c r="G867" i="1"/>
  <c r="I427" i="1"/>
  <c r="H427" i="1"/>
  <c r="G427" i="1"/>
  <c r="I274" i="1"/>
  <c r="H274" i="1"/>
  <c r="G274" i="1"/>
  <c r="I192" i="1"/>
  <c r="H192" i="1"/>
  <c r="G192" i="1"/>
  <c r="I1316" i="1"/>
  <c r="H1316" i="1"/>
  <c r="G1316" i="1"/>
  <c r="I1493" i="1"/>
  <c r="H1493" i="1"/>
  <c r="G1493" i="1"/>
  <c r="I333" i="1"/>
  <c r="H333" i="1"/>
  <c r="G333" i="1"/>
  <c r="I1090" i="1"/>
  <c r="H1090" i="1"/>
  <c r="G1090" i="1"/>
  <c r="I34" i="1"/>
  <c r="H34" i="1"/>
  <c r="G34" i="1"/>
  <c r="I978" i="1"/>
  <c r="H978" i="1"/>
  <c r="G978" i="1"/>
  <c r="I517" i="1"/>
  <c r="H517" i="1"/>
  <c r="G517" i="1"/>
  <c r="I1873" i="1"/>
  <c r="H1873" i="1"/>
  <c r="G1873" i="1"/>
  <c r="I1382" i="1"/>
  <c r="H1382" i="1"/>
  <c r="G1382" i="1"/>
  <c r="I1527" i="1"/>
  <c r="H1527" i="1"/>
  <c r="G1527" i="1"/>
  <c r="I1638" i="1"/>
  <c r="H1638" i="1"/>
  <c r="G1638" i="1"/>
  <c r="I1204" i="1"/>
  <c r="H1204" i="1"/>
  <c r="G1204" i="1"/>
  <c r="I739" i="1"/>
  <c r="H739" i="1"/>
  <c r="G739" i="1"/>
  <c r="I866" i="1"/>
  <c r="H866" i="1"/>
  <c r="G866" i="1"/>
  <c r="I819" i="1"/>
  <c r="H819" i="1"/>
  <c r="G819" i="1"/>
  <c r="I426" i="1"/>
  <c r="H426" i="1"/>
  <c r="G426" i="1"/>
  <c r="I273" i="1"/>
  <c r="H273" i="1"/>
  <c r="G273" i="1"/>
  <c r="I191" i="1"/>
  <c r="H191" i="1"/>
  <c r="G191" i="1"/>
  <c r="I1315" i="1"/>
  <c r="H1315" i="1"/>
  <c r="G1315" i="1"/>
  <c r="I1492" i="1"/>
  <c r="H1492" i="1"/>
  <c r="G1492" i="1"/>
  <c r="I332" i="1"/>
  <c r="H332" i="1"/>
  <c r="G332" i="1"/>
  <c r="I1089" i="1"/>
  <c r="H1089" i="1"/>
  <c r="G1089" i="1"/>
  <c r="I33" i="1"/>
  <c r="H33" i="1"/>
  <c r="G33" i="1"/>
  <c r="I977" i="1"/>
  <c r="H977" i="1"/>
  <c r="G977" i="1"/>
  <c r="I516" i="1"/>
  <c r="H516" i="1"/>
  <c r="G516" i="1"/>
  <c r="I1872" i="1"/>
  <c r="H1872" i="1"/>
  <c r="G1872" i="1"/>
  <c r="I1381" i="1"/>
  <c r="H1381" i="1"/>
  <c r="G1381" i="1"/>
  <c r="I1526" i="1"/>
  <c r="H1526" i="1"/>
  <c r="G1526" i="1"/>
  <c r="I1637" i="1"/>
  <c r="H1637" i="1"/>
  <c r="G1637" i="1"/>
  <c r="I1203" i="1"/>
  <c r="H1203" i="1"/>
  <c r="G1203" i="1"/>
  <c r="I738" i="1"/>
  <c r="H738" i="1"/>
  <c r="G738" i="1"/>
  <c r="I865" i="1"/>
  <c r="H865" i="1"/>
  <c r="G865" i="1"/>
  <c r="I425" i="1"/>
  <c r="H425" i="1"/>
  <c r="G425" i="1"/>
  <c r="I272" i="1"/>
  <c r="H272" i="1"/>
  <c r="G272" i="1"/>
  <c r="I190" i="1"/>
  <c r="H190" i="1"/>
  <c r="G190" i="1"/>
  <c r="I1491" i="1"/>
  <c r="H1491" i="1"/>
  <c r="G1491" i="1"/>
  <c r="I331" i="1"/>
  <c r="H331" i="1"/>
  <c r="G331" i="1"/>
  <c r="I1088" i="1"/>
  <c r="H1088" i="1"/>
  <c r="G1088" i="1"/>
  <c r="I32" i="1"/>
  <c r="H32" i="1"/>
  <c r="G32" i="1"/>
  <c r="I976" i="1"/>
  <c r="H976" i="1"/>
  <c r="G976" i="1"/>
  <c r="I515" i="1"/>
  <c r="H515" i="1"/>
  <c r="G515" i="1"/>
  <c r="I1871" i="1"/>
  <c r="H1871" i="1"/>
  <c r="G1871" i="1"/>
  <c r="I1380" i="1"/>
  <c r="H1380" i="1"/>
  <c r="G1380" i="1"/>
  <c r="I1525" i="1"/>
  <c r="H1525" i="1"/>
  <c r="G1525" i="1"/>
  <c r="I1636" i="1"/>
  <c r="H1636" i="1"/>
  <c r="G1636" i="1"/>
  <c r="I1202" i="1"/>
  <c r="H1202" i="1"/>
  <c r="G1202" i="1"/>
  <c r="I737" i="1"/>
  <c r="H737" i="1"/>
  <c r="G737" i="1"/>
  <c r="I864" i="1"/>
  <c r="H864" i="1"/>
  <c r="G864" i="1"/>
  <c r="I424" i="1"/>
  <c r="H424" i="1"/>
  <c r="G424" i="1"/>
  <c r="I271" i="1"/>
  <c r="H271" i="1"/>
  <c r="G271" i="1"/>
  <c r="I189" i="1"/>
  <c r="H189" i="1"/>
  <c r="G189" i="1"/>
  <c r="I1314" i="1"/>
  <c r="H1314" i="1"/>
  <c r="G1314" i="1"/>
  <c r="I1490" i="1"/>
  <c r="H1490" i="1"/>
  <c r="G1490" i="1"/>
  <c r="I330" i="1"/>
  <c r="H330" i="1"/>
  <c r="G330" i="1"/>
  <c r="I1087" i="1"/>
  <c r="H1087" i="1"/>
  <c r="G1087" i="1"/>
  <c r="I31" i="1"/>
  <c r="H31" i="1"/>
  <c r="G31" i="1"/>
  <c r="I975" i="1"/>
  <c r="H975" i="1"/>
  <c r="G975" i="1"/>
  <c r="I514" i="1"/>
  <c r="H514" i="1"/>
  <c r="G514" i="1"/>
  <c r="I1870" i="1"/>
  <c r="H1870" i="1"/>
  <c r="G1870" i="1"/>
  <c r="I1379" i="1"/>
  <c r="H1379" i="1"/>
  <c r="G1379" i="1"/>
  <c r="I1635" i="1"/>
  <c r="H1635" i="1"/>
  <c r="G1635" i="1"/>
  <c r="I1201" i="1"/>
  <c r="H1201" i="1"/>
  <c r="G1201" i="1"/>
  <c r="I736" i="1"/>
  <c r="H736" i="1"/>
  <c r="G736" i="1"/>
  <c r="I863" i="1"/>
  <c r="H863" i="1"/>
  <c r="G863" i="1"/>
  <c r="I709" i="1"/>
  <c r="H709" i="1"/>
  <c r="G709" i="1"/>
  <c r="I818" i="1"/>
  <c r="H818" i="1"/>
  <c r="G818" i="1"/>
  <c r="I423" i="1"/>
  <c r="H423" i="1"/>
  <c r="G423" i="1"/>
  <c r="I270" i="1"/>
  <c r="H270" i="1"/>
  <c r="G270" i="1"/>
  <c r="I188" i="1"/>
  <c r="H188" i="1"/>
  <c r="G188" i="1"/>
  <c r="I1313" i="1"/>
  <c r="H1313" i="1"/>
  <c r="G1313" i="1"/>
  <c r="I1489" i="1"/>
  <c r="H1489" i="1"/>
  <c r="G1489" i="1"/>
  <c r="I329" i="1"/>
  <c r="H329" i="1"/>
  <c r="G329" i="1"/>
  <c r="I1086" i="1"/>
  <c r="H1086" i="1"/>
  <c r="G1086" i="1"/>
  <c r="I30" i="1"/>
  <c r="H30" i="1"/>
  <c r="G30" i="1"/>
  <c r="I974" i="1"/>
  <c r="H974" i="1"/>
  <c r="G974" i="1"/>
  <c r="I513" i="1"/>
  <c r="H513" i="1"/>
  <c r="G513" i="1"/>
  <c r="I1869" i="1"/>
  <c r="H1869" i="1"/>
  <c r="G1869" i="1"/>
  <c r="I1378" i="1"/>
  <c r="H1378" i="1"/>
  <c r="G1378" i="1"/>
  <c r="I1524" i="1"/>
  <c r="H1524" i="1"/>
  <c r="G1524" i="1"/>
  <c r="I1744" i="1"/>
  <c r="H1744" i="1"/>
  <c r="G1744" i="1"/>
  <c r="I1200" i="1"/>
  <c r="H1200" i="1"/>
  <c r="G1200" i="1"/>
  <c r="I735" i="1"/>
  <c r="H735" i="1"/>
  <c r="G735" i="1"/>
  <c r="I862" i="1"/>
  <c r="H862" i="1"/>
  <c r="G862" i="1"/>
  <c r="I422" i="1"/>
  <c r="H422" i="1"/>
  <c r="G422" i="1"/>
  <c r="I269" i="1"/>
  <c r="H269" i="1"/>
  <c r="G269" i="1"/>
  <c r="I187" i="1"/>
  <c r="H187" i="1"/>
  <c r="G187" i="1"/>
  <c r="I1312" i="1"/>
  <c r="H1312" i="1"/>
  <c r="G1312" i="1"/>
  <c r="I1488" i="1"/>
  <c r="H1488" i="1"/>
  <c r="G1488" i="1"/>
  <c r="I328" i="1"/>
  <c r="H328" i="1"/>
  <c r="G328" i="1"/>
  <c r="I1085" i="1"/>
  <c r="H1085" i="1"/>
  <c r="G1085" i="1"/>
  <c r="I29" i="1"/>
  <c r="H29" i="1"/>
  <c r="G29" i="1"/>
  <c r="I973" i="1"/>
  <c r="H973" i="1"/>
  <c r="G973" i="1"/>
  <c r="I512" i="1"/>
  <c r="H512" i="1"/>
  <c r="G512" i="1"/>
  <c r="I1868" i="1"/>
  <c r="H1868" i="1"/>
  <c r="G1868" i="1"/>
  <c r="I1377" i="1"/>
  <c r="H1377" i="1"/>
  <c r="G1377" i="1"/>
  <c r="I1523" i="1"/>
  <c r="H1523" i="1"/>
  <c r="G1523" i="1"/>
  <c r="I1634" i="1"/>
  <c r="H1634" i="1"/>
  <c r="G1634" i="1"/>
  <c r="I1199" i="1"/>
  <c r="H1199" i="1"/>
  <c r="G1199" i="1"/>
  <c r="I734" i="1"/>
  <c r="H734" i="1"/>
  <c r="G734" i="1"/>
  <c r="I861" i="1"/>
  <c r="H861" i="1"/>
  <c r="G861" i="1"/>
  <c r="I327" i="1"/>
  <c r="H327" i="1"/>
  <c r="G327" i="1"/>
  <c r="I1198" i="1"/>
  <c r="H1198" i="1"/>
  <c r="G1198" i="1"/>
  <c r="I511" i="1"/>
  <c r="H511" i="1"/>
  <c r="G511" i="1"/>
  <c r="I1376" i="1"/>
  <c r="H1376" i="1"/>
  <c r="G1376" i="1"/>
  <c r="I1633" i="1"/>
  <c r="H1633" i="1"/>
  <c r="G1633" i="1"/>
  <c r="I1487" i="1"/>
  <c r="H1487" i="1"/>
  <c r="G1487" i="1"/>
  <c r="I1311" i="1"/>
  <c r="H1311" i="1"/>
  <c r="G1311" i="1"/>
  <c r="I421" i="1"/>
  <c r="H421" i="1"/>
  <c r="G421" i="1"/>
  <c r="I1867" i="1"/>
  <c r="H1867" i="1"/>
  <c r="G1867" i="1"/>
  <c r="I268" i="1"/>
  <c r="H268" i="1"/>
  <c r="G268" i="1"/>
  <c r="I1522" i="1"/>
  <c r="H1522" i="1"/>
  <c r="G1522" i="1"/>
  <c r="I860" i="1"/>
  <c r="H860" i="1"/>
  <c r="G860" i="1"/>
  <c r="I186" i="1"/>
  <c r="H186" i="1"/>
  <c r="G186" i="1"/>
  <c r="I28" i="1"/>
  <c r="H28" i="1"/>
  <c r="G28" i="1"/>
  <c r="I1084" i="1"/>
  <c r="H1084" i="1"/>
  <c r="G1084" i="1"/>
  <c r="I733" i="1"/>
  <c r="H733" i="1"/>
  <c r="G733" i="1"/>
  <c r="I972" i="1"/>
  <c r="H972" i="1"/>
  <c r="G972" i="1"/>
  <c r="I267" i="1"/>
  <c r="H267" i="1"/>
  <c r="G267" i="1"/>
  <c r="I185" i="1"/>
  <c r="H185" i="1"/>
  <c r="G185" i="1"/>
  <c r="I1310" i="1"/>
  <c r="H1310" i="1"/>
  <c r="G1310" i="1"/>
  <c r="I1486" i="1"/>
  <c r="H1486" i="1"/>
  <c r="G1486" i="1"/>
  <c r="I326" i="1"/>
  <c r="H326" i="1"/>
  <c r="G326" i="1"/>
  <c r="I1083" i="1"/>
  <c r="H1083" i="1"/>
  <c r="G1083" i="1"/>
  <c r="I27" i="1"/>
  <c r="H27" i="1"/>
  <c r="G27" i="1"/>
  <c r="I971" i="1"/>
  <c r="H971" i="1"/>
  <c r="G971" i="1"/>
  <c r="I510" i="1"/>
  <c r="H510" i="1"/>
  <c r="G510" i="1"/>
  <c r="I1866" i="1"/>
  <c r="H1866" i="1"/>
  <c r="G1866" i="1"/>
  <c r="I1375" i="1"/>
  <c r="H1375" i="1"/>
  <c r="G1375" i="1"/>
  <c r="I1521" i="1"/>
  <c r="H1521" i="1"/>
  <c r="G1521" i="1"/>
  <c r="I1632" i="1"/>
  <c r="H1632" i="1"/>
  <c r="G1632" i="1"/>
  <c r="I1197" i="1"/>
  <c r="H1197" i="1"/>
  <c r="G1197" i="1"/>
  <c r="I732" i="1"/>
  <c r="H732" i="1"/>
  <c r="G732" i="1"/>
  <c r="I859" i="1"/>
  <c r="H859" i="1"/>
  <c r="G859" i="1"/>
  <c r="I184" i="1"/>
  <c r="H184" i="1"/>
  <c r="G184" i="1"/>
  <c r="I1309" i="1"/>
  <c r="H1309" i="1"/>
  <c r="G1309" i="1"/>
  <c r="I858" i="1"/>
  <c r="H858" i="1"/>
  <c r="G858" i="1"/>
  <c r="I266" i="1"/>
  <c r="H266" i="1"/>
  <c r="G266" i="1"/>
  <c r="I1520" i="1"/>
  <c r="H1520" i="1"/>
  <c r="G1520" i="1"/>
  <c r="I1631" i="1"/>
  <c r="H1631" i="1"/>
  <c r="G1631" i="1"/>
  <c r="I509" i="1"/>
  <c r="H509" i="1"/>
  <c r="G509" i="1"/>
  <c r="I1196" i="1"/>
  <c r="H1196" i="1"/>
  <c r="G1196" i="1"/>
  <c r="I325" i="1"/>
  <c r="H325" i="1"/>
  <c r="G325" i="1"/>
  <c r="I1374" i="1"/>
  <c r="H1374" i="1"/>
  <c r="G1374" i="1"/>
  <c r="I26" i="1"/>
  <c r="H26" i="1"/>
  <c r="G26" i="1"/>
  <c r="I1082" i="1"/>
  <c r="H1082" i="1"/>
  <c r="G1082" i="1"/>
  <c r="I731" i="1"/>
  <c r="H731" i="1"/>
  <c r="G731" i="1"/>
  <c r="I970" i="1"/>
  <c r="H970" i="1"/>
  <c r="G970" i="1"/>
  <c r="I1865" i="1"/>
  <c r="H1865" i="1"/>
  <c r="G1865" i="1"/>
  <c r="I1485" i="1"/>
  <c r="H1485" i="1"/>
  <c r="G1485" i="1"/>
  <c r="I265" i="1"/>
  <c r="H265" i="1"/>
  <c r="G265" i="1"/>
  <c r="I1308" i="1"/>
  <c r="H1308" i="1"/>
  <c r="G1308" i="1"/>
  <c r="I1484" i="1"/>
  <c r="H1484" i="1"/>
  <c r="G1484" i="1"/>
  <c r="I324" i="1"/>
  <c r="H324" i="1"/>
  <c r="G324" i="1"/>
  <c r="I1081" i="1"/>
  <c r="H1081" i="1"/>
  <c r="G1081" i="1"/>
  <c r="I1743" i="1"/>
  <c r="H1743" i="1"/>
  <c r="G1743" i="1"/>
  <c r="I25" i="1"/>
  <c r="H25" i="1"/>
  <c r="G25" i="1"/>
  <c r="I969" i="1"/>
  <c r="H969" i="1"/>
  <c r="G969" i="1"/>
  <c r="I633" i="1"/>
  <c r="H633" i="1"/>
  <c r="G633" i="1"/>
  <c r="I508" i="1"/>
  <c r="H508" i="1"/>
  <c r="G508" i="1"/>
  <c r="I1864" i="1"/>
  <c r="H1864" i="1"/>
  <c r="G1864" i="1"/>
  <c r="I1373" i="1"/>
  <c r="H1373" i="1"/>
  <c r="G1373" i="1"/>
  <c r="I1519" i="1"/>
  <c r="H1519" i="1"/>
  <c r="G1519" i="1"/>
  <c r="I1630" i="1"/>
  <c r="H1630" i="1"/>
  <c r="G1630" i="1"/>
  <c r="I1195" i="1"/>
  <c r="H1195" i="1"/>
  <c r="G1195" i="1"/>
  <c r="I730" i="1"/>
  <c r="H730" i="1"/>
  <c r="G730" i="1"/>
  <c r="I857" i="1"/>
  <c r="H857" i="1"/>
  <c r="G857" i="1"/>
  <c r="I420" i="1"/>
  <c r="H420" i="1"/>
  <c r="G420" i="1"/>
  <c r="I264" i="1"/>
  <c r="H264" i="1"/>
  <c r="G264" i="1"/>
  <c r="I183" i="1"/>
  <c r="H183" i="1"/>
  <c r="G183" i="1"/>
  <c r="I1307" i="1"/>
  <c r="H1307" i="1"/>
  <c r="G1307" i="1"/>
  <c r="I1483" i="1"/>
  <c r="H1483" i="1"/>
  <c r="G1483" i="1"/>
  <c r="I323" i="1"/>
  <c r="H323" i="1"/>
  <c r="G323" i="1"/>
  <c r="I1080" i="1"/>
  <c r="H1080" i="1"/>
  <c r="G1080" i="1"/>
  <c r="I1742" i="1"/>
  <c r="H1742" i="1"/>
  <c r="G1742" i="1"/>
  <c r="I24" i="1"/>
  <c r="H24" i="1"/>
  <c r="G24" i="1"/>
  <c r="I968" i="1"/>
  <c r="H968" i="1"/>
  <c r="G968" i="1"/>
  <c r="I632" i="1"/>
  <c r="H632" i="1"/>
  <c r="G632" i="1"/>
  <c r="I507" i="1"/>
  <c r="H507" i="1"/>
  <c r="G507" i="1"/>
  <c r="I1863" i="1"/>
  <c r="H1863" i="1"/>
  <c r="G1863" i="1"/>
  <c r="I1372" i="1"/>
  <c r="H1372" i="1"/>
  <c r="G1372" i="1"/>
  <c r="I1518" i="1"/>
  <c r="H1518" i="1"/>
  <c r="G1518" i="1"/>
  <c r="I1629" i="1"/>
  <c r="H1629" i="1"/>
  <c r="G1629" i="1"/>
  <c r="I1194" i="1"/>
  <c r="H1194" i="1"/>
  <c r="G1194" i="1"/>
  <c r="I729" i="1"/>
  <c r="H729" i="1"/>
  <c r="G729" i="1"/>
  <c r="I856" i="1"/>
  <c r="H856" i="1"/>
  <c r="G856" i="1"/>
  <c r="I419" i="1"/>
  <c r="H419" i="1"/>
  <c r="G419" i="1"/>
  <c r="I263" i="1"/>
  <c r="H263" i="1"/>
  <c r="G263" i="1"/>
  <c r="I182" i="1"/>
  <c r="H182" i="1"/>
  <c r="G182" i="1"/>
  <c r="I1482" i="1"/>
  <c r="H1482" i="1"/>
  <c r="G1482" i="1"/>
  <c r="I322" i="1"/>
  <c r="H322" i="1"/>
  <c r="G322" i="1"/>
  <c r="I1079" i="1"/>
  <c r="H1079" i="1"/>
  <c r="G1079" i="1"/>
  <c r="I1741" i="1"/>
  <c r="H1741" i="1"/>
  <c r="G1741" i="1"/>
  <c r="I23" i="1"/>
  <c r="H23" i="1"/>
  <c r="G23" i="1"/>
  <c r="I967" i="1"/>
  <c r="H967" i="1"/>
  <c r="G967" i="1"/>
  <c r="I631" i="1"/>
  <c r="H631" i="1"/>
  <c r="G631" i="1"/>
  <c r="I1862" i="1"/>
  <c r="H1862" i="1"/>
  <c r="G1862" i="1"/>
  <c r="I1371" i="1"/>
  <c r="H1371" i="1"/>
  <c r="G1371" i="1"/>
  <c r="I1517" i="1"/>
  <c r="H1517" i="1"/>
  <c r="G1517" i="1"/>
  <c r="I1628" i="1"/>
  <c r="H1628" i="1"/>
  <c r="G1628" i="1"/>
  <c r="I1193" i="1"/>
  <c r="H1193" i="1"/>
  <c r="G1193" i="1"/>
  <c r="I728" i="1"/>
  <c r="H728" i="1"/>
  <c r="G728" i="1"/>
  <c r="I855" i="1"/>
  <c r="H855" i="1"/>
  <c r="G855" i="1"/>
  <c r="I418" i="1"/>
  <c r="H418" i="1"/>
  <c r="G418" i="1"/>
  <c r="I727" i="1"/>
  <c r="H727" i="1"/>
  <c r="G727" i="1"/>
  <c r="I181" i="1"/>
  <c r="H181" i="1"/>
  <c r="G181" i="1"/>
  <c r="I1306" i="1"/>
  <c r="H1306" i="1"/>
  <c r="G1306" i="1"/>
  <c r="I1481" i="1"/>
  <c r="H1481" i="1"/>
  <c r="G1481" i="1"/>
  <c r="I321" i="1"/>
  <c r="H321" i="1"/>
  <c r="G321" i="1"/>
  <c r="I1078" i="1"/>
  <c r="H1078" i="1"/>
  <c r="G1078" i="1"/>
  <c r="I1740" i="1"/>
  <c r="H1740" i="1"/>
  <c r="G1740" i="1"/>
  <c r="I22" i="1"/>
  <c r="H22" i="1"/>
  <c r="G22" i="1"/>
  <c r="I966" i="1"/>
  <c r="H966" i="1"/>
  <c r="G966" i="1"/>
  <c r="I630" i="1"/>
  <c r="H630" i="1"/>
  <c r="G630" i="1"/>
  <c r="I506" i="1"/>
  <c r="H506" i="1"/>
  <c r="G506" i="1"/>
  <c r="I1861" i="1"/>
  <c r="H1861" i="1"/>
  <c r="G1861" i="1"/>
  <c r="I1370" i="1"/>
  <c r="H1370" i="1"/>
  <c r="G1370" i="1"/>
  <c r="I1516" i="1"/>
  <c r="H1516" i="1"/>
  <c r="G1516" i="1"/>
  <c r="I1627" i="1"/>
  <c r="H1627" i="1"/>
  <c r="G1627" i="1"/>
  <c r="I1192" i="1"/>
  <c r="H1192" i="1"/>
  <c r="G1192" i="1"/>
  <c r="I262" i="1"/>
  <c r="H262" i="1"/>
  <c r="G262" i="1"/>
  <c r="I854" i="1"/>
  <c r="H854" i="1"/>
  <c r="G854" i="1"/>
  <c r="I726" i="1"/>
  <c r="H726" i="1"/>
  <c r="G726" i="1"/>
  <c r="I180" i="1"/>
  <c r="H180" i="1"/>
  <c r="G180" i="1"/>
  <c r="I1305" i="1"/>
  <c r="H1305" i="1"/>
  <c r="G1305" i="1"/>
  <c r="I1480" i="1"/>
  <c r="H1480" i="1"/>
  <c r="G1480" i="1"/>
  <c r="I320" i="1"/>
  <c r="H320" i="1"/>
  <c r="G320" i="1"/>
  <c r="I1077" i="1"/>
  <c r="H1077" i="1"/>
  <c r="G1077" i="1"/>
  <c r="I1739" i="1"/>
  <c r="H1739" i="1"/>
  <c r="G1739" i="1"/>
  <c r="I21" i="1"/>
  <c r="H21" i="1"/>
  <c r="G21" i="1"/>
  <c r="I965" i="1"/>
  <c r="H965" i="1"/>
  <c r="G965" i="1"/>
  <c r="I629" i="1"/>
  <c r="H629" i="1"/>
  <c r="G629" i="1"/>
  <c r="I505" i="1"/>
  <c r="H505" i="1"/>
  <c r="G505" i="1"/>
  <c r="I1860" i="1"/>
  <c r="H1860" i="1"/>
  <c r="G1860" i="1"/>
  <c r="I1369" i="1"/>
  <c r="H1369" i="1"/>
  <c r="G1369" i="1"/>
  <c r="I1515" i="1"/>
  <c r="H1515" i="1"/>
  <c r="G1515" i="1"/>
  <c r="I1626" i="1"/>
  <c r="H1626" i="1"/>
  <c r="G1626" i="1"/>
  <c r="I417" i="1"/>
  <c r="H417" i="1"/>
  <c r="G417" i="1"/>
  <c r="I853" i="1"/>
  <c r="H853" i="1"/>
  <c r="G853" i="1"/>
  <c r="I725" i="1"/>
  <c r="H725" i="1"/>
  <c r="G725" i="1"/>
  <c r="I179" i="1"/>
  <c r="H179" i="1"/>
  <c r="G179" i="1"/>
  <c r="I1304" i="1"/>
  <c r="H1304" i="1"/>
  <c r="G1304" i="1"/>
  <c r="I1479" i="1"/>
  <c r="H1479" i="1"/>
  <c r="G1479" i="1"/>
  <c r="I319" i="1"/>
  <c r="H319" i="1"/>
  <c r="G319" i="1"/>
  <c r="I1076" i="1"/>
  <c r="H1076" i="1"/>
  <c r="G1076" i="1"/>
  <c r="I1738" i="1"/>
  <c r="H1738" i="1"/>
  <c r="G1738" i="1"/>
  <c r="I20" i="1"/>
  <c r="H20" i="1"/>
  <c r="G20" i="1"/>
  <c r="I964" i="1"/>
  <c r="H964" i="1"/>
  <c r="G964" i="1"/>
  <c r="I628" i="1"/>
  <c r="H628" i="1"/>
  <c r="G628" i="1"/>
  <c r="I504" i="1"/>
  <c r="H504" i="1"/>
  <c r="G504" i="1"/>
  <c r="I1859" i="1"/>
  <c r="H1859" i="1"/>
  <c r="G1859" i="1"/>
  <c r="I1368" i="1"/>
  <c r="H1368" i="1"/>
  <c r="G1368" i="1"/>
  <c r="I1514" i="1"/>
  <c r="H1514" i="1"/>
  <c r="G1514" i="1"/>
  <c r="I1625" i="1"/>
  <c r="H1625" i="1"/>
  <c r="G1625" i="1"/>
  <c r="I1191" i="1"/>
  <c r="H1191" i="1"/>
  <c r="G1191" i="1"/>
  <c r="I852" i="1"/>
  <c r="H852" i="1"/>
  <c r="G852" i="1"/>
  <c r="I416" i="1"/>
  <c r="H416" i="1"/>
  <c r="G416" i="1"/>
  <c r="I178" i="1"/>
  <c r="H178" i="1"/>
  <c r="G178" i="1"/>
  <c r="I1303" i="1"/>
  <c r="H1303" i="1"/>
  <c r="G1303" i="1"/>
  <c r="I1478" i="1"/>
  <c r="H1478" i="1"/>
  <c r="G1478" i="1"/>
  <c r="I318" i="1"/>
  <c r="H318" i="1"/>
  <c r="G318" i="1"/>
  <c r="I1075" i="1"/>
  <c r="H1075" i="1"/>
  <c r="G1075" i="1"/>
  <c r="I1737" i="1"/>
  <c r="H1737" i="1"/>
  <c r="G1737" i="1"/>
  <c r="I19" i="1"/>
  <c r="H19" i="1"/>
  <c r="G19" i="1"/>
  <c r="I963" i="1"/>
  <c r="H963" i="1"/>
  <c r="G963" i="1"/>
  <c r="I627" i="1"/>
  <c r="H627" i="1"/>
  <c r="G627" i="1"/>
  <c r="I503" i="1"/>
  <c r="H503" i="1"/>
  <c r="G503" i="1"/>
  <c r="I1858" i="1"/>
  <c r="H1858" i="1"/>
  <c r="G1858" i="1"/>
  <c r="I1367" i="1"/>
  <c r="H1367" i="1"/>
  <c r="G1367" i="1"/>
  <c r="I1513" i="1"/>
  <c r="H1513" i="1"/>
  <c r="G1513" i="1"/>
  <c r="I1624" i="1"/>
  <c r="H1624" i="1"/>
  <c r="G1624" i="1"/>
  <c r="I1190" i="1"/>
  <c r="H1190" i="1"/>
  <c r="G1190" i="1"/>
  <c r="I851" i="1"/>
  <c r="H851" i="1"/>
  <c r="G851" i="1"/>
  <c r="I724" i="1"/>
  <c r="H724" i="1"/>
  <c r="G724" i="1"/>
  <c r="I1302" i="1"/>
  <c r="H1302" i="1"/>
  <c r="G1302" i="1"/>
  <c r="I1477" i="1"/>
  <c r="H1477" i="1"/>
  <c r="G1477" i="1"/>
  <c r="I317" i="1"/>
  <c r="H317" i="1"/>
  <c r="G317" i="1"/>
  <c r="I1074" i="1"/>
  <c r="H1074" i="1"/>
  <c r="G1074" i="1"/>
  <c r="I1736" i="1"/>
  <c r="H1736" i="1"/>
  <c r="G1736" i="1"/>
  <c r="I18" i="1"/>
  <c r="H18" i="1"/>
  <c r="G18" i="1"/>
  <c r="I962" i="1"/>
  <c r="H962" i="1"/>
  <c r="G962" i="1"/>
  <c r="I626" i="1"/>
  <c r="H626" i="1"/>
  <c r="G626" i="1"/>
  <c r="I502" i="1"/>
  <c r="H502" i="1"/>
  <c r="G502" i="1"/>
  <c r="I1857" i="1"/>
  <c r="H1857" i="1"/>
  <c r="G1857" i="1"/>
  <c r="I1366" i="1"/>
  <c r="H1366" i="1"/>
  <c r="G1366" i="1"/>
  <c r="I1623" i="1"/>
  <c r="H1623" i="1"/>
  <c r="G1623" i="1"/>
  <c r="I1189" i="1"/>
  <c r="H1189" i="1"/>
  <c r="G1189" i="1"/>
  <c r="I850" i="1"/>
  <c r="H850" i="1"/>
  <c r="G850" i="1"/>
  <c r="I723" i="1"/>
  <c r="H723" i="1"/>
  <c r="G723" i="1"/>
  <c r="I177" i="1"/>
  <c r="H177" i="1"/>
  <c r="G177" i="1"/>
  <c r="I1301" i="1"/>
  <c r="H1301" i="1"/>
  <c r="G1301" i="1"/>
  <c r="I1476" i="1"/>
  <c r="H1476" i="1"/>
  <c r="G1476" i="1"/>
  <c r="I316" i="1"/>
  <c r="H316" i="1"/>
  <c r="G316" i="1"/>
  <c r="I1073" i="1"/>
  <c r="H1073" i="1"/>
  <c r="G1073" i="1"/>
  <c r="I1735" i="1"/>
  <c r="H1735" i="1"/>
  <c r="G1735" i="1"/>
  <c r="I17" i="1"/>
  <c r="H17" i="1"/>
  <c r="G17" i="1"/>
  <c r="I961" i="1"/>
  <c r="H961" i="1"/>
  <c r="G961" i="1"/>
  <c r="I625" i="1"/>
  <c r="H625" i="1"/>
  <c r="G625" i="1"/>
  <c r="I501" i="1"/>
  <c r="H501" i="1"/>
  <c r="G501" i="1"/>
  <c r="I1856" i="1"/>
  <c r="H1856" i="1"/>
  <c r="G1856" i="1"/>
  <c r="I1365" i="1"/>
  <c r="H1365" i="1"/>
  <c r="G1365" i="1"/>
  <c r="I1512" i="1"/>
  <c r="H1512" i="1"/>
  <c r="G1512" i="1"/>
  <c r="I1622" i="1"/>
  <c r="H1622" i="1"/>
  <c r="G1622" i="1"/>
  <c r="I1188" i="1"/>
  <c r="H1188" i="1"/>
  <c r="G1188" i="1"/>
  <c r="I849" i="1"/>
  <c r="H849" i="1"/>
  <c r="G849" i="1"/>
  <c r="I176" i="1"/>
  <c r="H176" i="1"/>
  <c r="G176" i="1"/>
  <c r="I1300" i="1"/>
  <c r="H1300" i="1"/>
  <c r="G1300" i="1"/>
  <c r="I1475" i="1"/>
  <c r="H1475" i="1"/>
  <c r="G1475" i="1"/>
  <c r="I315" i="1"/>
  <c r="H315" i="1"/>
  <c r="G315" i="1"/>
  <c r="I1072" i="1"/>
  <c r="H1072" i="1"/>
  <c r="G1072" i="1"/>
  <c r="I1734" i="1"/>
  <c r="H1734" i="1"/>
  <c r="G1734" i="1"/>
  <c r="I16" i="1"/>
  <c r="H16" i="1"/>
  <c r="G16" i="1"/>
  <c r="I960" i="1"/>
  <c r="H960" i="1"/>
  <c r="G960" i="1"/>
  <c r="I624" i="1"/>
  <c r="H624" i="1"/>
  <c r="G624" i="1"/>
  <c r="I500" i="1"/>
  <c r="H500" i="1"/>
  <c r="G500" i="1"/>
  <c r="I1855" i="1"/>
  <c r="H1855" i="1"/>
  <c r="G1855" i="1"/>
  <c r="I1364" i="1"/>
  <c r="H1364" i="1"/>
  <c r="G1364" i="1"/>
  <c r="I1511" i="1"/>
  <c r="H1511" i="1"/>
  <c r="G1511" i="1"/>
  <c r="I1621" i="1"/>
  <c r="H1621" i="1"/>
  <c r="G1621" i="1"/>
  <c r="I1187" i="1"/>
  <c r="H1187" i="1"/>
  <c r="G1187" i="1"/>
  <c r="I722" i="1"/>
  <c r="H722" i="1"/>
  <c r="G722" i="1"/>
  <c r="I848" i="1"/>
  <c r="H848" i="1"/>
  <c r="G848" i="1"/>
  <c r="I175" i="1"/>
  <c r="H175" i="1"/>
  <c r="G175" i="1"/>
  <c r="I1299" i="1"/>
  <c r="H1299" i="1"/>
  <c r="G1299" i="1"/>
  <c r="I1474" i="1"/>
  <c r="H1474" i="1"/>
  <c r="G1474" i="1"/>
  <c r="I314" i="1"/>
  <c r="H314" i="1"/>
  <c r="G314" i="1"/>
  <c r="I1071" i="1"/>
  <c r="H1071" i="1"/>
  <c r="G1071" i="1"/>
  <c r="I1733" i="1"/>
  <c r="H1733" i="1"/>
  <c r="G1733" i="1"/>
  <c r="I15" i="1"/>
  <c r="H15" i="1"/>
  <c r="G15" i="1"/>
  <c r="I959" i="1"/>
  <c r="H959" i="1"/>
  <c r="G959" i="1"/>
  <c r="I623" i="1"/>
  <c r="H623" i="1"/>
  <c r="G623" i="1"/>
  <c r="I499" i="1"/>
  <c r="H499" i="1"/>
  <c r="G499" i="1"/>
  <c r="I1854" i="1"/>
  <c r="H1854" i="1"/>
  <c r="G1854" i="1"/>
  <c r="I1363" i="1"/>
  <c r="H1363" i="1"/>
  <c r="G1363" i="1"/>
  <c r="I1510" i="1"/>
  <c r="H1510" i="1"/>
  <c r="G1510" i="1"/>
  <c r="I1620" i="1"/>
  <c r="H1620" i="1"/>
  <c r="G1620" i="1"/>
  <c r="I1186" i="1"/>
  <c r="H1186" i="1"/>
  <c r="G1186" i="1"/>
  <c r="I721" i="1"/>
  <c r="H721" i="1"/>
  <c r="G721" i="1"/>
  <c r="I847" i="1"/>
  <c r="H847" i="1"/>
  <c r="G847" i="1"/>
  <c r="I301" i="1"/>
  <c r="H301" i="1"/>
  <c r="G301" i="1"/>
  <c r="I174" i="1"/>
  <c r="H174" i="1"/>
  <c r="G174" i="1"/>
  <c r="I1298" i="1"/>
  <c r="H1298" i="1"/>
  <c r="G1298" i="1"/>
  <c r="I1473" i="1"/>
  <c r="H1473" i="1"/>
  <c r="G1473" i="1"/>
  <c r="I313" i="1"/>
  <c r="H313" i="1"/>
  <c r="G313" i="1"/>
  <c r="I1070" i="1"/>
  <c r="H1070" i="1"/>
  <c r="G1070" i="1"/>
  <c r="I1732" i="1"/>
  <c r="H1732" i="1"/>
  <c r="G1732" i="1"/>
  <c r="I14" i="1"/>
  <c r="H14" i="1"/>
  <c r="G14" i="1"/>
  <c r="I958" i="1"/>
  <c r="H958" i="1"/>
  <c r="G958" i="1"/>
  <c r="I622" i="1"/>
  <c r="H622" i="1"/>
  <c r="G622" i="1"/>
  <c r="I498" i="1"/>
  <c r="H498" i="1"/>
  <c r="G498" i="1"/>
  <c r="I1853" i="1"/>
  <c r="H1853" i="1"/>
  <c r="G1853" i="1"/>
  <c r="I1362" i="1"/>
  <c r="H1362" i="1"/>
  <c r="G1362" i="1"/>
  <c r="I720" i="1"/>
  <c r="H720" i="1"/>
  <c r="G720" i="1"/>
  <c r="I1619" i="1"/>
  <c r="H1619" i="1"/>
  <c r="G1619" i="1"/>
  <c r="I1185" i="1"/>
  <c r="H1185" i="1"/>
  <c r="G1185" i="1"/>
  <c r="I1509" i="1"/>
  <c r="H1509" i="1"/>
  <c r="G1509" i="1"/>
  <c r="I846" i="1"/>
  <c r="H846" i="1"/>
  <c r="G846" i="1"/>
  <c r="I589" i="1"/>
  <c r="H589" i="1"/>
  <c r="G589" i="1"/>
  <c r="I300" i="1"/>
  <c r="H300" i="1"/>
  <c r="G300" i="1"/>
  <c r="I173" i="1"/>
  <c r="H173" i="1"/>
  <c r="G173" i="1"/>
  <c r="I1297" i="1"/>
  <c r="H1297" i="1"/>
  <c r="G1297" i="1"/>
  <c r="I1472" i="1"/>
  <c r="H1472" i="1"/>
  <c r="G1472" i="1"/>
  <c r="I312" i="1"/>
  <c r="H312" i="1"/>
  <c r="G312" i="1"/>
  <c r="I1069" i="1"/>
  <c r="H1069" i="1"/>
  <c r="G1069" i="1"/>
  <c r="I1731" i="1"/>
  <c r="H1731" i="1"/>
  <c r="G1731" i="1"/>
  <c r="I13" i="1"/>
  <c r="H13" i="1"/>
  <c r="G13" i="1"/>
  <c r="I957" i="1"/>
  <c r="H957" i="1"/>
  <c r="G957" i="1"/>
  <c r="I621" i="1"/>
  <c r="H621" i="1"/>
  <c r="G621" i="1"/>
  <c r="I497" i="1"/>
  <c r="H497" i="1"/>
  <c r="G497" i="1"/>
  <c r="I1852" i="1"/>
  <c r="H1852" i="1"/>
  <c r="G1852" i="1"/>
  <c r="I1361" i="1"/>
  <c r="H1361" i="1"/>
  <c r="G1361" i="1"/>
  <c r="I719" i="1"/>
  <c r="H719" i="1"/>
  <c r="G719" i="1"/>
  <c r="I1618" i="1"/>
  <c r="H1618" i="1"/>
  <c r="G1618" i="1"/>
  <c r="I1184" i="1"/>
  <c r="H1184" i="1"/>
  <c r="G1184" i="1"/>
  <c r="I1508" i="1"/>
  <c r="H1508" i="1"/>
  <c r="G1508" i="1"/>
  <c r="I845" i="1"/>
  <c r="H845" i="1"/>
  <c r="G845" i="1"/>
  <c r="I172" i="1"/>
  <c r="H172" i="1"/>
  <c r="G172" i="1"/>
  <c r="I1296" i="1"/>
  <c r="H1296" i="1"/>
  <c r="G1296" i="1"/>
  <c r="I1471" i="1"/>
  <c r="H1471" i="1"/>
  <c r="G1471" i="1"/>
  <c r="I311" i="1"/>
  <c r="H311" i="1"/>
  <c r="G311" i="1"/>
  <c r="I1068" i="1"/>
  <c r="H1068" i="1"/>
  <c r="G1068" i="1"/>
  <c r="I708" i="1"/>
  <c r="H708" i="1"/>
  <c r="G708" i="1"/>
  <c r="I12" i="1"/>
  <c r="H12" i="1"/>
  <c r="G12" i="1"/>
  <c r="I956" i="1"/>
  <c r="H956" i="1"/>
  <c r="G956" i="1"/>
  <c r="I620" i="1"/>
  <c r="H620" i="1"/>
  <c r="G620" i="1"/>
  <c r="I496" i="1"/>
  <c r="H496" i="1"/>
  <c r="G496" i="1"/>
  <c r="I1851" i="1"/>
  <c r="H1851" i="1"/>
  <c r="G1851" i="1"/>
  <c r="I1360" i="1"/>
  <c r="H1360" i="1"/>
  <c r="G1360" i="1"/>
  <c r="I718" i="1"/>
  <c r="H718" i="1"/>
  <c r="G718" i="1"/>
  <c r="I1617" i="1"/>
  <c r="H1617" i="1"/>
  <c r="G1617" i="1"/>
  <c r="I1183" i="1"/>
  <c r="H1183" i="1"/>
  <c r="G1183" i="1"/>
  <c r="I1507" i="1"/>
  <c r="H1507" i="1"/>
  <c r="G1507" i="1"/>
  <c r="I844" i="1"/>
  <c r="H844" i="1"/>
  <c r="G844" i="1"/>
  <c r="I171" i="1"/>
  <c r="H171" i="1"/>
  <c r="G171" i="1"/>
  <c r="I1295" i="1"/>
  <c r="H1295" i="1"/>
  <c r="G1295" i="1"/>
  <c r="I1470" i="1"/>
  <c r="H1470" i="1"/>
  <c r="G1470" i="1"/>
  <c r="I310" i="1"/>
  <c r="H310" i="1"/>
  <c r="G310" i="1"/>
  <c r="I1067" i="1"/>
  <c r="H1067" i="1"/>
  <c r="G1067" i="1"/>
  <c r="I707" i="1"/>
  <c r="H707" i="1"/>
  <c r="G707" i="1"/>
  <c r="I11" i="1"/>
  <c r="H11" i="1"/>
  <c r="G11" i="1"/>
  <c r="I955" i="1"/>
  <c r="H955" i="1"/>
  <c r="G955" i="1"/>
  <c r="I619" i="1"/>
  <c r="H619" i="1"/>
  <c r="G619" i="1"/>
  <c r="I495" i="1"/>
  <c r="H495" i="1"/>
  <c r="G495" i="1"/>
  <c r="I1850" i="1"/>
  <c r="H1850" i="1"/>
  <c r="G1850" i="1"/>
  <c r="I1359" i="1"/>
  <c r="H1359" i="1"/>
  <c r="G1359" i="1"/>
  <c r="I717" i="1"/>
  <c r="H717" i="1"/>
  <c r="G717" i="1"/>
  <c r="I1616" i="1"/>
  <c r="H1616" i="1"/>
  <c r="G1616" i="1"/>
  <c r="I1182" i="1"/>
  <c r="H1182" i="1"/>
  <c r="G1182" i="1"/>
  <c r="I1506" i="1"/>
  <c r="H1506" i="1"/>
  <c r="G1506" i="1"/>
  <c r="I1171" i="1"/>
  <c r="H1171" i="1"/>
  <c r="G1171" i="1"/>
  <c r="I170" i="1"/>
  <c r="H170" i="1"/>
  <c r="G170" i="1"/>
  <c r="I1294" i="1"/>
  <c r="H1294" i="1"/>
  <c r="G1294" i="1"/>
  <c r="I1469" i="1"/>
  <c r="H1469" i="1"/>
  <c r="G1469" i="1"/>
  <c r="I309" i="1"/>
  <c r="H309" i="1"/>
  <c r="G309" i="1"/>
  <c r="I1066" i="1"/>
  <c r="H1066" i="1"/>
  <c r="G1066" i="1"/>
  <c r="I1730" i="1"/>
  <c r="H1730" i="1"/>
  <c r="G1730" i="1"/>
  <c r="I10" i="1"/>
  <c r="H10" i="1"/>
  <c r="G10" i="1"/>
  <c r="I954" i="1"/>
  <c r="H954" i="1"/>
  <c r="G954" i="1"/>
  <c r="I618" i="1"/>
  <c r="H618" i="1"/>
  <c r="G618" i="1"/>
  <c r="I494" i="1"/>
  <c r="H494" i="1"/>
  <c r="G494" i="1"/>
  <c r="I1849" i="1"/>
  <c r="H1849" i="1"/>
  <c r="G1849" i="1"/>
  <c r="I1358" i="1"/>
  <c r="H1358" i="1"/>
  <c r="G1358" i="1"/>
  <c r="I716" i="1"/>
  <c r="H716" i="1"/>
  <c r="G716" i="1"/>
  <c r="I1615" i="1"/>
  <c r="H1615" i="1"/>
  <c r="G1615" i="1"/>
  <c r="I1181" i="1"/>
  <c r="H1181" i="1"/>
  <c r="G1181" i="1"/>
  <c r="I1505" i="1"/>
  <c r="H1505" i="1"/>
  <c r="G1505" i="1"/>
  <c r="I169" i="1"/>
  <c r="H169" i="1"/>
  <c r="G169" i="1"/>
  <c r="I1293" i="1"/>
  <c r="H1293" i="1"/>
  <c r="G1293" i="1"/>
  <c r="I1468" i="1"/>
  <c r="H1468" i="1"/>
  <c r="G1468" i="1"/>
  <c r="I308" i="1"/>
  <c r="H308" i="1"/>
  <c r="G308" i="1"/>
  <c r="I1065" i="1"/>
  <c r="H1065" i="1"/>
  <c r="G1065" i="1"/>
  <c r="I1729" i="1"/>
  <c r="H1729" i="1"/>
  <c r="G1729" i="1"/>
  <c r="I9" i="1"/>
  <c r="H9" i="1"/>
  <c r="G9" i="1"/>
  <c r="I617" i="1"/>
  <c r="H617" i="1"/>
  <c r="G617" i="1"/>
  <c r="I493" i="1"/>
  <c r="H493" i="1"/>
  <c r="G493" i="1"/>
  <c r="I1848" i="1"/>
  <c r="H1848" i="1"/>
  <c r="G1848" i="1"/>
  <c r="I1357" i="1"/>
  <c r="H1357" i="1"/>
  <c r="G1357" i="1"/>
  <c r="I715" i="1"/>
  <c r="H715" i="1"/>
  <c r="G715" i="1"/>
  <c r="I1614" i="1"/>
  <c r="H1614" i="1"/>
  <c r="G1614" i="1"/>
  <c r="I1180" i="1"/>
  <c r="H1180" i="1"/>
  <c r="G1180" i="1"/>
  <c r="I1504" i="1"/>
  <c r="H1504" i="1"/>
  <c r="G1504" i="1"/>
  <c r="I168" i="1"/>
  <c r="H168" i="1"/>
  <c r="G168" i="1"/>
  <c r="I1292" i="1"/>
  <c r="H1292" i="1"/>
  <c r="G1292" i="1"/>
  <c r="I307" i="1"/>
  <c r="H307" i="1"/>
  <c r="G307" i="1"/>
  <c r="I1064" i="1"/>
  <c r="H1064" i="1"/>
  <c r="G1064" i="1"/>
  <c r="I1728" i="1"/>
  <c r="H1728" i="1"/>
  <c r="G1728" i="1"/>
  <c r="I8" i="1"/>
  <c r="H8" i="1"/>
  <c r="G8" i="1"/>
  <c r="I953" i="1"/>
  <c r="H953" i="1"/>
  <c r="G953" i="1"/>
  <c r="I616" i="1"/>
  <c r="H616" i="1"/>
  <c r="G616" i="1"/>
  <c r="I492" i="1"/>
  <c r="H492" i="1"/>
  <c r="G492" i="1"/>
  <c r="I1847" i="1"/>
  <c r="H1847" i="1"/>
  <c r="G1847" i="1"/>
  <c r="I1356" i="1"/>
  <c r="H1356" i="1"/>
  <c r="G1356" i="1"/>
  <c r="I714" i="1"/>
  <c r="H714" i="1"/>
  <c r="G714" i="1"/>
  <c r="I1613" i="1"/>
  <c r="H1613" i="1"/>
  <c r="G1613" i="1"/>
  <c r="I1179" i="1"/>
  <c r="H1179" i="1"/>
  <c r="G1179" i="1"/>
  <c r="I1174" i="1"/>
  <c r="H1174" i="1"/>
  <c r="G1174" i="1"/>
  <c r="I843" i="1"/>
  <c r="H843" i="1"/>
  <c r="G843" i="1"/>
  <c r="I167" i="1"/>
  <c r="H167" i="1"/>
  <c r="G167" i="1"/>
  <c r="I1291" i="1"/>
  <c r="H1291" i="1"/>
  <c r="G1291" i="1"/>
  <c r="I1467" i="1"/>
  <c r="H1467" i="1"/>
  <c r="G1467" i="1"/>
  <c r="I306" i="1"/>
  <c r="H306" i="1"/>
  <c r="G306" i="1"/>
  <c r="I1063" i="1"/>
  <c r="H1063" i="1"/>
  <c r="G1063" i="1"/>
  <c r="I1727" i="1"/>
  <c r="H1727" i="1"/>
  <c r="G1727" i="1"/>
  <c r="I7" i="1"/>
  <c r="H7" i="1"/>
  <c r="G7" i="1"/>
  <c r="I952" i="1"/>
  <c r="H952" i="1"/>
  <c r="G952" i="1"/>
  <c r="I615" i="1"/>
  <c r="H615" i="1"/>
  <c r="G615" i="1"/>
  <c r="I491" i="1"/>
  <c r="H491" i="1"/>
  <c r="G491" i="1"/>
  <c r="I1846" i="1"/>
  <c r="H1846" i="1"/>
  <c r="G1846" i="1"/>
  <c r="I1355" i="1"/>
  <c r="H1355" i="1"/>
  <c r="G1355" i="1"/>
  <c r="I1503" i="1"/>
  <c r="H1503" i="1"/>
  <c r="G1503" i="1"/>
  <c r="I1612" i="1"/>
  <c r="H1612" i="1"/>
  <c r="G1612" i="1"/>
  <c r="I1178" i="1"/>
  <c r="H1178" i="1"/>
  <c r="G1178" i="1"/>
  <c r="I1173" i="1"/>
  <c r="H1173" i="1"/>
  <c r="G1173" i="1"/>
  <c r="I842" i="1"/>
  <c r="H842" i="1"/>
  <c r="G842" i="1"/>
  <c r="I166" i="1"/>
  <c r="H166" i="1"/>
  <c r="G166" i="1"/>
  <c r="I1290" i="1"/>
  <c r="H1290" i="1"/>
  <c r="G1290" i="1"/>
  <c r="I1466" i="1"/>
  <c r="H1466" i="1"/>
  <c r="G1466" i="1"/>
  <c r="I305" i="1"/>
  <c r="H305" i="1"/>
  <c r="G305" i="1"/>
  <c r="I1062" i="1"/>
  <c r="H1062" i="1"/>
  <c r="G1062" i="1"/>
  <c r="I1726" i="1"/>
  <c r="H1726" i="1"/>
  <c r="G1726" i="1"/>
  <c r="I6" i="1"/>
  <c r="H6" i="1"/>
  <c r="G6" i="1"/>
  <c r="I951" i="1"/>
  <c r="H951" i="1"/>
  <c r="G951" i="1"/>
  <c r="I614" i="1"/>
  <c r="H614" i="1"/>
  <c r="G614" i="1"/>
  <c r="I490" i="1"/>
  <c r="H490" i="1"/>
  <c r="G490" i="1"/>
  <c r="I1845" i="1"/>
  <c r="H1845" i="1"/>
  <c r="G1845" i="1"/>
  <c r="I1354" i="1"/>
  <c r="H1354" i="1"/>
  <c r="G1354" i="1"/>
  <c r="I1502" i="1"/>
  <c r="H1502" i="1"/>
  <c r="G1502" i="1"/>
  <c r="I1611" i="1"/>
  <c r="H1611" i="1"/>
  <c r="G1611" i="1"/>
  <c r="I1177" i="1"/>
  <c r="H1177" i="1"/>
  <c r="G1177" i="1"/>
  <c r="I1172" i="1"/>
  <c r="H1172" i="1"/>
  <c r="G1172" i="1"/>
  <c r="I841" i="1"/>
  <c r="H841" i="1"/>
  <c r="G841" i="1"/>
  <c r="I165" i="1"/>
  <c r="H165" i="1"/>
  <c r="G165" i="1"/>
  <c r="I1289" i="1"/>
  <c r="H1289" i="1"/>
  <c r="G1289" i="1"/>
  <c r="I304" i="1"/>
  <c r="H304" i="1"/>
  <c r="G304" i="1"/>
  <c r="I1061" i="1"/>
  <c r="H1061" i="1"/>
  <c r="G1061" i="1"/>
  <c r="I1725" i="1"/>
  <c r="H1725" i="1"/>
  <c r="G1725" i="1"/>
  <c r="I5" i="1"/>
  <c r="H5" i="1"/>
  <c r="G5" i="1"/>
  <c r="I950" i="1"/>
  <c r="H950" i="1"/>
  <c r="G950" i="1"/>
  <c r="I613" i="1"/>
  <c r="H613" i="1"/>
  <c r="G613" i="1"/>
  <c r="I489" i="1"/>
  <c r="H489" i="1"/>
  <c r="G489" i="1"/>
  <c r="I1844" i="1"/>
  <c r="H1844" i="1"/>
  <c r="G1844" i="1"/>
  <c r="I1353" i="1"/>
  <c r="H1353" i="1"/>
  <c r="G1353" i="1"/>
  <c r="I1501" i="1"/>
  <c r="H1501" i="1"/>
  <c r="G1501" i="1"/>
  <c r="I1610" i="1"/>
  <c r="H1610" i="1"/>
  <c r="G1610" i="1"/>
  <c r="I1176" i="1"/>
  <c r="H1176" i="1"/>
  <c r="G1176" i="1"/>
  <c r="I840" i="1"/>
  <c r="H840" i="1"/>
  <c r="G840" i="1"/>
  <c r="I1288" i="1"/>
  <c r="H1288" i="1"/>
  <c r="G1288" i="1"/>
  <c r="I1465" i="1"/>
  <c r="H1465" i="1"/>
  <c r="G1465" i="1"/>
  <c r="I303" i="1"/>
  <c r="H303" i="1"/>
  <c r="G303" i="1"/>
  <c r="I1060" i="1"/>
  <c r="H1060" i="1"/>
  <c r="G1060" i="1"/>
  <c r="I1724" i="1"/>
  <c r="H1724" i="1"/>
  <c r="G1724" i="1"/>
  <c r="I4" i="1"/>
  <c r="H4" i="1"/>
  <c r="G4" i="1"/>
  <c r="I949" i="1"/>
  <c r="H949" i="1"/>
  <c r="G949" i="1"/>
  <c r="I612" i="1"/>
  <c r="H612" i="1"/>
  <c r="G612" i="1"/>
  <c r="I488" i="1"/>
  <c r="H488" i="1"/>
  <c r="G488" i="1"/>
  <c r="I1843" i="1"/>
  <c r="H1843" i="1"/>
  <c r="G1843" i="1"/>
  <c r="I1352" i="1"/>
  <c r="H1352" i="1"/>
  <c r="G1352" i="1"/>
  <c r="I1500" i="1"/>
  <c r="H1500" i="1"/>
  <c r="G1500" i="1"/>
  <c r="I1609" i="1"/>
  <c r="H1609" i="1"/>
  <c r="G1609" i="1"/>
  <c r="I1175" i="1"/>
  <c r="H1175" i="1"/>
  <c r="G1175" i="1"/>
  <c r="I839" i="1"/>
  <c r="H839" i="1"/>
  <c r="G839" i="1"/>
  <c r="E3082" i="1" l="1"/>
  <c r="G239" i="1"/>
  <c r="I1140" i="1"/>
  <c r="I83" i="1"/>
  <c r="I239" i="1"/>
  <c r="I381" i="1"/>
  <c r="I240" i="1"/>
  <c r="I676" i="1"/>
  <c r="I85" i="1"/>
  <c r="G241" i="1"/>
  <c r="I785" i="1"/>
  <c r="I1925" i="1"/>
  <c r="I786" i="1"/>
  <c r="I1434" i="1"/>
  <c r="I1025" i="1"/>
  <c r="I241" i="1"/>
  <c r="I566" i="1"/>
  <c r="I917" i="1"/>
  <c r="I1136" i="1"/>
  <c r="G471" i="1"/>
  <c r="I672" i="1"/>
  <c r="I1253" i="1"/>
  <c r="I1138" i="1"/>
  <c r="I674" i="1"/>
  <c r="I1575" i="1"/>
  <c r="I1255" i="1"/>
  <c r="I467" i="1"/>
  <c r="G132" i="1"/>
  <c r="I1137" i="1"/>
  <c r="I84" i="1"/>
  <c r="I1790" i="1"/>
  <c r="I382" i="1"/>
  <c r="I1026" i="1"/>
  <c r="I1689" i="1"/>
  <c r="I916" i="1"/>
  <c r="I1433" i="1"/>
  <c r="I673" i="1"/>
  <c r="I132" i="1"/>
  <c r="I1254" i="1"/>
  <c r="I1924" i="1"/>
  <c r="G385" i="1"/>
  <c r="I919" i="1"/>
  <c r="I243" i="1"/>
  <c r="I1692" i="1"/>
  <c r="I788" i="1"/>
  <c r="I1578" i="1"/>
  <c r="I87" i="1"/>
  <c r="I1257" i="1"/>
  <c r="I470" i="1"/>
  <c r="I1927" i="1"/>
  <c r="I385" i="1"/>
  <c r="I1029" i="1"/>
  <c r="I1923" i="1"/>
  <c r="I1432" i="1"/>
  <c r="I915" i="1"/>
  <c r="I466" i="1"/>
  <c r="I383" i="1"/>
  <c r="G242" i="1"/>
  <c r="I675" i="1"/>
  <c r="I1139" i="1"/>
  <c r="I1691" i="1"/>
  <c r="I1688" i="1"/>
  <c r="G381" i="1"/>
  <c r="G3082" i="1" s="1"/>
  <c r="I242" i="1"/>
  <c r="I787" i="1"/>
  <c r="I1256" i="1"/>
  <c r="I1792" i="1"/>
  <c r="I1789" i="1"/>
  <c r="I1690" i="1"/>
  <c r="H3082" i="1"/>
  <c r="I1791" i="1"/>
  <c r="I1576" i="1"/>
  <c r="I1027" i="1"/>
  <c r="I468" i="1"/>
  <c r="I384" i="1"/>
  <c r="I918" i="1"/>
  <c r="I1435" i="1"/>
  <c r="I1926" i="1"/>
  <c r="I469" i="1"/>
  <c r="I1028" i="1"/>
  <c r="I1577" i="1"/>
  <c r="I3082" i="1" l="1"/>
  <c r="D308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Felipe Ranon</author>
    <author>tc={DA72F7E1-DA5E-4AA8-8DB5-D790FF59DCAC}</author>
    <author>Contato Morada Fish</author>
    <author>tc={2D1735E7-F75A-4554-AE7D-1F33DF34E2E7}</author>
    <author>tc={DC102D64-9EA5-4D9B-A6EA-5FA82A240D7A}</author>
  </authors>
  <commentList>
    <comment ref="E86" authorId="0" shapeId="0" xr:uid="{5F893A62-5EEC-43D9-9BDD-C34C20E53A13}">
      <text>
        <r>
          <rPr>
            <b/>
            <sz val="9"/>
            <color indexed="81"/>
            <rFont val="Segoe UI"/>
            <family val="2"/>
          </rPr>
          <t>Felipe Ranon:</t>
        </r>
        <r>
          <rPr>
            <sz val="9"/>
            <color indexed="81"/>
            <rFont val="Segoe UI"/>
            <family val="2"/>
          </rPr>
          <t xml:space="preserve">
Ajuste pela média, valor superior ao redimento médio do colaborador</t>
        </r>
      </text>
    </comment>
    <comment ref="B987" authorId="1" shapeId="0" xr:uid="{DA72F7E1-DA5E-4AA8-8DB5-D790FF59DCAC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embora mais cedo</t>
      </text>
    </comment>
    <comment ref="B1109" authorId="2" shapeId="0" xr:uid="{4C12132F-215F-4289-B6AC-8AC15FC35CDC}">
      <text>
        <r>
          <rPr>
            <sz val="11"/>
            <color theme="1"/>
            <rFont val="Aptos Narrow"/>
            <family val="2"/>
            <scheme val="minor"/>
          </rPr>
          <t>Contato Morada Fish:
Foi embora 13:00 estava passando mal.</t>
        </r>
      </text>
    </comment>
    <comment ref="B1113" authorId="2" shapeId="0" xr:uid="{DFC8BD45-33B6-42C6-8866-76EBC6DD669F}">
      <text>
        <r>
          <rPr>
            <sz val="11"/>
            <color theme="1"/>
            <rFont val="Aptos Narrow"/>
            <family val="2"/>
            <scheme val="minor"/>
          </rPr>
          <t>Contato Morada Fish:
Foi embora antes do término final da produção</t>
        </r>
      </text>
    </comment>
    <comment ref="B1225" authorId="2" shapeId="0" xr:uid="{F429D9A2-8F95-404A-BAEC-B5132D30082D}">
      <text>
        <r>
          <rPr>
            <sz val="11"/>
            <color theme="1"/>
            <rFont val="Aptos Narrow"/>
            <family val="2"/>
            <scheme val="minor"/>
          </rPr>
          <t xml:space="preserve">Contato Morada Fish:
Foi embora mais cedo </t>
        </r>
      </text>
    </comment>
    <comment ref="B1226" authorId="2" shapeId="0" xr:uid="{36F0A2C1-FD73-4A4D-A01A-5F9619E35713}">
      <text>
        <r>
          <rPr>
            <sz val="11"/>
            <color theme="1"/>
            <rFont val="Aptos Narrow"/>
            <family val="2"/>
            <scheme val="minor"/>
          </rPr>
          <t>Contato Morada Fish:
Foi embora mais cedo</t>
        </r>
      </text>
    </comment>
    <comment ref="B1534" authorId="3" shapeId="0" xr:uid="{2D1735E7-F75A-4554-AE7D-1F33DF34E2E7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Foi embora mais cedo, estava passando mal</t>
      </text>
    </comment>
    <comment ref="B1535" authorId="4" shapeId="0" xr:uid="{DC102D64-9EA5-4D9B-A6EA-5FA82A240D7A}">
      <text>
        <t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Começou a trabalhar depois do almoço, tinha médico</t>
      </text>
    </comment>
    <comment ref="B1548" authorId="2" shapeId="0" xr:uid="{BBBDB9C4-1188-4E90-ABE6-17A150B007CF}">
      <text>
        <r>
          <rPr>
            <sz val="11"/>
            <color theme="1"/>
            <rFont val="Aptos Narrow"/>
            <family val="2"/>
            <scheme val="minor"/>
          </rPr>
          <t>Contato Morada Fish:
Chegou mais tarde, tinha ido fazer exame</t>
        </r>
      </text>
    </comment>
  </commentList>
</comments>
</file>

<file path=xl/sharedStrings.xml><?xml version="1.0" encoding="utf-8"?>
<sst xmlns="http://schemas.openxmlformats.org/spreadsheetml/2006/main" count="2030" uniqueCount="63">
  <si>
    <t>Data</t>
  </si>
  <si>
    <t>Filetador</t>
  </si>
  <si>
    <t>Peixe recebido (kg)</t>
  </si>
  <si>
    <t>Filé produzido (kg) - Ajuste</t>
  </si>
  <si>
    <t>Filé produzido (kg)</t>
  </si>
  <si>
    <t>Correção</t>
  </si>
  <si>
    <t>Rend. (%)</t>
  </si>
  <si>
    <t>N° filetadores</t>
  </si>
  <si>
    <t>% part.</t>
  </si>
  <si>
    <t>Márcio</t>
  </si>
  <si>
    <t>Niurka</t>
  </si>
  <si>
    <t>Samantha</t>
  </si>
  <si>
    <t>Rosimeire</t>
  </si>
  <si>
    <t>Ranielle</t>
  </si>
  <si>
    <t>Virginia</t>
  </si>
  <si>
    <t>Gustavo</t>
  </si>
  <si>
    <t>Katiusca</t>
  </si>
  <si>
    <t>Maria Claúdia</t>
  </si>
  <si>
    <t>Alecelma</t>
  </si>
  <si>
    <t>Solange</t>
  </si>
  <si>
    <t>Michele</t>
  </si>
  <si>
    <t>Ellen</t>
  </si>
  <si>
    <t>Rodrigo</t>
  </si>
  <si>
    <t>Paulo</t>
  </si>
  <si>
    <t>Carlos José</t>
  </si>
  <si>
    <t>Mizael</t>
  </si>
  <si>
    <t>Leandro</t>
  </si>
  <si>
    <t>Misael</t>
  </si>
  <si>
    <t>Laura</t>
  </si>
  <si>
    <t>João Vitor</t>
  </si>
  <si>
    <t>Ester</t>
  </si>
  <si>
    <t>Daniela</t>
  </si>
  <si>
    <t>Leandro Roger</t>
  </si>
  <si>
    <t>Júlio</t>
  </si>
  <si>
    <t>Josiane</t>
  </si>
  <si>
    <t>Carlos Júnior</t>
  </si>
  <si>
    <t>katiusca</t>
  </si>
  <si>
    <t xml:space="preserve">Júlio </t>
  </si>
  <si>
    <t>Aline</t>
  </si>
  <si>
    <t>Leandro Qualidade</t>
  </si>
  <si>
    <t>Fagna</t>
  </si>
  <si>
    <t>Julio</t>
  </si>
  <si>
    <t>Luciene</t>
  </si>
  <si>
    <t>luciene</t>
  </si>
  <si>
    <t>Vitória</t>
  </si>
  <si>
    <t>Victória Fernanda</t>
  </si>
  <si>
    <t>Victor</t>
  </si>
  <si>
    <t>João</t>
  </si>
  <si>
    <t>Ana Vitória</t>
  </si>
  <si>
    <t>Angela</t>
  </si>
  <si>
    <t>Doriedson</t>
  </si>
  <si>
    <t>João Lucas</t>
  </si>
  <si>
    <t>Juliana</t>
  </si>
  <si>
    <t>Total</t>
  </si>
  <si>
    <t xml:space="preserve">Daniela </t>
  </si>
  <si>
    <t>Victória</t>
  </si>
  <si>
    <t xml:space="preserve">Victória </t>
  </si>
  <si>
    <t xml:space="preserve"> </t>
  </si>
  <si>
    <t>Alerrandro</t>
  </si>
  <si>
    <t>Jesus</t>
  </si>
  <si>
    <t>Luiz</t>
  </si>
  <si>
    <t>Kairo</t>
  </si>
  <si>
    <t>Alejandro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</si>
</sst>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0_ ;[Red]\-#,##0.00\ "/>
  </numFmts>
  <fonts count="1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u/>
      <sz val="11"/>
      <color theme="1"/>
      <name val="Aptos Narrow"/>
      <family val="2"/>
      <scheme val="minor"/>
    </font>
    <font>
      <b/>
      <sz val="9"/>
      <color indexed="81"/>
      <name val="Segoe UI"/>
      <family val="2"/>
    </font>
    <font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5"/>
      </left>
      <right/>
      <top style="thin">
        <color theme="5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/>
  </cellStyleXfs>
  <cellXfs count="53">
    <xf numFmtId="0" fontId="0" fillId="0" borderId="0" xfId="0"/>
    <xf numFmtId="0" fontId="0" fillId="0" borderId="0" xfId="0" applyAlignment="1" applyProtection="1">
      <alignment horizontal="center" vertical="center"/>
      <protection locked="0"/>
    </xf>
    <xf numFmtId="16" fontId="2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/>
      <protection locked="0"/>
    </xf>
    <xf numFmtId="0" fontId="2" fillId="2" borderId="1" xfId="0" applyFont="1" applyFill="1" applyBorder="1" applyAlignment="1" applyProtection="1">
      <alignment horizontal="center" vertical="center" wrapText="1" shrinkToFit="1"/>
      <protection locked="0"/>
    </xf>
    <xf numFmtId="2" fontId="5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10" fontId="2" fillId="2" borderId="1" xfId="0" applyNumberFormat="1" applyFont="1" applyFill="1" applyBorder="1" applyAlignment="1" applyProtection="1">
      <alignment horizontal="center" vertical="center"/>
      <protection locked="0"/>
    </xf>
    <xf numFmtId="16" fontId="0" fillId="3" borderId="1" xfId="0" applyNumberFormat="1" applyFill="1" applyBorder="1" applyAlignment="1" applyProtection="1">
      <alignment horizontal="center" vertical="center"/>
      <protection locked="0"/>
    </xf>
    <xf numFmtId="0" fontId="0" fillId="3" borderId="1" xfId="0" applyFill="1" applyBorder="1" applyAlignment="1" applyProtection="1">
      <alignment horizontal="left" vertical="center"/>
      <protection locked="0"/>
    </xf>
    <xf numFmtId="0" fontId="0" fillId="3" borderId="1" xfId="0" applyFill="1" applyBorder="1" applyAlignment="1" applyProtection="1">
      <alignment horizontal="center" vertical="center"/>
      <protection locked="0"/>
    </xf>
    <xf numFmtId="2" fontId="3" fillId="4" borderId="1" xfId="1" applyNumberFormat="1" applyFont="1" applyFill="1" applyBorder="1" applyAlignment="1" applyProtection="1">
      <alignment horizontal="center" vertical="center"/>
    </xf>
    <xf numFmtId="10" fontId="0" fillId="4" borderId="1" xfId="1" applyNumberFormat="1" applyFont="1" applyFill="1" applyBorder="1" applyAlignment="1" applyProtection="1">
      <alignment horizontal="center" vertical="center"/>
      <protection locked="0"/>
    </xf>
    <xf numFmtId="0" fontId="0" fillId="4" borderId="1" xfId="0" applyFill="1" applyBorder="1" applyAlignment="1" applyProtection="1">
      <alignment horizontal="center" vertical="center"/>
      <protection locked="0"/>
    </xf>
    <xf numFmtId="9" fontId="0" fillId="4" borderId="1" xfId="1" applyFont="1" applyFill="1" applyBorder="1" applyAlignment="1" applyProtection="1">
      <alignment horizontal="center" vertical="center"/>
      <protection locked="0"/>
    </xf>
    <xf numFmtId="2" fontId="0" fillId="3" borderId="1" xfId="0" applyNumberFormat="1" applyFill="1" applyBorder="1" applyAlignment="1" applyProtection="1">
      <alignment horizontal="center" vertical="center"/>
      <protection locked="0"/>
    </xf>
    <xf numFmtId="164" fontId="0" fillId="3" borderId="1" xfId="0" applyNumberFormat="1" applyFill="1" applyBorder="1" applyAlignment="1" applyProtection="1">
      <alignment horizontal="center" vertical="center"/>
      <protection locked="0"/>
    </xf>
    <xf numFmtId="16" fontId="0" fillId="5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left" vertical="center"/>
      <protection locked="0"/>
    </xf>
    <xf numFmtId="164" fontId="0" fillId="5" borderId="1" xfId="0" applyNumberFormat="1" applyFill="1" applyBorder="1" applyAlignment="1" applyProtection="1">
      <alignment horizontal="center" vertical="center"/>
      <protection locked="0"/>
    </xf>
    <xf numFmtId="0" fontId="0" fillId="5" borderId="1" xfId="0" applyFill="1" applyBorder="1" applyAlignment="1" applyProtection="1">
      <alignment horizontal="center" vertical="center"/>
      <protection locked="0"/>
    </xf>
    <xf numFmtId="9" fontId="0" fillId="5" borderId="1" xfId="1" applyFont="1" applyFill="1" applyBorder="1" applyAlignment="1" applyProtection="1">
      <alignment horizontal="center" vertical="center"/>
      <protection locked="0"/>
    </xf>
    <xf numFmtId="16" fontId="6" fillId="3" borderId="1" xfId="0" applyNumberFormat="1" applyFont="1" applyFill="1" applyBorder="1" applyAlignment="1" applyProtection="1">
      <alignment horizontal="center" vertical="center"/>
      <protection locked="0"/>
    </xf>
    <xf numFmtId="9" fontId="0" fillId="4" borderId="2" xfId="1" applyFont="1" applyFill="1" applyBorder="1" applyAlignment="1" applyProtection="1">
      <alignment horizontal="center" vertical="center"/>
      <protection locked="0"/>
    </xf>
    <xf numFmtId="9" fontId="0" fillId="5" borderId="2" xfId="1" applyFont="1" applyFill="1" applyBorder="1" applyAlignment="1" applyProtection="1">
      <alignment horizontal="center" vertical="center"/>
      <protection locked="0"/>
    </xf>
    <xf numFmtId="0" fontId="8" fillId="0" borderId="3" xfId="2" applyFont="1" applyBorder="1" applyAlignment="1" applyProtection="1">
      <alignment horizontal="left"/>
      <protection locked="0"/>
    </xf>
    <xf numFmtId="0" fontId="0" fillId="3" borderId="3" xfId="0" applyFill="1" applyBorder="1" applyAlignment="1" applyProtection="1">
      <alignment horizontal="left" vertical="center"/>
      <protection locked="0"/>
    </xf>
    <xf numFmtId="16" fontId="6" fillId="0" borderId="1" xfId="0" applyNumberFormat="1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164" fontId="6" fillId="0" borderId="1" xfId="0" applyNumberFormat="1" applyFont="1" applyBorder="1" applyAlignment="1" applyProtection="1">
      <alignment horizontal="center" vertical="center"/>
      <protection locked="0"/>
    </xf>
    <xf numFmtId="164" fontId="9" fillId="3" borderId="1" xfId="0" applyNumberFormat="1" applyFont="1" applyFill="1" applyBorder="1" applyAlignment="1" applyProtection="1">
      <alignment horizontal="center" vertical="center"/>
      <protection locked="0"/>
    </xf>
    <xf numFmtId="2" fontId="3" fillId="4" borderId="2" xfId="1" applyNumberFormat="1" applyFont="1" applyFill="1" applyBorder="1" applyAlignment="1" applyProtection="1">
      <alignment horizontal="center" vertical="center"/>
    </xf>
    <xf numFmtId="164" fontId="0" fillId="3" borderId="1" xfId="0" applyNumberFormat="1" applyFill="1" applyBorder="1" applyAlignment="1" applyProtection="1">
      <alignment horizontal="center" vertical="center" wrapText="1" shrinkToFit="1"/>
      <protection locked="0"/>
    </xf>
    <xf numFmtId="164" fontId="0" fillId="5" borderId="1" xfId="0" applyNumberFormat="1" applyFill="1" applyBorder="1" applyAlignment="1" applyProtection="1">
      <alignment horizontal="center" vertical="center" wrapText="1" shrinkToFit="1"/>
      <protection locked="0"/>
    </xf>
    <xf numFmtId="2" fontId="3" fillId="5" borderId="1" xfId="1" applyNumberFormat="1" applyFont="1" applyFill="1" applyBorder="1" applyAlignment="1" applyProtection="1">
      <alignment horizontal="center" vertical="center"/>
    </xf>
    <xf numFmtId="10" fontId="0" fillId="5" borderId="1" xfId="1" applyNumberFormat="1" applyFont="1" applyFill="1" applyBorder="1" applyAlignment="1" applyProtection="1">
      <alignment horizontal="center" vertical="center"/>
      <protection locked="0"/>
    </xf>
    <xf numFmtId="10" fontId="0" fillId="4" borderId="2" xfId="1" applyNumberFormat="1" applyFont="1" applyFill="1" applyBorder="1" applyAlignment="1" applyProtection="1">
      <alignment horizontal="center" vertical="center"/>
      <protection locked="0"/>
    </xf>
    <xf numFmtId="16" fontId="4" fillId="3" borderId="1" xfId="0" applyNumberFormat="1" applyFont="1" applyFill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left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 wrapText="1" shrinkToFit="1"/>
      <protection locked="0"/>
    </xf>
    <xf numFmtId="43" fontId="5" fillId="4" borderId="1" xfId="0" applyNumberFormat="1" applyFont="1" applyFill="1" applyBorder="1" applyAlignment="1">
      <alignment horizontal="center" vertical="center"/>
    </xf>
    <xf numFmtId="43" fontId="4" fillId="3" borderId="1" xfId="0" applyNumberFormat="1" applyFont="1" applyFill="1" applyBorder="1" applyAlignment="1" applyProtection="1">
      <alignment horizontal="center" vertical="center"/>
      <protection locked="0"/>
    </xf>
    <xf numFmtId="164" fontId="4" fillId="3" borderId="1" xfId="0" applyNumberFormat="1" applyFont="1" applyFill="1" applyBorder="1" applyAlignment="1" applyProtection="1">
      <alignment horizontal="center" vertical="center"/>
      <protection locked="0"/>
    </xf>
    <xf numFmtId="10" fontId="4" fillId="4" borderId="1" xfId="0" applyNumberFormat="1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/>
      <protection locked="0"/>
    </xf>
    <xf numFmtId="10" fontId="4" fillId="4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 shrinkToFit="1"/>
      <protection locked="0"/>
    </xf>
    <xf numFmtId="2" fontId="3" fillId="0" borderId="0" xfId="1" applyNumberFormat="1" applyFont="1" applyAlignment="1" applyProtection="1">
      <alignment horizontal="center" vertical="center"/>
    </xf>
    <xf numFmtId="10" fontId="0" fillId="0" borderId="0" xfId="1" applyNumberFormat="1" applyFont="1" applyAlignment="1" applyProtection="1">
      <alignment horizontal="center" vertical="center"/>
      <protection locked="0"/>
    </xf>
    <xf numFmtId="2" fontId="3" fillId="0" borderId="0" xfId="0" applyNumberFormat="1" applyFont="1" applyAlignment="1">
      <alignment horizontal="center" vertical="center"/>
    </xf>
    <xf numFmtId="0" fontId="8" fillId="0" borderId="1" xfId="2" applyFont="1" applyBorder="1" applyAlignment="1" applyProtection="1">
      <alignment horizontal="left"/>
      <protection locked="0"/>
    </xf>
    <xf numFmtId="0" fontId="8" fillId="0" borderId="1" xfId="2" applyFont="1" applyBorder="1" applyAlignment="1" applyProtection="1">
      <alignment horizontal="left" vertical="center"/>
      <protection locked="0"/>
    </xf>
    <xf numFmtId="0" fontId="0" fillId="3" borderId="0" xfId="0" applyFill="1" applyAlignment="1" applyProtection="1">
      <alignment horizontal="left" vertical="center"/>
      <protection locked="0"/>
    </xf>
  </cellXfs>
  <cellStyles count="3">
    <cellStyle name="Normal" xfId="0" builtinId="0"/>
    <cellStyle name="Normal 2" xfId="2" xr:uid="{8724B63B-8B26-4F56-9C74-E2BB88FCCEE6}"/>
    <cellStyle name="Porcentagem" xfId="1" builtinId="5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/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35" formatCode="_-* #,##0.00_-;\-* #,##0.00_-;_-* &quot;-&quot;??_-;_-@_-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1" formatCode="dd/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  <protection locked="0" hidden="0"/>
    </dxf>
    <dxf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ont>
        <strike val="0"/>
        <outline val="0"/>
        <shadow val="0"/>
        <u val="none"/>
        <vertAlign val="baseline"/>
        <sz val="11"/>
        <color rgb="FFFF0000"/>
        <name val="Aptos Narrow"/>
        <family val="2"/>
        <scheme val="minor"/>
      </font>
      <numFmt numFmtId="2" formatCode="0.00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1" hidden="0"/>
    </dxf>
    <dxf>
      <numFmt numFmtId="164" formatCode="#,##0.00_ ;[Red]\-#,##0.00\ "/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numFmt numFmtId="21" formatCode="dd/mmm"/>
      <fill>
        <patternFill patternType="solid">
          <fgColor indexed="64"/>
          <bgColor theme="0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border>
        <top style="thin">
          <color indexed="64"/>
        </top>
      </border>
    </dxf>
    <dxf>
      <font>
        <b/>
      </font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0" hidden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 outline="0">
        <bottom style="thin">
          <color indexed="64"/>
        </bottom>
      </border>
    </dxf>
    <dxf>
      <font>
        <b/>
      </font>
      <alignment horizontal="center" vertical="center" textRotation="0" wrapText="0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'Rend. filetador'!$C$3</c:f>
              <c:strCache>
                <c:ptCount val="1"/>
                <c:pt idx="0">
                  <c:v>Peixe recebido (kg)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'Rend. filetador'!$A$4:$A$2405</c:f>
              <c:numCache>
                <c:formatCode>d\-mmm</c:formatCode>
                <c:ptCount val="2402"/>
                <c:pt idx="0">
                  <c:v>45659</c:v>
                </c:pt>
                <c:pt idx="1">
                  <c:v>45659</c:v>
                </c:pt>
                <c:pt idx="2">
                  <c:v>45659</c:v>
                </c:pt>
                <c:pt idx="3">
                  <c:v>45659</c:v>
                </c:pt>
                <c:pt idx="4">
                  <c:v>45659</c:v>
                </c:pt>
                <c:pt idx="5">
                  <c:v>45659</c:v>
                </c:pt>
                <c:pt idx="6">
                  <c:v>45659</c:v>
                </c:pt>
                <c:pt idx="7">
                  <c:v>45659</c:v>
                </c:pt>
                <c:pt idx="8">
                  <c:v>45659</c:v>
                </c:pt>
                <c:pt idx="9">
                  <c:v>45659</c:v>
                </c:pt>
                <c:pt idx="10">
                  <c:v>45659</c:v>
                </c:pt>
                <c:pt idx="11">
                  <c:v>45659</c:v>
                </c:pt>
                <c:pt idx="12">
                  <c:v>45659</c:v>
                </c:pt>
                <c:pt idx="13">
                  <c:v>45659</c:v>
                </c:pt>
                <c:pt idx="14">
                  <c:v>45659</c:v>
                </c:pt>
                <c:pt idx="15">
                  <c:v>45660</c:v>
                </c:pt>
                <c:pt idx="16">
                  <c:v>45660</c:v>
                </c:pt>
                <c:pt idx="17">
                  <c:v>45660</c:v>
                </c:pt>
                <c:pt idx="18">
                  <c:v>45660</c:v>
                </c:pt>
                <c:pt idx="19">
                  <c:v>45660</c:v>
                </c:pt>
                <c:pt idx="20">
                  <c:v>45660</c:v>
                </c:pt>
                <c:pt idx="21">
                  <c:v>45660</c:v>
                </c:pt>
                <c:pt idx="22">
                  <c:v>45660</c:v>
                </c:pt>
                <c:pt idx="23">
                  <c:v>45660</c:v>
                </c:pt>
                <c:pt idx="24">
                  <c:v>45660</c:v>
                </c:pt>
                <c:pt idx="25">
                  <c:v>45660</c:v>
                </c:pt>
                <c:pt idx="26">
                  <c:v>45660</c:v>
                </c:pt>
                <c:pt idx="27">
                  <c:v>45660</c:v>
                </c:pt>
                <c:pt idx="28">
                  <c:v>45660</c:v>
                </c:pt>
                <c:pt idx="29">
                  <c:v>45660</c:v>
                </c:pt>
                <c:pt idx="30">
                  <c:v>45663</c:v>
                </c:pt>
                <c:pt idx="31">
                  <c:v>45663</c:v>
                </c:pt>
                <c:pt idx="32">
                  <c:v>45663</c:v>
                </c:pt>
                <c:pt idx="33">
                  <c:v>45663</c:v>
                </c:pt>
                <c:pt idx="34">
                  <c:v>45663</c:v>
                </c:pt>
                <c:pt idx="35">
                  <c:v>45663</c:v>
                </c:pt>
                <c:pt idx="36">
                  <c:v>45663</c:v>
                </c:pt>
                <c:pt idx="37">
                  <c:v>45663</c:v>
                </c:pt>
                <c:pt idx="38">
                  <c:v>45663</c:v>
                </c:pt>
                <c:pt idx="39">
                  <c:v>45663</c:v>
                </c:pt>
                <c:pt idx="40">
                  <c:v>45663</c:v>
                </c:pt>
                <c:pt idx="41">
                  <c:v>45663</c:v>
                </c:pt>
                <c:pt idx="42">
                  <c:v>45663</c:v>
                </c:pt>
                <c:pt idx="43">
                  <c:v>45663</c:v>
                </c:pt>
                <c:pt idx="44">
                  <c:v>45663</c:v>
                </c:pt>
                <c:pt idx="45">
                  <c:v>45663</c:v>
                </c:pt>
                <c:pt idx="46">
                  <c:v>45663</c:v>
                </c:pt>
                <c:pt idx="47">
                  <c:v>45664</c:v>
                </c:pt>
                <c:pt idx="48">
                  <c:v>45664</c:v>
                </c:pt>
                <c:pt idx="49">
                  <c:v>45664</c:v>
                </c:pt>
                <c:pt idx="50">
                  <c:v>45664</c:v>
                </c:pt>
                <c:pt idx="51">
                  <c:v>45664</c:v>
                </c:pt>
                <c:pt idx="52">
                  <c:v>45664</c:v>
                </c:pt>
                <c:pt idx="53">
                  <c:v>45664</c:v>
                </c:pt>
                <c:pt idx="54">
                  <c:v>45664</c:v>
                </c:pt>
                <c:pt idx="55">
                  <c:v>45664</c:v>
                </c:pt>
                <c:pt idx="56">
                  <c:v>45664</c:v>
                </c:pt>
                <c:pt idx="57">
                  <c:v>45664</c:v>
                </c:pt>
                <c:pt idx="58">
                  <c:v>45664</c:v>
                </c:pt>
                <c:pt idx="59">
                  <c:v>45664</c:v>
                </c:pt>
                <c:pt idx="60">
                  <c:v>45664</c:v>
                </c:pt>
                <c:pt idx="61">
                  <c:v>45664</c:v>
                </c:pt>
                <c:pt idx="62">
                  <c:v>45664</c:v>
                </c:pt>
                <c:pt idx="63">
                  <c:v>45664</c:v>
                </c:pt>
                <c:pt idx="64">
                  <c:v>45665</c:v>
                </c:pt>
                <c:pt idx="65">
                  <c:v>45665</c:v>
                </c:pt>
                <c:pt idx="66">
                  <c:v>45665</c:v>
                </c:pt>
                <c:pt idx="67">
                  <c:v>45665</c:v>
                </c:pt>
                <c:pt idx="68">
                  <c:v>45665</c:v>
                </c:pt>
                <c:pt idx="69">
                  <c:v>45665</c:v>
                </c:pt>
                <c:pt idx="70">
                  <c:v>45665</c:v>
                </c:pt>
                <c:pt idx="71">
                  <c:v>45665</c:v>
                </c:pt>
                <c:pt idx="72">
                  <c:v>45665</c:v>
                </c:pt>
                <c:pt idx="73">
                  <c:v>45665</c:v>
                </c:pt>
                <c:pt idx="74">
                  <c:v>45665</c:v>
                </c:pt>
                <c:pt idx="75">
                  <c:v>45665</c:v>
                </c:pt>
                <c:pt idx="76">
                  <c:v>45665</c:v>
                </c:pt>
                <c:pt idx="77">
                  <c:v>45665</c:v>
                </c:pt>
                <c:pt idx="78">
                  <c:v>45665</c:v>
                </c:pt>
                <c:pt idx="79">
                  <c:v>45665</c:v>
                </c:pt>
                <c:pt idx="80">
                  <c:v>45666</c:v>
                </c:pt>
                <c:pt idx="81">
                  <c:v>45666</c:v>
                </c:pt>
                <c:pt idx="82">
                  <c:v>45666</c:v>
                </c:pt>
                <c:pt idx="83">
                  <c:v>45666</c:v>
                </c:pt>
                <c:pt idx="84">
                  <c:v>45666</c:v>
                </c:pt>
                <c:pt idx="85">
                  <c:v>45666</c:v>
                </c:pt>
                <c:pt idx="86">
                  <c:v>45666</c:v>
                </c:pt>
                <c:pt idx="87">
                  <c:v>45666</c:v>
                </c:pt>
                <c:pt idx="88">
                  <c:v>45666</c:v>
                </c:pt>
                <c:pt idx="89">
                  <c:v>45666</c:v>
                </c:pt>
                <c:pt idx="90">
                  <c:v>45666</c:v>
                </c:pt>
                <c:pt idx="91">
                  <c:v>45666</c:v>
                </c:pt>
                <c:pt idx="92">
                  <c:v>45666</c:v>
                </c:pt>
                <c:pt idx="93">
                  <c:v>45666</c:v>
                </c:pt>
                <c:pt idx="94">
                  <c:v>45666</c:v>
                </c:pt>
                <c:pt idx="95">
                  <c:v>45667</c:v>
                </c:pt>
                <c:pt idx="96">
                  <c:v>45667</c:v>
                </c:pt>
                <c:pt idx="97">
                  <c:v>45667</c:v>
                </c:pt>
                <c:pt idx="98">
                  <c:v>45667</c:v>
                </c:pt>
                <c:pt idx="99">
                  <c:v>45667</c:v>
                </c:pt>
                <c:pt idx="100">
                  <c:v>45667</c:v>
                </c:pt>
                <c:pt idx="101">
                  <c:v>45667</c:v>
                </c:pt>
                <c:pt idx="102">
                  <c:v>45667</c:v>
                </c:pt>
                <c:pt idx="103">
                  <c:v>45667</c:v>
                </c:pt>
                <c:pt idx="104">
                  <c:v>45667</c:v>
                </c:pt>
                <c:pt idx="105">
                  <c:v>45667</c:v>
                </c:pt>
                <c:pt idx="106">
                  <c:v>45667</c:v>
                </c:pt>
                <c:pt idx="107">
                  <c:v>45667</c:v>
                </c:pt>
                <c:pt idx="108">
                  <c:v>45667</c:v>
                </c:pt>
                <c:pt idx="109">
                  <c:v>45667</c:v>
                </c:pt>
                <c:pt idx="110">
                  <c:v>45667</c:v>
                </c:pt>
                <c:pt idx="111">
                  <c:v>45667</c:v>
                </c:pt>
                <c:pt idx="112">
                  <c:v>45670</c:v>
                </c:pt>
                <c:pt idx="113">
                  <c:v>45670</c:v>
                </c:pt>
                <c:pt idx="114">
                  <c:v>45670</c:v>
                </c:pt>
                <c:pt idx="115">
                  <c:v>45670</c:v>
                </c:pt>
                <c:pt idx="116">
                  <c:v>45670</c:v>
                </c:pt>
                <c:pt idx="117">
                  <c:v>45670</c:v>
                </c:pt>
                <c:pt idx="118">
                  <c:v>45670</c:v>
                </c:pt>
                <c:pt idx="119">
                  <c:v>45670</c:v>
                </c:pt>
                <c:pt idx="120">
                  <c:v>45670</c:v>
                </c:pt>
                <c:pt idx="121">
                  <c:v>45670</c:v>
                </c:pt>
                <c:pt idx="122">
                  <c:v>45670</c:v>
                </c:pt>
                <c:pt idx="123">
                  <c:v>45670</c:v>
                </c:pt>
                <c:pt idx="124">
                  <c:v>45670</c:v>
                </c:pt>
                <c:pt idx="125">
                  <c:v>45670</c:v>
                </c:pt>
                <c:pt idx="126">
                  <c:v>45670</c:v>
                </c:pt>
                <c:pt idx="127">
                  <c:v>45670</c:v>
                </c:pt>
                <c:pt idx="128">
                  <c:v>45671</c:v>
                </c:pt>
                <c:pt idx="129">
                  <c:v>45671</c:v>
                </c:pt>
                <c:pt idx="130">
                  <c:v>45671</c:v>
                </c:pt>
                <c:pt idx="131">
                  <c:v>45671</c:v>
                </c:pt>
                <c:pt idx="132">
                  <c:v>45671</c:v>
                </c:pt>
                <c:pt idx="133">
                  <c:v>45671</c:v>
                </c:pt>
                <c:pt idx="134">
                  <c:v>45671</c:v>
                </c:pt>
                <c:pt idx="135">
                  <c:v>45671</c:v>
                </c:pt>
                <c:pt idx="136">
                  <c:v>45671</c:v>
                </c:pt>
                <c:pt idx="137">
                  <c:v>45671</c:v>
                </c:pt>
                <c:pt idx="138">
                  <c:v>45671</c:v>
                </c:pt>
                <c:pt idx="139">
                  <c:v>45671</c:v>
                </c:pt>
                <c:pt idx="140">
                  <c:v>45671</c:v>
                </c:pt>
                <c:pt idx="141">
                  <c:v>45671</c:v>
                </c:pt>
                <c:pt idx="142">
                  <c:v>45671</c:v>
                </c:pt>
                <c:pt idx="143">
                  <c:v>45671</c:v>
                </c:pt>
                <c:pt idx="144">
                  <c:v>45671</c:v>
                </c:pt>
                <c:pt idx="145">
                  <c:v>45672</c:v>
                </c:pt>
                <c:pt idx="146">
                  <c:v>45672</c:v>
                </c:pt>
                <c:pt idx="147">
                  <c:v>45672</c:v>
                </c:pt>
                <c:pt idx="148">
                  <c:v>45672</c:v>
                </c:pt>
                <c:pt idx="149">
                  <c:v>45672</c:v>
                </c:pt>
                <c:pt idx="150">
                  <c:v>45672</c:v>
                </c:pt>
                <c:pt idx="151">
                  <c:v>45672</c:v>
                </c:pt>
                <c:pt idx="152">
                  <c:v>45672</c:v>
                </c:pt>
                <c:pt idx="153">
                  <c:v>45672</c:v>
                </c:pt>
                <c:pt idx="154">
                  <c:v>45672</c:v>
                </c:pt>
                <c:pt idx="155">
                  <c:v>45672</c:v>
                </c:pt>
                <c:pt idx="156">
                  <c:v>45672</c:v>
                </c:pt>
                <c:pt idx="157">
                  <c:v>45672</c:v>
                </c:pt>
                <c:pt idx="158">
                  <c:v>45672</c:v>
                </c:pt>
                <c:pt idx="159">
                  <c:v>45672</c:v>
                </c:pt>
                <c:pt idx="160">
                  <c:v>45672</c:v>
                </c:pt>
                <c:pt idx="161">
                  <c:v>45672</c:v>
                </c:pt>
                <c:pt idx="162">
                  <c:v>45672</c:v>
                </c:pt>
                <c:pt idx="163">
                  <c:v>45672</c:v>
                </c:pt>
                <c:pt idx="164">
                  <c:v>45673</c:v>
                </c:pt>
                <c:pt idx="165">
                  <c:v>45673</c:v>
                </c:pt>
                <c:pt idx="166">
                  <c:v>45673</c:v>
                </c:pt>
                <c:pt idx="167">
                  <c:v>45673</c:v>
                </c:pt>
                <c:pt idx="168">
                  <c:v>45673</c:v>
                </c:pt>
                <c:pt idx="169">
                  <c:v>45673</c:v>
                </c:pt>
                <c:pt idx="170">
                  <c:v>45673</c:v>
                </c:pt>
                <c:pt idx="171">
                  <c:v>45673</c:v>
                </c:pt>
                <c:pt idx="172">
                  <c:v>45673</c:v>
                </c:pt>
                <c:pt idx="173">
                  <c:v>45673</c:v>
                </c:pt>
                <c:pt idx="174">
                  <c:v>45673</c:v>
                </c:pt>
                <c:pt idx="175">
                  <c:v>45673</c:v>
                </c:pt>
                <c:pt idx="176">
                  <c:v>45673</c:v>
                </c:pt>
                <c:pt idx="177">
                  <c:v>45673</c:v>
                </c:pt>
                <c:pt idx="178">
                  <c:v>45673</c:v>
                </c:pt>
                <c:pt idx="179">
                  <c:v>45673</c:v>
                </c:pt>
                <c:pt idx="180">
                  <c:v>45673</c:v>
                </c:pt>
                <c:pt idx="181">
                  <c:v>45673</c:v>
                </c:pt>
                <c:pt idx="182">
                  <c:v>45674</c:v>
                </c:pt>
                <c:pt idx="183">
                  <c:v>45674</c:v>
                </c:pt>
                <c:pt idx="184">
                  <c:v>45674</c:v>
                </c:pt>
                <c:pt idx="185">
                  <c:v>45674</c:v>
                </c:pt>
                <c:pt idx="186">
                  <c:v>45674</c:v>
                </c:pt>
                <c:pt idx="187">
                  <c:v>45674</c:v>
                </c:pt>
                <c:pt idx="188">
                  <c:v>45674</c:v>
                </c:pt>
                <c:pt idx="189">
                  <c:v>45674</c:v>
                </c:pt>
                <c:pt idx="190">
                  <c:v>45674</c:v>
                </c:pt>
                <c:pt idx="191">
                  <c:v>45674</c:v>
                </c:pt>
                <c:pt idx="192">
                  <c:v>45674</c:v>
                </c:pt>
                <c:pt idx="193">
                  <c:v>45674</c:v>
                </c:pt>
                <c:pt idx="194">
                  <c:v>45674</c:v>
                </c:pt>
                <c:pt idx="195">
                  <c:v>45674</c:v>
                </c:pt>
                <c:pt idx="196">
                  <c:v>45674</c:v>
                </c:pt>
                <c:pt idx="197">
                  <c:v>45674</c:v>
                </c:pt>
                <c:pt idx="198">
                  <c:v>45674</c:v>
                </c:pt>
                <c:pt idx="199">
                  <c:v>45677</c:v>
                </c:pt>
                <c:pt idx="200">
                  <c:v>45677</c:v>
                </c:pt>
                <c:pt idx="201">
                  <c:v>45677</c:v>
                </c:pt>
                <c:pt idx="202">
                  <c:v>45677</c:v>
                </c:pt>
                <c:pt idx="203">
                  <c:v>45677</c:v>
                </c:pt>
                <c:pt idx="204">
                  <c:v>45677</c:v>
                </c:pt>
                <c:pt idx="205">
                  <c:v>45677</c:v>
                </c:pt>
                <c:pt idx="206">
                  <c:v>45677</c:v>
                </c:pt>
                <c:pt idx="207">
                  <c:v>45677</c:v>
                </c:pt>
                <c:pt idx="208">
                  <c:v>45677</c:v>
                </c:pt>
                <c:pt idx="209">
                  <c:v>45677</c:v>
                </c:pt>
                <c:pt idx="210">
                  <c:v>45677</c:v>
                </c:pt>
                <c:pt idx="211">
                  <c:v>45677</c:v>
                </c:pt>
                <c:pt idx="212">
                  <c:v>45677</c:v>
                </c:pt>
                <c:pt idx="213">
                  <c:v>45677</c:v>
                </c:pt>
                <c:pt idx="214">
                  <c:v>45677</c:v>
                </c:pt>
                <c:pt idx="215">
                  <c:v>45677</c:v>
                </c:pt>
                <c:pt idx="216">
                  <c:v>45678</c:v>
                </c:pt>
                <c:pt idx="217">
                  <c:v>45678</c:v>
                </c:pt>
                <c:pt idx="218">
                  <c:v>45678</c:v>
                </c:pt>
                <c:pt idx="219">
                  <c:v>45678</c:v>
                </c:pt>
                <c:pt idx="220">
                  <c:v>45678</c:v>
                </c:pt>
                <c:pt idx="221">
                  <c:v>45678</c:v>
                </c:pt>
                <c:pt idx="222">
                  <c:v>45678</c:v>
                </c:pt>
                <c:pt idx="223">
                  <c:v>45678</c:v>
                </c:pt>
                <c:pt idx="224">
                  <c:v>45678</c:v>
                </c:pt>
                <c:pt idx="225">
                  <c:v>45678</c:v>
                </c:pt>
                <c:pt idx="226">
                  <c:v>45678</c:v>
                </c:pt>
                <c:pt idx="227">
                  <c:v>45678</c:v>
                </c:pt>
                <c:pt idx="228">
                  <c:v>45678</c:v>
                </c:pt>
                <c:pt idx="229">
                  <c:v>45678</c:v>
                </c:pt>
                <c:pt idx="230">
                  <c:v>45678</c:v>
                </c:pt>
                <c:pt idx="231">
                  <c:v>45678</c:v>
                </c:pt>
                <c:pt idx="232">
                  <c:v>45678</c:v>
                </c:pt>
                <c:pt idx="233">
                  <c:v>45679</c:v>
                </c:pt>
                <c:pt idx="234">
                  <c:v>45679</c:v>
                </c:pt>
                <c:pt idx="235">
                  <c:v>45679</c:v>
                </c:pt>
                <c:pt idx="236">
                  <c:v>45679</c:v>
                </c:pt>
                <c:pt idx="237">
                  <c:v>45679</c:v>
                </c:pt>
                <c:pt idx="238">
                  <c:v>45679</c:v>
                </c:pt>
                <c:pt idx="239">
                  <c:v>45679</c:v>
                </c:pt>
                <c:pt idx="240">
                  <c:v>45679</c:v>
                </c:pt>
                <c:pt idx="241">
                  <c:v>45679</c:v>
                </c:pt>
                <c:pt idx="242">
                  <c:v>45679</c:v>
                </c:pt>
                <c:pt idx="243">
                  <c:v>45679</c:v>
                </c:pt>
                <c:pt idx="244">
                  <c:v>45679</c:v>
                </c:pt>
                <c:pt idx="245">
                  <c:v>45679</c:v>
                </c:pt>
                <c:pt idx="246">
                  <c:v>45679</c:v>
                </c:pt>
                <c:pt idx="247">
                  <c:v>45679</c:v>
                </c:pt>
                <c:pt idx="248">
                  <c:v>45680</c:v>
                </c:pt>
                <c:pt idx="249">
                  <c:v>45680</c:v>
                </c:pt>
                <c:pt idx="250">
                  <c:v>45680</c:v>
                </c:pt>
                <c:pt idx="251">
                  <c:v>45680</c:v>
                </c:pt>
                <c:pt idx="252">
                  <c:v>45680</c:v>
                </c:pt>
                <c:pt idx="253">
                  <c:v>45680</c:v>
                </c:pt>
                <c:pt idx="254">
                  <c:v>45680</c:v>
                </c:pt>
                <c:pt idx="255">
                  <c:v>45680</c:v>
                </c:pt>
                <c:pt idx="256">
                  <c:v>45680</c:v>
                </c:pt>
                <c:pt idx="257">
                  <c:v>45680</c:v>
                </c:pt>
                <c:pt idx="258">
                  <c:v>45680</c:v>
                </c:pt>
                <c:pt idx="259">
                  <c:v>45680</c:v>
                </c:pt>
                <c:pt idx="260">
                  <c:v>45680</c:v>
                </c:pt>
                <c:pt idx="261">
                  <c:v>45680</c:v>
                </c:pt>
                <c:pt idx="262">
                  <c:v>45680</c:v>
                </c:pt>
                <c:pt idx="263">
                  <c:v>45680</c:v>
                </c:pt>
                <c:pt idx="264">
                  <c:v>45680</c:v>
                </c:pt>
                <c:pt idx="265">
                  <c:v>45681</c:v>
                </c:pt>
                <c:pt idx="266">
                  <c:v>45681</c:v>
                </c:pt>
                <c:pt idx="267">
                  <c:v>45681</c:v>
                </c:pt>
                <c:pt idx="268">
                  <c:v>45681</c:v>
                </c:pt>
                <c:pt idx="269">
                  <c:v>45681</c:v>
                </c:pt>
                <c:pt idx="270">
                  <c:v>45681</c:v>
                </c:pt>
                <c:pt idx="271">
                  <c:v>45681</c:v>
                </c:pt>
                <c:pt idx="272">
                  <c:v>45681</c:v>
                </c:pt>
                <c:pt idx="273">
                  <c:v>45681</c:v>
                </c:pt>
                <c:pt idx="274">
                  <c:v>45681</c:v>
                </c:pt>
                <c:pt idx="275">
                  <c:v>45681</c:v>
                </c:pt>
                <c:pt idx="276">
                  <c:v>45681</c:v>
                </c:pt>
                <c:pt idx="277">
                  <c:v>45681</c:v>
                </c:pt>
                <c:pt idx="278">
                  <c:v>45681</c:v>
                </c:pt>
                <c:pt idx="279">
                  <c:v>45681</c:v>
                </c:pt>
                <c:pt idx="280">
                  <c:v>45681</c:v>
                </c:pt>
                <c:pt idx="281">
                  <c:v>45681</c:v>
                </c:pt>
                <c:pt idx="282">
                  <c:v>45684</c:v>
                </c:pt>
                <c:pt idx="283">
                  <c:v>45684</c:v>
                </c:pt>
                <c:pt idx="284">
                  <c:v>45684</c:v>
                </c:pt>
                <c:pt idx="285">
                  <c:v>45684</c:v>
                </c:pt>
                <c:pt idx="286">
                  <c:v>45684</c:v>
                </c:pt>
                <c:pt idx="287">
                  <c:v>45684</c:v>
                </c:pt>
                <c:pt idx="288">
                  <c:v>45684</c:v>
                </c:pt>
                <c:pt idx="289">
                  <c:v>45684</c:v>
                </c:pt>
                <c:pt idx="290">
                  <c:v>45684</c:v>
                </c:pt>
                <c:pt idx="291">
                  <c:v>45684</c:v>
                </c:pt>
                <c:pt idx="292">
                  <c:v>45684</c:v>
                </c:pt>
                <c:pt idx="293">
                  <c:v>45684</c:v>
                </c:pt>
                <c:pt idx="294">
                  <c:v>45684</c:v>
                </c:pt>
                <c:pt idx="295">
                  <c:v>45684</c:v>
                </c:pt>
                <c:pt idx="296">
                  <c:v>45684</c:v>
                </c:pt>
                <c:pt idx="297">
                  <c:v>45684</c:v>
                </c:pt>
                <c:pt idx="298">
                  <c:v>45684</c:v>
                </c:pt>
                <c:pt idx="299">
                  <c:v>45685</c:v>
                </c:pt>
                <c:pt idx="300">
                  <c:v>45685</c:v>
                </c:pt>
                <c:pt idx="301">
                  <c:v>45685</c:v>
                </c:pt>
                <c:pt idx="302">
                  <c:v>45685</c:v>
                </c:pt>
                <c:pt idx="303">
                  <c:v>45685</c:v>
                </c:pt>
                <c:pt idx="304">
                  <c:v>45685</c:v>
                </c:pt>
                <c:pt idx="305">
                  <c:v>45685</c:v>
                </c:pt>
                <c:pt idx="306">
                  <c:v>45685</c:v>
                </c:pt>
                <c:pt idx="307">
                  <c:v>45685</c:v>
                </c:pt>
                <c:pt idx="308">
                  <c:v>45685</c:v>
                </c:pt>
                <c:pt idx="309">
                  <c:v>45685</c:v>
                </c:pt>
                <c:pt idx="310">
                  <c:v>45685</c:v>
                </c:pt>
                <c:pt idx="311">
                  <c:v>45685</c:v>
                </c:pt>
                <c:pt idx="312">
                  <c:v>45685</c:v>
                </c:pt>
                <c:pt idx="313">
                  <c:v>45685</c:v>
                </c:pt>
                <c:pt idx="314">
                  <c:v>45685</c:v>
                </c:pt>
                <c:pt idx="315">
                  <c:v>45685</c:v>
                </c:pt>
                <c:pt idx="316">
                  <c:v>45685</c:v>
                </c:pt>
                <c:pt idx="317">
                  <c:v>45685</c:v>
                </c:pt>
                <c:pt idx="318">
                  <c:v>45686</c:v>
                </c:pt>
                <c:pt idx="319">
                  <c:v>45686</c:v>
                </c:pt>
                <c:pt idx="320">
                  <c:v>45686</c:v>
                </c:pt>
                <c:pt idx="321">
                  <c:v>45686</c:v>
                </c:pt>
                <c:pt idx="322">
                  <c:v>45686</c:v>
                </c:pt>
                <c:pt idx="323">
                  <c:v>45686</c:v>
                </c:pt>
                <c:pt idx="324">
                  <c:v>45686</c:v>
                </c:pt>
                <c:pt idx="325">
                  <c:v>45686</c:v>
                </c:pt>
                <c:pt idx="326">
                  <c:v>45686</c:v>
                </c:pt>
                <c:pt idx="327">
                  <c:v>45686</c:v>
                </c:pt>
                <c:pt idx="328">
                  <c:v>45686</c:v>
                </c:pt>
                <c:pt idx="329">
                  <c:v>45686</c:v>
                </c:pt>
                <c:pt idx="330">
                  <c:v>45686</c:v>
                </c:pt>
                <c:pt idx="331">
                  <c:v>45686</c:v>
                </c:pt>
                <c:pt idx="332">
                  <c:v>45686</c:v>
                </c:pt>
                <c:pt idx="333">
                  <c:v>45686</c:v>
                </c:pt>
                <c:pt idx="334">
                  <c:v>45686</c:v>
                </c:pt>
                <c:pt idx="335">
                  <c:v>45687</c:v>
                </c:pt>
                <c:pt idx="336">
                  <c:v>45687</c:v>
                </c:pt>
                <c:pt idx="337">
                  <c:v>45687</c:v>
                </c:pt>
                <c:pt idx="338">
                  <c:v>45687</c:v>
                </c:pt>
                <c:pt idx="339">
                  <c:v>45687</c:v>
                </c:pt>
                <c:pt idx="340">
                  <c:v>45687</c:v>
                </c:pt>
                <c:pt idx="341">
                  <c:v>45687</c:v>
                </c:pt>
                <c:pt idx="342">
                  <c:v>45687</c:v>
                </c:pt>
                <c:pt idx="343">
                  <c:v>45687</c:v>
                </c:pt>
                <c:pt idx="344">
                  <c:v>45687</c:v>
                </c:pt>
                <c:pt idx="345">
                  <c:v>45687</c:v>
                </c:pt>
                <c:pt idx="346">
                  <c:v>45687</c:v>
                </c:pt>
                <c:pt idx="347">
                  <c:v>45687</c:v>
                </c:pt>
                <c:pt idx="348">
                  <c:v>45687</c:v>
                </c:pt>
                <c:pt idx="349">
                  <c:v>45687</c:v>
                </c:pt>
                <c:pt idx="350">
                  <c:v>45687</c:v>
                </c:pt>
                <c:pt idx="351">
                  <c:v>45687</c:v>
                </c:pt>
                <c:pt idx="352">
                  <c:v>45687</c:v>
                </c:pt>
                <c:pt idx="353">
                  <c:v>45687</c:v>
                </c:pt>
                <c:pt idx="354">
                  <c:v>45688</c:v>
                </c:pt>
                <c:pt idx="355">
                  <c:v>45688</c:v>
                </c:pt>
                <c:pt idx="356">
                  <c:v>45688</c:v>
                </c:pt>
                <c:pt idx="357">
                  <c:v>45688</c:v>
                </c:pt>
                <c:pt idx="358">
                  <c:v>45688</c:v>
                </c:pt>
                <c:pt idx="359">
                  <c:v>45688</c:v>
                </c:pt>
                <c:pt idx="360">
                  <c:v>45688</c:v>
                </c:pt>
                <c:pt idx="361">
                  <c:v>45688</c:v>
                </c:pt>
                <c:pt idx="362">
                  <c:v>45688</c:v>
                </c:pt>
                <c:pt idx="363">
                  <c:v>45688</c:v>
                </c:pt>
                <c:pt idx="364">
                  <c:v>45688</c:v>
                </c:pt>
                <c:pt idx="365">
                  <c:v>45688</c:v>
                </c:pt>
                <c:pt idx="366">
                  <c:v>45688</c:v>
                </c:pt>
                <c:pt idx="367">
                  <c:v>45688</c:v>
                </c:pt>
                <c:pt idx="368">
                  <c:v>45688</c:v>
                </c:pt>
                <c:pt idx="369">
                  <c:v>45688</c:v>
                </c:pt>
                <c:pt idx="370">
                  <c:v>45688</c:v>
                </c:pt>
                <c:pt idx="371">
                  <c:v>45691</c:v>
                </c:pt>
                <c:pt idx="372">
                  <c:v>45691</c:v>
                </c:pt>
                <c:pt idx="373">
                  <c:v>45691</c:v>
                </c:pt>
                <c:pt idx="374">
                  <c:v>45691</c:v>
                </c:pt>
                <c:pt idx="375">
                  <c:v>45691</c:v>
                </c:pt>
                <c:pt idx="376">
                  <c:v>45691</c:v>
                </c:pt>
                <c:pt idx="377">
                  <c:v>45691</c:v>
                </c:pt>
                <c:pt idx="378">
                  <c:v>45691</c:v>
                </c:pt>
                <c:pt idx="379">
                  <c:v>45691</c:v>
                </c:pt>
                <c:pt idx="380">
                  <c:v>45691</c:v>
                </c:pt>
                <c:pt idx="381">
                  <c:v>45691</c:v>
                </c:pt>
                <c:pt idx="382">
                  <c:v>45691</c:v>
                </c:pt>
                <c:pt idx="383">
                  <c:v>45691</c:v>
                </c:pt>
                <c:pt idx="384">
                  <c:v>45691</c:v>
                </c:pt>
                <c:pt idx="385">
                  <c:v>45691</c:v>
                </c:pt>
                <c:pt idx="386">
                  <c:v>45691</c:v>
                </c:pt>
                <c:pt idx="387">
                  <c:v>45692</c:v>
                </c:pt>
                <c:pt idx="388">
                  <c:v>45692</c:v>
                </c:pt>
                <c:pt idx="389">
                  <c:v>45692</c:v>
                </c:pt>
                <c:pt idx="390">
                  <c:v>45692</c:v>
                </c:pt>
                <c:pt idx="391">
                  <c:v>45692</c:v>
                </c:pt>
                <c:pt idx="392">
                  <c:v>45692</c:v>
                </c:pt>
                <c:pt idx="393">
                  <c:v>45692</c:v>
                </c:pt>
                <c:pt idx="394">
                  <c:v>45692</c:v>
                </c:pt>
                <c:pt idx="395">
                  <c:v>45692</c:v>
                </c:pt>
                <c:pt idx="396">
                  <c:v>45692</c:v>
                </c:pt>
                <c:pt idx="397">
                  <c:v>45692</c:v>
                </c:pt>
                <c:pt idx="398">
                  <c:v>45692</c:v>
                </c:pt>
                <c:pt idx="399">
                  <c:v>45692</c:v>
                </c:pt>
                <c:pt idx="400">
                  <c:v>45692</c:v>
                </c:pt>
                <c:pt idx="401">
                  <c:v>45692</c:v>
                </c:pt>
                <c:pt idx="402">
                  <c:v>45692</c:v>
                </c:pt>
                <c:pt idx="403">
                  <c:v>45693</c:v>
                </c:pt>
                <c:pt idx="404">
                  <c:v>45693</c:v>
                </c:pt>
                <c:pt idx="405">
                  <c:v>45693</c:v>
                </c:pt>
                <c:pt idx="406">
                  <c:v>45693</c:v>
                </c:pt>
                <c:pt idx="407">
                  <c:v>45693</c:v>
                </c:pt>
                <c:pt idx="408">
                  <c:v>45693</c:v>
                </c:pt>
                <c:pt idx="409">
                  <c:v>45693</c:v>
                </c:pt>
                <c:pt idx="410">
                  <c:v>45693</c:v>
                </c:pt>
                <c:pt idx="411">
                  <c:v>45693</c:v>
                </c:pt>
                <c:pt idx="412">
                  <c:v>45693</c:v>
                </c:pt>
                <c:pt idx="413">
                  <c:v>45693</c:v>
                </c:pt>
                <c:pt idx="414">
                  <c:v>45693</c:v>
                </c:pt>
                <c:pt idx="415">
                  <c:v>45693</c:v>
                </c:pt>
                <c:pt idx="416">
                  <c:v>45693</c:v>
                </c:pt>
                <c:pt idx="417">
                  <c:v>45693</c:v>
                </c:pt>
                <c:pt idx="418">
                  <c:v>45693</c:v>
                </c:pt>
                <c:pt idx="419">
                  <c:v>45693</c:v>
                </c:pt>
                <c:pt idx="420">
                  <c:v>45694</c:v>
                </c:pt>
                <c:pt idx="421">
                  <c:v>45694</c:v>
                </c:pt>
                <c:pt idx="422">
                  <c:v>45694</c:v>
                </c:pt>
                <c:pt idx="423">
                  <c:v>45694</c:v>
                </c:pt>
                <c:pt idx="424">
                  <c:v>45694</c:v>
                </c:pt>
                <c:pt idx="425">
                  <c:v>45694</c:v>
                </c:pt>
                <c:pt idx="426">
                  <c:v>45694</c:v>
                </c:pt>
                <c:pt idx="427">
                  <c:v>45694</c:v>
                </c:pt>
                <c:pt idx="428">
                  <c:v>45694</c:v>
                </c:pt>
                <c:pt idx="429">
                  <c:v>45694</c:v>
                </c:pt>
                <c:pt idx="430">
                  <c:v>45694</c:v>
                </c:pt>
                <c:pt idx="431">
                  <c:v>45694</c:v>
                </c:pt>
                <c:pt idx="432">
                  <c:v>45694</c:v>
                </c:pt>
                <c:pt idx="433">
                  <c:v>45694</c:v>
                </c:pt>
                <c:pt idx="434">
                  <c:v>45694</c:v>
                </c:pt>
                <c:pt idx="435">
                  <c:v>45694</c:v>
                </c:pt>
                <c:pt idx="436">
                  <c:v>45694</c:v>
                </c:pt>
                <c:pt idx="437">
                  <c:v>45695</c:v>
                </c:pt>
                <c:pt idx="438">
                  <c:v>45695</c:v>
                </c:pt>
                <c:pt idx="439">
                  <c:v>45695</c:v>
                </c:pt>
                <c:pt idx="440">
                  <c:v>45695</c:v>
                </c:pt>
                <c:pt idx="441">
                  <c:v>45695</c:v>
                </c:pt>
                <c:pt idx="442">
                  <c:v>45695</c:v>
                </c:pt>
                <c:pt idx="443">
                  <c:v>45695</c:v>
                </c:pt>
                <c:pt idx="444">
                  <c:v>45695</c:v>
                </c:pt>
                <c:pt idx="445">
                  <c:v>45695</c:v>
                </c:pt>
                <c:pt idx="446">
                  <c:v>45695</c:v>
                </c:pt>
                <c:pt idx="447">
                  <c:v>45695</c:v>
                </c:pt>
                <c:pt idx="448">
                  <c:v>45695</c:v>
                </c:pt>
                <c:pt idx="449">
                  <c:v>45695</c:v>
                </c:pt>
                <c:pt idx="450">
                  <c:v>45695</c:v>
                </c:pt>
                <c:pt idx="451">
                  <c:v>45695</c:v>
                </c:pt>
                <c:pt idx="452">
                  <c:v>45695</c:v>
                </c:pt>
                <c:pt idx="453">
                  <c:v>45695</c:v>
                </c:pt>
                <c:pt idx="454">
                  <c:v>45695</c:v>
                </c:pt>
                <c:pt idx="455">
                  <c:v>45695</c:v>
                </c:pt>
                <c:pt idx="456">
                  <c:v>45698</c:v>
                </c:pt>
                <c:pt idx="457">
                  <c:v>45698</c:v>
                </c:pt>
                <c:pt idx="458">
                  <c:v>45698</c:v>
                </c:pt>
                <c:pt idx="459">
                  <c:v>45698</c:v>
                </c:pt>
                <c:pt idx="460">
                  <c:v>45698</c:v>
                </c:pt>
                <c:pt idx="461">
                  <c:v>45698</c:v>
                </c:pt>
                <c:pt idx="462">
                  <c:v>45698</c:v>
                </c:pt>
                <c:pt idx="463">
                  <c:v>45698</c:v>
                </c:pt>
                <c:pt idx="464">
                  <c:v>45698</c:v>
                </c:pt>
                <c:pt idx="465">
                  <c:v>45698</c:v>
                </c:pt>
                <c:pt idx="466">
                  <c:v>45698</c:v>
                </c:pt>
                <c:pt idx="467">
                  <c:v>45698</c:v>
                </c:pt>
                <c:pt idx="468">
                  <c:v>45698</c:v>
                </c:pt>
                <c:pt idx="469">
                  <c:v>45698</c:v>
                </c:pt>
                <c:pt idx="470">
                  <c:v>45698</c:v>
                </c:pt>
                <c:pt idx="471">
                  <c:v>45698</c:v>
                </c:pt>
                <c:pt idx="472">
                  <c:v>45699</c:v>
                </c:pt>
                <c:pt idx="473">
                  <c:v>45699</c:v>
                </c:pt>
                <c:pt idx="474">
                  <c:v>45699</c:v>
                </c:pt>
                <c:pt idx="475">
                  <c:v>45699</c:v>
                </c:pt>
                <c:pt idx="476">
                  <c:v>45699</c:v>
                </c:pt>
                <c:pt idx="477">
                  <c:v>45699</c:v>
                </c:pt>
                <c:pt idx="478">
                  <c:v>45699</c:v>
                </c:pt>
                <c:pt idx="479">
                  <c:v>45699</c:v>
                </c:pt>
                <c:pt idx="480">
                  <c:v>45699</c:v>
                </c:pt>
                <c:pt idx="481">
                  <c:v>45699</c:v>
                </c:pt>
                <c:pt idx="482">
                  <c:v>45699</c:v>
                </c:pt>
                <c:pt idx="483">
                  <c:v>45699</c:v>
                </c:pt>
                <c:pt idx="484">
                  <c:v>45699</c:v>
                </c:pt>
                <c:pt idx="485">
                  <c:v>45699</c:v>
                </c:pt>
                <c:pt idx="486">
                  <c:v>45699</c:v>
                </c:pt>
                <c:pt idx="487">
                  <c:v>45699</c:v>
                </c:pt>
                <c:pt idx="488">
                  <c:v>45700</c:v>
                </c:pt>
                <c:pt idx="489">
                  <c:v>45700</c:v>
                </c:pt>
                <c:pt idx="490">
                  <c:v>45700</c:v>
                </c:pt>
                <c:pt idx="491">
                  <c:v>45700</c:v>
                </c:pt>
                <c:pt idx="492">
                  <c:v>45700</c:v>
                </c:pt>
                <c:pt idx="493">
                  <c:v>45700</c:v>
                </c:pt>
                <c:pt idx="494">
                  <c:v>45700</c:v>
                </c:pt>
                <c:pt idx="495">
                  <c:v>45700</c:v>
                </c:pt>
                <c:pt idx="496">
                  <c:v>45700</c:v>
                </c:pt>
                <c:pt idx="497">
                  <c:v>45700</c:v>
                </c:pt>
                <c:pt idx="498">
                  <c:v>45700</c:v>
                </c:pt>
                <c:pt idx="499">
                  <c:v>45700</c:v>
                </c:pt>
                <c:pt idx="500">
                  <c:v>45700</c:v>
                </c:pt>
                <c:pt idx="501">
                  <c:v>45700</c:v>
                </c:pt>
                <c:pt idx="502">
                  <c:v>45700</c:v>
                </c:pt>
                <c:pt idx="503">
                  <c:v>45700</c:v>
                </c:pt>
                <c:pt idx="504">
                  <c:v>45700</c:v>
                </c:pt>
                <c:pt idx="505">
                  <c:v>45700</c:v>
                </c:pt>
                <c:pt idx="506">
                  <c:v>45701</c:v>
                </c:pt>
                <c:pt idx="507">
                  <c:v>45701</c:v>
                </c:pt>
                <c:pt idx="508">
                  <c:v>45701</c:v>
                </c:pt>
                <c:pt idx="509">
                  <c:v>45701</c:v>
                </c:pt>
                <c:pt idx="510">
                  <c:v>45701</c:v>
                </c:pt>
                <c:pt idx="511">
                  <c:v>45701</c:v>
                </c:pt>
                <c:pt idx="512">
                  <c:v>45701</c:v>
                </c:pt>
                <c:pt idx="513">
                  <c:v>45701</c:v>
                </c:pt>
                <c:pt idx="514">
                  <c:v>45701</c:v>
                </c:pt>
                <c:pt idx="515">
                  <c:v>45701</c:v>
                </c:pt>
                <c:pt idx="516">
                  <c:v>45701</c:v>
                </c:pt>
                <c:pt idx="517">
                  <c:v>45701</c:v>
                </c:pt>
                <c:pt idx="518">
                  <c:v>45701</c:v>
                </c:pt>
                <c:pt idx="519">
                  <c:v>45701</c:v>
                </c:pt>
                <c:pt idx="520">
                  <c:v>45701</c:v>
                </c:pt>
                <c:pt idx="521">
                  <c:v>45701</c:v>
                </c:pt>
                <c:pt idx="522">
                  <c:v>45701</c:v>
                </c:pt>
                <c:pt idx="523">
                  <c:v>45702</c:v>
                </c:pt>
                <c:pt idx="524">
                  <c:v>45702</c:v>
                </c:pt>
                <c:pt idx="525">
                  <c:v>45702</c:v>
                </c:pt>
                <c:pt idx="526">
                  <c:v>45702</c:v>
                </c:pt>
                <c:pt idx="527">
                  <c:v>45702</c:v>
                </c:pt>
                <c:pt idx="528">
                  <c:v>45702</c:v>
                </c:pt>
                <c:pt idx="529">
                  <c:v>45702</c:v>
                </c:pt>
                <c:pt idx="530">
                  <c:v>45702</c:v>
                </c:pt>
                <c:pt idx="531">
                  <c:v>45702</c:v>
                </c:pt>
                <c:pt idx="532">
                  <c:v>45702</c:v>
                </c:pt>
                <c:pt idx="533">
                  <c:v>45702</c:v>
                </c:pt>
                <c:pt idx="534">
                  <c:v>45702</c:v>
                </c:pt>
                <c:pt idx="535">
                  <c:v>45702</c:v>
                </c:pt>
                <c:pt idx="536">
                  <c:v>45702</c:v>
                </c:pt>
                <c:pt idx="537">
                  <c:v>45702</c:v>
                </c:pt>
                <c:pt idx="538">
                  <c:v>45702</c:v>
                </c:pt>
                <c:pt idx="539">
                  <c:v>45702</c:v>
                </c:pt>
                <c:pt idx="540">
                  <c:v>45702</c:v>
                </c:pt>
                <c:pt idx="541">
                  <c:v>45705</c:v>
                </c:pt>
                <c:pt idx="542">
                  <c:v>45705</c:v>
                </c:pt>
                <c:pt idx="543">
                  <c:v>45705</c:v>
                </c:pt>
                <c:pt idx="544">
                  <c:v>45705</c:v>
                </c:pt>
                <c:pt idx="545">
                  <c:v>45705</c:v>
                </c:pt>
                <c:pt idx="546">
                  <c:v>45705</c:v>
                </c:pt>
                <c:pt idx="547">
                  <c:v>45705</c:v>
                </c:pt>
                <c:pt idx="548">
                  <c:v>45705</c:v>
                </c:pt>
                <c:pt idx="549">
                  <c:v>45705</c:v>
                </c:pt>
                <c:pt idx="550">
                  <c:v>45705</c:v>
                </c:pt>
                <c:pt idx="551">
                  <c:v>45705</c:v>
                </c:pt>
                <c:pt idx="552">
                  <c:v>45705</c:v>
                </c:pt>
                <c:pt idx="553">
                  <c:v>45705</c:v>
                </c:pt>
                <c:pt idx="554">
                  <c:v>45705</c:v>
                </c:pt>
                <c:pt idx="555">
                  <c:v>45705</c:v>
                </c:pt>
                <c:pt idx="556">
                  <c:v>45705</c:v>
                </c:pt>
                <c:pt idx="557">
                  <c:v>45705</c:v>
                </c:pt>
                <c:pt idx="558">
                  <c:v>45706</c:v>
                </c:pt>
                <c:pt idx="559">
                  <c:v>45706</c:v>
                </c:pt>
                <c:pt idx="560">
                  <c:v>45706</c:v>
                </c:pt>
                <c:pt idx="561">
                  <c:v>45706</c:v>
                </c:pt>
                <c:pt idx="562">
                  <c:v>45706</c:v>
                </c:pt>
                <c:pt idx="563">
                  <c:v>45706</c:v>
                </c:pt>
                <c:pt idx="564">
                  <c:v>45706</c:v>
                </c:pt>
                <c:pt idx="565">
                  <c:v>45706</c:v>
                </c:pt>
                <c:pt idx="566">
                  <c:v>45706</c:v>
                </c:pt>
                <c:pt idx="567">
                  <c:v>45706</c:v>
                </c:pt>
                <c:pt idx="568">
                  <c:v>45706</c:v>
                </c:pt>
                <c:pt idx="569">
                  <c:v>45706</c:v>
                </c:pt>
                <c:pt idx="570">
                  <c:v>45706</c:v>
                </c:pt>
                <c:pt idx="571">
                  <c:v>45706</c:v>
                </c:pt>
                <c:pt idx="572">
                  <c:v>45706</c:v>
                </c:pt>
                <c:pt idx="573">
                  <c:v>45706</c:v>
                </c:pt>
                <c:pt idx="574">
                  <c:v>45706</c:v>
                </c:pt>
                <c:pt idx="575">
                  <c:v>45706</c:v>
                </c:pt>
                <c:pt idx="576">
                  <c:v>45707</c:v>
                </c:pt>
                <c:pt idx="577">
                  <c:v>45707</c:v>
                </c:pt>
                <c:pt idx="578">
                  <c:v>45707</c:v>
                </c:pt>
                <c:pt idx="579">
                  <c:v>45707</c:v>
                </c:pt>
                <c:pt idx="580">
                  <c:v>45707</c:v>
                </c:pt>
                <c:pt idx="581">
                  <c:v>45707</c:v>
                </c:pt>
                <c:pt idx="582">
                  <c:v>45707</c:v>
                </c:pt>
                <c:pt idx="583">
                  <c:v>45707</c:v>
                </c:pt>
                <c:pt idx="584">
                  <c:v>45707</c:v>
                </c:pt>
                <c:pt idx="585">
                  <c:v>45707</c:v>
                </c:pt>
                <c:pt idx="586">
                  <c:v>45707</c:v>
                </c:pt>
                <c:pt idx="587">
                  <c:v>45707</c:v>
                </c:pt>
                <c:pt idx="588">
                  <c:v>45707</c:v>
                </c:pt>
                <c:pt idx="589">
                  <c:v>45707</c:v>
                </c:pt>
                <c:pt idx="590">
                  <c:v>45707</c:v>
                </c:pt>
                <c:pt idx="591">
                  <c:v>45707</c:v>
                </c:pt>
                <c:pt idx="592">
                  <c:v>45707</c:v>
                </c:pt>
                <c:pt idx="593">
                  <c:v>45707</c:v>
                </c:pt>
                <c:pt idx="594">
                  <c:v>45708</c:v>
                </c:pt>
                <c:pt idx="595">
                  <c:v>45708</c:v>
                </c:pt>
                <c:pt idx="596">
                  <c:v>45708</c:v>
                </c:pt>
                <c:pt idx="597">
                  <c:v>45708</c:v>
                </c:pt>
                <c:pt idx="598">
                  <c:v>45708</c:v>
                </c:pt>
                <c:pt idx="599">
                  <c:v>45708</c:v>
                </c:pt>
                <c:pt idx="600">
                  <c:v>45708</c:v>
                </c:pt>
                <c:pt idx="601">
                  <c:v>45708</c:v>
                </c:pt>
                <c:pt idx="602">
                  <c:v>45708</c:v>
                </c:pt>
                <c:pt idx="603">
                  <c:v>45708</c:v>
                </c:pt>
                <c:pt idx="604">
                  <c:v>45708</c:v>
                </c:pt>
                <c:pt idx="605">
                  <c:v>45708</c:v>
                </c:pt>
                <c:pt idx="606">
                  <c:v>45708</c:v>
                </c:pt>
                <c:pt idx="607">
                  <c:v>45708</c:v>
                </c:pt>
                <c:pt idx="608">
                  <c:v>45708</c:v>
                </c:pt>
                <c:pt idx="609">
                  <c:v>45708</c:v>
                </c:pt>
                <c:pt idx="610">
                  <c:v>45708</c:v>
                </c:pt>
                <c:pt idx="611">
                  <c:v>45708</c:v>
                </c:pt>
                <c:pt idx="612">
                  <c:v>45709</c:v>
                </c:pt>
                <c:pt idx="613">
                  <c:v>45709</c:v>
                </c:pt>
                <c:pt idx="614">
                  <c:v>45709</c:v>
                </c:pt>
                <c:pt idx="615">
                  <c:v>45709</c:v>
                </c:pt>
                <c:pt idx="616">
                  <c:v>45709</c:v>
                </c:pt>
                <c:pt idx="617">
                  <c:v>45709</c:v>
                </c:pt>
                <c:pt idx="618">
                  <c:v>45709</c:v>
                </c:pt>
                <c:pt idx="619">
                  <c:v>45709</c:v>
                </c:pt>
                <c:pt idx="620">
                  <c:v>45709</c:v>
                </c:pt>
                <c:pt idx="621">
                  <c:v>45709</c:v>
                </c:pt>
                <c:pt idx="622">
                  <c:v>45709</c:v>
                </c:pt>
                <c:pt idx="623">
                  <c:v>45709</c:v>
                </c:pt>
                <c:pt idx="624">
                  <c:v>45709</c:v>
                </c:pt>
                <c:pt idx="625">
                  <c:v>45709</c:v>
                </c:pt>
                <c:pt idx="626">
                  <c:v>45709</c:v>
                </c:pt>
                <c:pt idx="627">
                  <c:v>45709</c:v>
                </c:pt>
                <c:pt idx="628">
                  <c:v>45709</c:v>
                </c:pt>
                <c:pt idx="629">
                  <c:v>45712</c:v>
                </c:pt>
                <c:pt idx="630">
                  <c:v>45712</c:v>
                </c:pt>
                <c:pt idx="631">
                  <c:v>45712</c:v>
                </c:pt>
                <c:pt idx="632">
                  <c:v>45712</c:v>
                </c:pt>
                <c:pt idx="633">
                  <c:v>45712</c:v>
                </c:pt>
                <c:pt idx="634">
                  <c:v>45712</c:v>
                </c:pt>
                <c:pt idx="635">
                  <c:v>45712</c:v>
                </c:pt>
                <c:pt idx="636">
                  <c:v>45712</c:v>
                </c:pt>
                <c:pt idx="637">
                  <c:v>45712</c:v>
                </c:pt>
                <c:pt idx="638">
                  <c:v>45712</c:v>
                </c:pt>
                <c:pt idx="639">
                  <c:v>45712</c:v>
                </c:pt>
                <c:pt idx="640">
                  <c:v>45712</c:v>
                </c:pt>
                <c:pt idx="641">
                  <c:v>45712</c:v>
                </c:pt>
                <c:pt idx="642">
                  <c:v>45712</c:v>
                </c:pt>
                <c:pt idx="643">
                  <c:v>45712</c:v>
                </c:pt>
                <c:pt idx="644">
                  <c:v>45712</c:v>
                </c:pt>
                <c:pt idx="645">
                  <c:v>45712</c:v>
                </c:pt>
                <c:pt idx="646">
                  <c:v>45712</c:v>
                </c:pt>
                <c:pt idx="647">
                  <c:v>45713</c:v>
                </c:pt>
                <c:pt idx="648">
                  <c:v>45713</c:v>
                </c:pt>
                <c:pt idx="649">
                  <c:v>45713</c:v>
                </c:pt>
                <c:pt idx="650">
                  <c:v>45713</c:v>
                </c:pt>
                <c:pt idx="651">
                  <c:v>45713</c:v>
                </c:pt>
                <c:pt idx="652">
                  <c:v>45713</c:v>
                </c:pt>
                <c:pt idx="653">
                  <c:v>45713</c:v>
                </c:pt>
                <c:pt idx="654">
                  <c:v>45713</c:v>
                </c:pt>
                <c:pt idx="655">
                  <c:v>45713</c:v>
                </c:pt>
                <c:pt idx="656">
                  <c:v>45713</c:v>
                </c:pt>
                <c:pt idx="657">
                  <c:v>45713</c:v>
                </c:pt>
                <c:pt idx="658">
                  <c:v>45713</c:v>
                </c:pt>
                <c:pt idx="659">
                  <c:v>45713</c:v>
                </c:pt>
                <c:pt idx="660">
                  <c:v>45713</c:v>
                </c:pt>
                <c:pt idx="661">
                  <c:v>45713</c:v>
                </c:pt>
                <c:pt idx="662">
                  <c:v>45713</c:v>
                </c:pt>
                <c:pt idx="663">
                  <c:v>45713</c:v>
                </c:pt>
                <c:pt idx="664">
                  <c:v>45714</c:v>
                </c:pt>
                <c:pt idx="665">
                  <c:v>45714</c:v>
                </c:pt>
                <c:pt idx="666">
                  <c:v>45714</c:v>
                </c:pt>
                <c:pt idx="667">
                  <c:v>45714</c:v>
                </c:pt>
                <c:pt idx="668">
                  <c:v>45714</c:v>
                </c:pt>
                <c:pt idx="669">
                  <c:v>45714</c:v>
                </c:pt>
                <c:pt idx="670">
                  <c:v>45714</c:v>
                </c:pt>
                <c:pt idx="671">
                  <c:v>45714</c:v>
                </c:pt>
                <c:pt idx="672">
                  <c:v>45714</c:v>
                </c:pt>
                <c:pt idx="673">
                  <c:v>45714</c:v>
                </c:pt>
                <c:pt idx="674">
                  <c:v>45714</c:v>
                </c:pt>
                <c:pt idx="675">
                  <c:v>45714</c:v>
                </c:pt>
                <c:pt idx="676">
                  <c:v>45714</c:v>
                </c:pt>
                <c:pt idx="677">
                  <c:v>45714</c:v>
                </c:pt>
                <c:pt idx="678">
                  <c:v>45714</c:v>
                </c:pt>
                <c:pt idx="679">
                  <c:v>45714</c:v>
                </c:pt>
                <c:pt idx="680">
                  <c:v>45714</c:v>
                </c:pt>
                <c:pt idx="681">
                  <c:v>45714</c:v>
                </c:pt>
                <c:pt idx="682">
                  <c:v>45715</c:v>
                </c:pt>
                <c:pt idx="683">
                  <c:v>45715</c:v>
                </c:pt>
                <c:pt idx="684">
                  <c:v>45715</c:v>
                </c:pt>
                <c:pt idx="685">
                  <c:v>45715</c:v>
                </c:pt>
                <c:pt idx="686">
                  <c:v>45715</c:v>
                </c:pt>
                <c:pt idx="687">
                  <c:v>45715</c:v>
                </c:pt>
                <c:pt idx="688">
                  <c:v>45715</c:v>
                </c:pt>
                <c:pt idx="689">
                  <c:v>45715</c:v>
                </c:pt>
                <c:pt idx="690">
                  <c:v>45715</c:v>
                </c:pt>
                <c:pt idx="691">
                  <c:v>45715</c:v>
                </c:pt>
                <c:pt idx="692">
                  <c:v>45715</c:v>
                </c:pt>
                <c:pt idx="693">
                  <c:v>45715</c:v>
                </c:pt>
                <c:pt idx="694">
                  <c:v>45715</c:v>
                </c:pt>
                <c:pt idx="695">
                  <c:v>45715</c:v>
                </c:pt>
                <c:pt idx="696">
                  <c:v>45715</c:v>
                </c:pt>
                <c:pt idx="697">
                  <c:v>45715</c:v>
                </c:pt>
                <c:pt idx="698">
                  <c:v>45715</c:v>
                </c:pt>
                <c:pt idx="699">
                  <c:v>45715</c:v>
                </c:pt>
                <c:pt idx="700">
                  <c:v>45715</c:v>
                </c:pt>
                <c:pt idx="701">
                  <c:v>45715</c:v>
                </c:pt>
                <c:pt idx="702">
                  <c:v>45716</c:v>
                </c:pt>
                <c:pt idx="703">
                  <c:v>45716</c:v>
                </c:pt>
                <c:pt idx="704">
                  <c:v>45716</c:v>
                </c:pt>
                <c:pt idx="705">
                  <c:v>45716</c:v>
                </c:pt>
                <c:pt idx="706">
                  <c:v>45716</c:v>
                </c:pt>
                <c:pt idx="707">
                  <c:v>45716</c:v>
                </c:pt>
                <c:pt idx="708">
                  <c:v>45716</c:v>
                </c:pt>
                <c:pt idx="709">
                  <c:v>45716</c:v>
                </c:pt>
                <c:pt idx="710">
                  <c:v>45716</c:v>
                </c:pt>
                <c:pt idx="711">
                  <c:v>45716</c:v>
                </c:pt>
                <c:pt idx="712">
                  <c:v>45716</c:v>
                </c:pt>
                <c:pt idx="713">
                  <c:v>45716</c:v>
                </c:pt>
                <c:pt idx="714">
                  <c:v>45716</c:v>
                </c:pt>
                <c:pt idx="715">
                  <c:v>45716</c:v>
                </c:pt>
                <c:pt idx="716">
                  <c:v>45716</c:v>
                </c:pt>
                <c:pt idx="717">
                  <c:v>45716</c:v>
                </c:pt>
                <c:pt idx="718">
                  <c:v>45716</c:v>
                </c:pt>
                <c:pt idx="719">
                  <c:v>45716</c:v>
                </c:pt>
                <c:pt idx="720">
                  <c:v>45722</c:v>
                </c:pt>
                <c:pt idx="721">
                  <c:v>45722</c:v>
                </c:pt>
                <c:pt idx="722">
                  <c:v>45722</c:v>
                </c:pt>
                <c:pt idx="723">
                  <c:v>45722</c:v>
                </c:pt>
                <c:pt idx="724">
                  <c:v>45722</c:v>
                </c:pt>
                <c:pt idx="725">
                  <c:v>45722</c:v>
                </c:pt>
                <c:pt idx="726">
                  <c:v>45722</c:v>
                </c:pt>
                <c:pt idx="727">
                  <c:v>45722</c:v>
                </c:pt>
                <c:pt idx="728">
                  <c:v>45722</c:v>
                </c:pt>
                <c:pt idx="729">
                  <c:v>45722</c:v>
                </c:pt>
                <c:pt idx="730">
                  <c:v>45722</c:v>
                </c:pt>
                <c:pt idx="731">
                  <c:v>45722</c:v>
                </c:pt>
                <c:pt idx="732">
                  <c:v>45722</c:v>
                </c:pt>
                <c:pt idx="733">
                  <c:v>45722</c:v>
                </c:pt>
                <c:pt idx="734">
                  <c:v>45722</c:v>
                </c:pt>
                <c:pt idx="735">
                  <c:v>45722</c:v>
                </c:pt>
                <c:pt idx="736">
                  <c:v>45722</c:v>
                </c:pt>
                <c:pt idx="737">
                  <c:v>45722</c:v>
                </c:pt>
                <c:pt idx="738">
                  <c:v>45722</c:v>
                </c:pt>
                <c:pt idx="739">
                  <c:v>45723</c:v>
                </c:pt>
                <c:pt idx="740">
                  <c:v>45723</c:v>
                </c:pt>
                <c:pt idx="741">
                  <c:v>45723</c:v>
                </c:pt>
                <c:pt idx="742">
                  <c:v>45723</c:v>
                </c:pt>
                <c:pt idx="743">
                  <c:v>45723</c:v>
                </c:pt>
                <c:pt idx="744">
                  <c:v>45723</c:v>
                </c:pt>
                <c:pt idx="745">
                  <c:v>45723</c:v>
                </c:pt>
                <c:pt idx="746">
                  <c:v>45723</c:v>
                </c:pt>
                <c:pt idx="747">
                  <c:v>45723</c:v>
                </c:pt>
                <c:pt idx="748">
                  <c:v>45723</c:v>
                </c:pt>
                <c:pt idx="749">
                  <c:v>45723</c:v>
                </c:pt>
                <c:pt idx="750">
                  <c:v>45723</c:v>
                </c:pt>
                <c:pt idx="751">
                  <c:v>45723</c:v>
                </c:pt>
                <c:pt idx="752">
                  <c:v>45723</c:v>
                </c:pt>
                <c:pt idx="753">
                  <c:v>45723</c:v>
                </c:pt>
                <c:pt idx="754">
                  <c:v>45723</c:v>
                </c:pt>
                <c:pt idx="755">
                  <c:v>45723</c:v>
                </c:pt>
                <c:pt idx="756">
                  <c:v>45726</c:v>
                </c:pt>
                <c:pt idx="757">
                  <c:v>45726</c:v>
                </c:pt>
                <c:pt idx="758">
                  <c:v>45726</c:v>
                </c:pt>
                <c:pt idx="759">
                  <c:v>45726</c:v>
                </c:pt>
                <c:pt idx="760">
                  <c:v>45726</c:v>
                </c:pt>
                <c:pt idx="761">
                  <c:v>45726</c:v>
                </c:pt>
                <c:pt idx="762">
                  <c:v>45726</c:v>
                </c:pt>
                <c:pt idx="763">
                  <c:v>45726</c:v>
                </c:pt>
                <c:pt idx="764">
                  <c:v>45726</c:v>
                </c:pt>
                <c:pt idx="765">
                  <c:v>45726</c:v>
                </c:pt>
                <c:pt idx="766">
                  <c:v>45726</c:v>
                </c:pt>
                <c:pt idx="767">
                  <c:v>45726</c:v>
                </c:pt>
                <c:pt idx="768">
                  <c:v>45726</c:v>
                </c:pt>
                <c:pt idx="769">
                  <c:v>45726</c:v>
                </c:pt>
                <c:pt idx="770">
                  <c:v>45726</c:v>
                </c:pt>
                <c:pt idx="771">
                  <c:v>45726</c:v>
                </c:pt>
                <c:pt idx="772">
                  <c:v>45726</c:v>
                </c:pt>
                <c:pt idx="773">
                  <c:v>45726</c:v>
                </c:pt>
                <c:pt idx="774">
                  <c:v>45727</c:v>
                </c:pt>
                <c:pt idx="775">
                  <c:v>45727</c:v>
                </c:pt>
                <c:pt idx="776">
                  <c:v>45727</c:v>
                </c:pt>
                <c:pt idx="777">
                  <c:v>45727</c:v>
                </c:pt>
                <c:pt idx="778">
                  <c:v>45727</c:v>
                </c:pt>
                <c:pt idx="779">
                  <c:v>45727</c:v>
                </c:pt>
                <c:pt idx="780">
                  <c:v>45727</c:v>
                </c:pt>
                <c:pt idx="781">
                  <c:v>45727</c:v>
                </c:pt>
                <c:pt idx="782">
                  <c:v>45727</c:v>
                </c:pt>
                <c:pt idx="783">
                  <c:v>45727</c:v>
                </c:pt>
                <c:pt idx="784">
                  <c:v>45727</c:v>
                </c:pt>
                <c:pt idx="785">
                  <c:v>45727</c:v>
                </c:pt>
                <c:pt idx="786">
                  <c:v>45727</c:v>
                </c:pt>
                <c:pt idx="787">
                  <c:v>45727</c:v>
                </c:pt>
                <c:pt idx="788">
                  <c:v>45727</c:v>
                </c:pt>
                <c:pt idx="789">
                  <c:v>45727</c:v>
                </c:pt>
                <c:pt idx="790">
                  <c:v>45727</c:v>
                </c:pt>
                <c:pt idx="791">
                  <c:v>45727</c:v>
                </c:pt>
                <c:pt idx="792">
                  <c:v>45728</c:v>
                </c:pt>
                <c:pt idx="793">
                  <c:v>45728</c:v>
                </c:pt>
                <c:pt idx="794">
                  <c:v>45728</c:v>
                </c:pt>
                <c:pt idx="795">
                  <c:v>45728</c:v>
                </c:pt>
                <c:pt idx="796">
                  <c:v>45728</c:v>
                </c:pt>
                <c:pt idx="797">
                  <c:v>45728</c:v>
                </c:pt>
                <c:pt idx="798">
                  <c:v>45728</c:v>
                </c:pt>
                <c:pt idx="799">
                  <c:v>45728</c:v>
                </c:pt>
                <c:pt idx="800">
                  <c:v>45728</c:v>
                </c:pt>
                <c:pt idx="801">
                  <c:v>45728</c:v>
                </c:pt>
                <c:pt idx="802">
                  <c:v>45728</c:v>
                </c:pt>
                <c:pt idx="803">
                  <c:v>45728</c:v>
                </c:pt>
                <c:pt idx="804">
                  <c:v>45728</c:v>
                </c:pt>
                <c:pt idx="805">
                  <c:v>45728</c:v>
                </c:pt>
                <c:pt idx="806">
                  <c:v>45728</c:v>
                </c:pt>
                <c:pt idx="807">
                  <c:v>45728</c:v>
                </c:pt>
                <c:pt idx="808">
                  <c:v>45728</c:v>
                </c:pt>
                <c:pt idx="809">
                  <c:v>45729</c:v>
                </c:pt>
                <c:pt idx="810">
                  <c:v>45729</c:v>
                </c:pt>
                <c:pt idx="811">
                  <c:v>45729</c:v>
                </c:pt>
                <c:pt idx="812">
                  <c:v>45729</c:v>
                </c:pt>
                <c:pt idx="813">
                  <c:v>45729</c:v>
                </c:pt>
                <c:pt idx="814">
                  <c:v>45729</c:v>
                </c:pt>
                <c:pt idx="815">
                  <c:v>45729</c:v>
                </c:pt>
                <c:pt idx="816">
                  <c:v>45729</c:v>
                </c:pt>
                <c:pt idx="817">
                  <c:v>45729</c:v>
                </c:pt>
                <c:pt idx="818">
                  <c:v>45729</c:v>
                </c:pt>
                <c:pt idx="819">
                  <c:v>45729</c:v>
                </c:pt>
                <c:pt idx="820">
                  <c:v>45729</c:v>
                </c:pt>
                <c:pt idx="821">
                  <c:v>45729</c:v>
                </c:pt>
                <c:pt idx="822">
                  <c:v>45729</c:v>
                </c:pt>
                <c:pt idx="823">
                  <c:v>45729</c:v>
                </c:pt>
                <c:pt idx="824">
                  <c:v>45729</c:v>
                </c:pt>
                <c:pt idx="825">
                  <c:v>45729</c:v>
                </c:pt>
                <c:pt idx="826">
                  <c:v>45730</c:v>
                </c:pt>
                <c:pt idx="827">
                  <c:v>45730</c:v>
                </c:pt>
                <c:pt idx="828">
                  <c:v>45730</c:v>
                </c:pt>
                <c:pt idx="829">
                  <c:v>45730</c:v>
                </c:pt>
                <c:pt idx="830">
                  <c:v>45730</c:v>
                </c:pt>
                <c:pt idx="831">
                  <c:v>45730</c:v>
                </c:pt>
                <c:pt idx="832">
                  <c:v>45730</c:v>
                </c:pt>
                <c:pt idx="833">
                  <c:v>45730</c:v>
                </c:pt>
                <c:pt idx="834">
                  <c:v>45730</c:v>
                </c:pt>
                <c:pt idx="835">
                  <c:v>45730</c:v>
                </c:pt>
                <c:pt idx="836">
                  <c:v>45730</c:v>
                </c:pt>
                <c:pt idx="837">
                  <c:v>45730</c:v>
                </c:pt>
                <c:pt idx="838">
                  <c:v>45730</c:v>
                </c:pt>
                <c:pt idx="839">
                  <c:v>45730</c:v>
                </c:pt>
                <c:pt idx="840">
                  <c:v>45730</c:v>
                </c:pt>
                <c:pt idx="841">
                  <c:v>45730</c:v>
                </c:pt>
                <c:pt idx="842">
                  <c:v>45730</c:v>
                </c:pt>
                <c:pt idx="843">
                  <c:v>45730</c:v>
                </c:pt>
                <c:pt idx="844">
                  <c:v>45730</c:v>
                </c:pt>
                <c:pt idx="845">
                  <c:v>45733</c:v>
                </c:pt>
                <c:pt idx="846">
                  <c:v>45733</c:v>
                </c:pt>
                <c:pt idx="847">
                  <c:v>45733</c:v>
                </c:pt>
                <c:pt idx="848">
                  <c:v>45733</c:v>
                </c:pt>
                <c:pt idx="849">
                  <c:v>45733</c:v>
                </c:pt>
                <c:pt idx="850">
                  <c:v>45733</c:v>
                </c:pt>
                <c:pt idx="851">
                  <c:v>45733</c:v>
                </c:pt>
                <c:pt idx="852">
                  <c:v>45733</c:v>
                </c:pt>
                <c:pt idx="853">
                  <c:v>45733</c:v>
                </c:pt>
                <c:pt idx="854">
                  <c:v>45733</c:v>
                </c:pt>
                <c:pt idx="855">
                  <c:v>45733</c:v>
                </c:pt>
                <c:pt idx="856">
                  <c:v>45733</c:v>
                </c:pt>
                <c:pt idx="857">
                  <c:v>45733</c:v>
                </c:pt>
                <c:pt idx="858">
                  <c:v>45733</c:v>
                </c:pt>
                <c:pt idx="859">
                  <c:v>45733</c:v>
                </c:pt>
                <c:pt idx="860">
                  <c:v>45733</c:v>
                </c:pt>
                <c:pt idx="861">
                  <c:v>45733</c:v>
                </c:pt>
                <c:pt idx="862">
                  <c:v>45733</c:v>
                </c:pt>
                <c:pt idx="863">
                  <c:v>45734</c:v>
                </c:pt>
                <c:pt idx="864">
                  <c:v>45734</c:v>
                </c:pt>
                <c:pt idx="865">
                  <c:v>45734</c:v>
                </c:pt>
                <c:pt idx="866">
                  <c:v>45734</c:v>
                </c:pt>
                <c:pt idx="867">
                  <c:v>45734</c:v>
                </c:pt>
                <c:pt idx="868">
                  <c:v>45734</c:v>
                </c:pt>
                <c:pt idx="869">
                  <c:v>45734</c:v>
                </c:pt>
                <c:pt idx="870">
                  <c:v>45734</c:v>
                </c:pt>
                <c:pt idx="871">
                  <c:v>45734</c:v>
                </c:pt>
                <c:pt idx="872">
                  <c:v>45734</c:v>
                </c:pt>
                <c:pt idx="873">
                  <c:v>45734</c:v>
                </c:pt>
                <c:pt idx="874">
                  <c:v>45734</c:v>
                </c:pt>
                <c:pt idx="875">
                  <c:v>45734</c:v>
                </c:pt>
                <c:pt idx="876">
                  <c:v>45734</c:v>
                </c:pt>
                <c:pt idx="877">
                  <c:v>45734</c:v>
                </c:pt>
                <c:pt idx="878">
                  <c:v>45734</c:v>
                </c:pt>
                <c:pt idx="879">
                  <c:v>45734</c:v>
                </c:pt>
                <c:pt idx="880">
                  <c:v>45734</c:v>
                </c:pt>
                <c:pt idx="881">
                  <c:v>45735</c:v>
                </c:pt>
                <c:pt idx="882">
                  <c:v>45735</c:v>
                </c:pt>
                <c:pt idx="883">
                  <c:v>45735</c:v>
                </c:pt>
                <c:pt idx="884">
                  <c:v>45735</c:v>
                </c:pt>
                <c:pt idx="885">
                  <c:v>45735</c:v>
                </c:pt>
                <c:pt idx="886">
                  <c:v>45735</c:v>
                </c:pt>
                <c:pt idx="887">
                  <c:v>45735</c:v>
                </c:pt>
                <c:pt idx="888">
                  <c:v>45735</c:v>
                </c:pt>
                <c:pt idx="889">
                  <c:v>45735</c:v>
                </c:pt>
                <c:pt idx="890">
                  <c:v>45735</c:v>
                </c:pt>
                <c:pt idx="891">
                  <c:v>45735</c:v>
                </c:pt>
                <c:pt idx="892">
                  <c:v>45735</c:v>
                </c:pt>
                <c:pt idx="893">
                  <c:v>45735</c:v>
                </c:pt>
                <c:pt idx="894">
                  <c:v>45735</c:v>
                </c:pt>
                <c:pt idx="895">
                  <c:v>45735</c:v>
                </c:pt>
                <c:pt idx="896">
                  <c:v>45735</c:v>
                </c:pt>
                <c:pt idx="897">
                  <c:v>45735</c:v>
                </c:pt>
                <c:pt idx="898">
                  <c:v>45735</c:v>
                </c:pt>
                <c:pt idx="899">
                  <c:v>45736</c:v>
                </c:pt>
                <c:pt idx="900">
                  <c:v>45736</c:v>
                </c:pt>
                <c:pt idx="901">
                  <c:v>45736</c:v>
                </c:pt>
                <c:pt idx="902">
                  <c:v>45736</c:v>
                </c:pt>
                <c:pt idx="903">
                  <c:v>45736</c:v>
                </c:pt>
                <c:pt idx="904">
                  <c:v>45736</c:v>
                </c:pt>
                <c:pt idx="905">
                  <c:v>45736</c:v>
                </c:pt>
                <c:pt idx="906">
                  <c:v>45736</c:v>
                </c:pt>
                <c:pt idx="907">
                  <c:v>45736</c:v>
                </c:pt>
                <c:pt idx="908">
                  <c:v>45736</c:v>
                </c:pt>
                <c:pt idx="909">
                  <c:v>45736</c:v>
                </c:pt>
                <c:pt idx="910">
                  <c:v>45736</c:v>
                </c:pt>
                <c:pt idx="911">
                  <c:v>45736</c:v>
                </c:pt>
                <c:pt idx="912">
                  <c:v>45736</c:v>
                </c:pt>
                <c:pt idx="913">
                  <c:v>45736</c:v>
                </c:pt>
                <c:pt idx="914">
                  <c:v>45736</c:v>
                </c:pt>
                <c:pt idx="915">
                  <c:v>45736</c:v>
                </c:pt>
                <c:pt idx="916">
                  <c:v>45736</c:v>
                </c:pt>
                <c:pt idx="917">
                  <c:v>45737</c:v>
                </c:pt>
                <c:pt idx="918">
                  <c:v>45737</c:v>
                </c:pt>
                <c:pt idx="919">
                  <c:v>45737</c:v>
                </c:pt>
                <c:pt idx="920">
                  <c:v>45737</c:v>
                </c:pt>
                <c:pt idx="921">
                  <c:v>45737</c:v>
                </c:pt>
                <c:pt idx="922">
                  <c:v>45737</c:v>
                </c:pt>
                <c:pt idx="923">
                  <c:v>45737</c:v>
                </c:pt>
                <c:pt idx="924">
                  <c:v>45737</c:v>
                </c:pt>
                <c:pt idx="925">
                  <c:v>45737</c:v>
                </c:pt>
                <c:pt idx="926">
                  <c:v>45737</c:v>
                </c:pt>
                <c:pt idx="927">
                  <c:v>45737</c:v>
                </c:pt>
                <c:pt idx="928">
                  <c:v>45737</c:v>
                </c:pt>
                <c:pt idx="929">
                  <c:v>45737</c:v>
                </c:pt>
                <c:pt idx="930">
                  <c:v>45737</c:v>
                </c:pt>
                <c:pt idx="931">
                  <c:v>45737</c:v>
                </c:pt>
                <c:pt idx="932">
                  <c:v>45737</c:v>
                </c:pt>
                <c:pt idx="933">
                  <c:v>45737</c:v>
                </c:pt>
                <c:pt idx="934">
                  <c:v>45740</c:v>
                </c:pt>
                <c:pt idx="935">
                  <c:v>45740</c:v>
                </c:pt>
                <c:pt idx="936">
                  <c:v>45740</c:v>
                </c:pt>
                <c:pt idx="937">
                  <c:v>45740</c:v>
                </c:pt>
                <c:pt idx="938">
                  <c:v>45740</c:v>
                </c:pt>
                <c:pt idx="939">
                  <c:v>45740</c:v>
                </c:pt>
                <c:pt idx="940">
                  <c:v>45740</c:v>
                </c:pt>
                <c:pt idx="941">
                  <c:v>45740</c:v>
                </c:pt>
                <c:pt idx="942">
                  <c:v>45740</c:v>
                </c:pt>
                <c:pt idx="943">
                  <c:v>45740</c:v>
                </c:pt>
                <c:pt idx="944">
                  <c:v>45740</c:v>
                </c:pt>
                <c:pt idx="945">
                  <c:v>45740</c:v>
                </c:pt>
                <c:pt idx="946">
                  <c:v>45740</c:v>
                </c:pt>
                <c:pt idx="947">
                  <c:v>45740</c:v>
                </c:pt>
                <c:pt idx="948">
                  <c:v>45740</c:v>
                </c:pt>
                <c:pt idx="949">
                  <c:v>45740</c:v>
                </c:pt>
                <c:pt idx="950">
                  <c:v>45740</c:v>
                </c:pt>
                <c:pt idx="951">
                  <c:v>45740</c:v>
                </c:pt>
                <c:pt idx="952">
                  <c:v>45741</c:v>
                </c:pt>
                <c:pt idx="953">
                  <c:v>45741</c:v>
                </c:pt>
                <c:pt idx="954">
                  <c:v>45741</c:v>
                </c:pt>
                <c:pt idx="955">
                  <c:v>45741</c:v>
                </c:pt>
                <c:pt idx="956">
                  <c:v>45741</c:v>
                </c:pt>
                <c:pt idx="957">
                  <c:v>45741</c:v>
                </c:pt>
                <c:pt idx="958">
                  <c:v>45741</c:v>
                </c:pt>
                <c:pt idx="959">
                  <c:v>45741</c:v>
                </c:pt>
                <c:pt idx="960">
                  <c:v>45741</c:v>
                </c:pt>
                <c:pt idx="961">
                  <c:v>45741</c:v>
                </c:pt>
                <c:pt idx="962">
                  <c:v>45741</c:v>
                </c:pt>
                <c:pt idx="963">
                  <c:v>45741</c:v>
                </c:pt>
                <c:pt idx="964">
                  <c:v>45741</c:v>
                </c:pt>
                <c:pt idx="965">
                  <c:v>45741</c:v>
                </c:pt>
                <c:pt idx="966">
                  <c:v>45741</c:v>
                </c:pt>
                <c:pt idx="967">
                  <c:v>45741</c:v>
                </c:pt>
                <c:pt idx="968">
                  <c:v>45741</c:v>
                </c:pt>
                <c:pt idx="969">
                  <c:v>45742</c:v>
                </c:pt>
                <c:pt idx="970">
                  <c:v>45742</c:v>
                </c:pt>
                <c:pt idx="971">
                  <c:v>45742</c:v>
                </c:pt>
                <c:pt idx="972">
                  <c:v>45742</c:v>
                </c:pt>
                <c:pt idx="973">
                  <c:v>45742</c:v>
                </c:pt>
                <c:pt idx="974">
                  <c:v>45742</c:v>
                </c:pt>
                <c:pt idx="975">
                  <c:v>45742</c:v>
                </c:pt>
                <c:pt idx="976">
                  <c:v>45742</c:v>
                </c:pt>
                <c:pt idx="977">
                  <c:v>45742</c:v>
                </c:pt>
                <c:pt idx="978">
                  <c:v>45742</c:v>
                </c:pt>
                <c:pt idx="979">
                  <c:v>45742</c:v>
                </c:pt>
                <c:pt idx="980">
                  <c:v>45742</c:v>
                </c:pt>
                <c:pt idx="981">
                  <c:v>45742</c:v>
                </c:pt>
                <c:pt idx="982">
                  <c:v>45742</c:v>
                </c:pt>
                <c:pt idx="983">
                  <c:v>45742</c:v>
                </c:pt>
                <c:pt idx="984">
                  <c:v>45742</c:v>
                </c:pt>
                <c:pt idx="985">
                  <c:v>45742</c:v>
                </c:pt>
                <c:pt idx="986">
                  <c:v>45743</c:v>
                </c:pt>
                <c:pt idx="987">
                  <c:v>45743</c:v>
                </c:pt>
                <c:pt idx="988">
                  <c:v>45743</c:v>
                </c:pt>
                <c:pt idx="989">
                  <c:v>45743</c:v>
                </c:pt>
                <c:pt idx="990">
                  <c:v>45743</c:v>
                </c:pt>
                <c:pt idx="991">
                  <c:v>45743</c:v>
                </c:pt>
                <c:pt idx="992">
                  <c:v>45743</c:v>
                </c:pt>
                <c:pt idx="993">
                  <c:v>45743</c:v>
                </c:pt>
                <c:pt idx="994">
                  <c:v>45743</c:v>
                </c:pt>
                <c:pt idx="995">
                  <c:v>45743</c:v>
                </c:pt>
                <c:pt idx="996">
                  <c:v>45743</c:v>
                </c:pt>
                <c:pt idx="997">
                  <c:v>45743</c:v>
                </c:pt>
                <c:pt idx="998">
                  <c:v>45743</c:v>
                </c:pt>
                <c:pt idx="999">
                  <c:v>45743</c:v>
                </c:pt>
                <c:pt idx="1000">
                  <c:v>45743</c:v>
                </c:pt>
                <c:pt idx="1001">
                  <c:v>45743</c:v>
                </c:pt>
                <c:pt idx="1002">
                  <c:v>45744</c:v>
                </c:pt>
                <c:pt idx="1003">
                  <c:v>45744</c:v>
                </c:pt>
                <c:pt idx="1004">
                  <c:v>45744</c:v>
                </c:pt>
                <c:pt idx="1005">
                  <c:v>45744</c:v>
                </c:pt>
                <c:pt idx="1006">
                  <c:v>45744</c:v>
                </c:pt>
                <c:pt idx="1007">
                  <c:v>45744</c:v>
                </c:pt>
                <c:pt idx="1008">
                  <c:v>45744</c:v>
                </c:pt>
                <c:pt idx="1009">
                  <c:v>45744</c:v>
                </c:pt>
                <c:pt idx="1010">
                  <c:v>45744</c:v>
                </c:pt>
                <c:pt idx="1011">
                  <c:v>45744</c:v>
                </c:pt>
                <c:pt idx="1012">
                  <c:v>45744</c:v>
                </c:pt>
                <c:pt idx="1013">
                  <c:v>45744</c:v>
                </c:pt>
                <c:pt idx="1014">
                  <c:v>45744</c:v>
                </c:pt>
                <c:pt idx="1015">
                  <c:v>45744</c:v>
                </c:pt>
                <c:pt idx="1016">
                  <c:v>45744</c:v>
                </c:pt>
                <c:pt idx="1017">
                  <c:v>45744</c:v>
                </c:pt>
                <c:pt idx="1018">
                  <c:v>45744</c:v>
                </c:pt>
                <c:pt idx="1019">
                  <c:v>45747</c:v>
                </c:pt>
                <c:pt idx="1020">
                  <c:v>45747</c:v>
                </c:pt>
                <c:pt idx="1021">
                  <c:v>45747</c:v>
                </c:pt>
                <c:pt idx="1022">
                  <c:v>45747</c:v>
                </c:pt>
                <c:pt idx="1023">
                  <c:v>45747</c:v>
                </c:pt>
                <c:pt idx="1024">
                  <c:v>45747</c:v>
                </c:pt>
                <c:pt idx="1025">
                  <c:v>45747</c:v>
                </c:pt>
                <c:pt idx="1026">
                  <c:v>45747</c:v>
                </c:pt>
                <c:pt idx="1027">
                  <c:v>45747</c:v>
                </c:pt>
                <c:pt idx="1028">
                  <c:v>45747</c:v>
                </c:pt>
                <c:pt idx="1029">
                  <c:v>45747</c:v>
                </c:pt>
                <c:pt idx="1030">
                  <c:v>45747</c:v>
                </c:pt>
                <c:pt idx="1031">
                  <c:v>45747</c:v>
                </c:pt>
                <c:pt idx="1032">
                  <c:v>45747</c:v>
                </c:pt>
                <c:pt idx="1033">
                  <c:v>45747</c:v>
                </c:pt>
                <c:pt idx="1034">
                  <c:v>45747</c:v>
                </c:pt>
                <c:pt idx="1035">
                  <c:v>45747</c:v>
                </c:pt>
                <c:pt idx="1036">
                  <c:v>45747</c:v>
                </c:pt>
                <c:pt idx="1037">
                  <c:v>45747</c:v>
                </c:pt>
                <c:pt idx="1038">
                  <c:v>45747</c:v>
                </c:pt>
                <c:pt idx="1039">
                  <c:v>45747</c:v>
                </c:pt>
                <c:pt idx="1040">
                  <c:v>45748</c:v>
                </c:pt>
                <c:pt idx="1041">
                  <c:v>45748</c:v>
                </c:pt>
                <c:pt idx="1042">
                  <c:v>45748</c:v>
                </c:pt>
                <c:pt idx="1043">
                  <c:v>45748</c:v>
                </c:pt>
                <c:pt idx="1044">
                  <c:v>45748</c:v>
                </c:pt>
                <c:pt idx="1045">
                  <c:v>45748</c:v>
                </c:pt>
                <c:pt idx="1046">
                  <c:v>45748</c:v>
                </c:pt>
                <c:pt idx="1047">
                  <c:v>45748</c:v>
                </c:pt>
                <c:pt idx="1048">
                  <c:v>45748</c:v>
                </c:pt>
                <c:pt idx="1049">
                  <c:v>45748</c:v>
                </c:pt>
                <c:pt idx="1050">
                  <c:v>45748</c:v>
                </c:pt>
                <c:pt idx="1051">
                  <c:v>45748</c:v>
                </c:pt>
                <c:pt idx="1052">
                  <c:v>45748</c:v>
                </c:pt>
                <c:pt idx="1053">
                  <c:v>45748</c:v>
                </c:pt>
                <c:pt idx="1054">
                  <c:v>45748</c:v>
                </c:pt>
                <c:pt idx="1055">
                  <c:v>45748</c:v>
                </c:pt>
                <c:pt idx="1056">
                  <c:v>45748</c:v>
                </c:pt>
                <c:pt idx="1057">
                  <c:v>45749</c:v>
                </c:pt>
                <c:pt idx="1058">
                  <c:v>45749</c:v>
                </c:pt>
                <c:pt idx="1059">
                  <c:v>45749</c:v>
                </c:pt>
                <c:pt idx="1060">
                  <c:v>45749</c:v>
                </c:pt>
                <c:pt idx="1061">
                  <c:v>45749</c:v>
                </c:pt>
                <c:pt idx="1062">
                  <c:v>45749</c:v>
                </c:pt>
                <c:pt idx="1063">
                  <c:v>45749</c:v>
                </c:pt>
                <c:pt idx="1064">
                  <c:v>45749</c:v>
                </c:pt>
                <c:pt idx="1065">
                  <c:v>45749</c:v>
                </c:pt>
                <c:pt idx="1066">
                  <c:v>45749</c:v>
                </c:pt>
                <c:pt idx="1067">
                  <c:v>45749</c:v>
                </c:pt>
                <c:pt idx="1068">
                  <c:v>45749</c:v>
                </c:pt>
                <c:pt idx="1069">
                  <c:v>45749</c:v>
                </c:pt>
                <c:pt idx="1070">
                  <c:v>45749</c:v>
                </c:pt>
                <c:pt idx="1071">
                  <c:v>45749</c:v>
                </c:pt>
                <c:pt idx="1072">
                  <c:v>45749</c:v>
                </c:pt>
                <c:pt idx="1073">
                  <c:v>45749</c:v>
                </c:pt>
                <c:pt idx="1074">
                  <c:v>45749</c:v>
                </c:pt>
                <c:pt idx="1075">
                  <c:v>45750</c:v>
                </c:pt>
                <c:pt idx="1076">
                  <c:v>45750</c:v>
                </c:pt>
                <c:pt idx="1077">
                  <c:v>45750</c:v>
                </c:pt>
                <c:pt idx="1078">
                  <c:v>45750</c:v>
                </c:pt>
                <c:pt idx="1079">
                  <c:v>45750</c:v>
                </c:pt>
                <c:pt idx="1080">
                  <c:v>45750</c:v>
                </c:pt>
                <c:pt idx="1081">
                  <c:v>45750</c:v>
                </c:pt>
                <c:pt idx="1082">
                  <c:v>45750</c:v>
                </c:pt>
                <c:pt idx="1083">
                  <c:v>45750</c:v>
                </c:pt>
                <c:pt idx="1084">
                  <c:v>45750</c:v>
                </c:pt>
                <c:pt idx="1085">
                  <c:v>45750</c:v>
                </c:pt>
                <c:pt idx="1086">
                  <c:v>45750</c:v>
                </c:pt>
                <c:pt idx="1087">
                  <c:v>45750</c:v>
                </c:pt>
                <c:pt idx="1088">
                  <c:v>45750</c:v>
                </c:pt>
                <c:pt idx="1089">
                  <c:v>45750</c:v>
                </c:pt>
                <c:pt idx="1090">
                  <c:v>45750</c:v>
                </c:pt>
                <c:pt idx="1091">
                  <c:v>45750</c:v>
                </c:pt>
                <c:pt idx="1092">
                  <c:v>45750</c:v>
                </c:pt>
                <c:pt idx="1093">
                  <c:v>45751</c:v>
                </c:pt>
                <c:pt idx="1094">
                  <c:v>45751</c:v>
                </c:pt>
                <c:pt idx="1095">
                  <c:v>45751</c:v>
                </c:pt>
                <c:pt idx="1096">
                  <c:v>45751</c:v>
                </c:pt>
                <c:pt idx="1097">
                  <c:v>45751</c:v>
                </c:pt>
                <c:pt idx="1098">
                  <c:v>45751</c:v>
                </c:pt>
                <c:pt idx="1099">
                  <c:v>45751</c:v>
                </c:pt>
                <c:pt idx="1100">
                  <c:v>45751</c:v>
                </c:pt>
                <c:pt idx="1101">
                  <c:v>45751</c:v>
                </c:pt>
                <c:pt idx="1102">
                  <c:v>45751</c:v>
                </c:pt>
                <c:pt idx="1103">
                  <c:v>45751</c:v>
                </c:pt>
                <c:pt idx="1104">
                  <c:v>45751</c:v>
                </c:pt>
                <c:pt idx="1105">
                  <c:v>45751</c:v>
                </c:pt>
                <c:pt idx="1106">
                  <c:v>45751</c:v>
                </c:pt>
                <c:pt idx="1107">
                  <c:v>45751</c:v>
                </c:pt>
                <c:pt idx="1108">
                  <c:v>45751</c:v>
                </c:pt>
                <c:pt idx="1109">
                  <c:v>45751</c:v>
                </c:pt>
                <c:pt idx="1110">
                  <c:v>45751</c:v>
                </c:pt>
                <c:pt idx="1111">
                  <c:v>45751</c:v>
                </c:pt>
                <c:pt idx="1112">
                  <c:v>45754</c:v>
                </c:pt>
                <c:pt idx="1113">
                  <c:v>45754</c:v>
                </c:pt>
                <c:pt idx="1114">
                  <c:v>45754</c:v>
                </c:pt>
                <c:pt idx="1115">
                  <c:v>45754</c:v>
                </c:pt>
                <c:pt idx="1116">
                  <c:v>45754</c:v>
                </c:pt>
                <c:pt idx="1117">
                  <c:v>45754</c:v>
                </c:pt>
                <c:pt idx="1118">
                  <c:v>45754</c:v>
                </c:pt>
                <c:pt idx="1119">
                  <c:v>45754</c:v>
                </c:pt>
                <c:pt idx="1120">
                  <c:v>45754</c:v>
                </c:pt>
                <c:pt idx="1121">
                  <c:v>45754</c:v>
                </c:pt>
                <c:pt idx="1122">
                  <c:v>45754</c:v>
                </c:pt>
                <c:pt idx="1123">
                  <c:v>45754</c:v>
                </c:pt>
                <c:pt idx="1124">
                  <c:v>45754</c:v>
                </c:pt>
                <c:pt idx="1125">
                  <c:v>45754</c:v>
                </c:pt>
                <c:pt idx="1126">
                  <c:v>45754</c:v>
                </c:pt>
                <c:pt idx="1127">
                  <c:v>45754</c:v>
                </c:pt>
                <c:pt idx="1128">
                  <c:v>45754</c:v>
                </c:pt>
                <c:pt idx="1129">
                  <c:v>45754</c:v>
                </c:pt>
                <c:pt idx="1130">
                  <c:v>45755</c:v>
                </c:pt>
                <c:pt idx="1131">
                  <c:v>45755</c:v>
                </c:pt>
                <c:pt idx="1132">
                  <c:v>45755</c:v>
                </c:pt>
                <c:pt idx="1133">
                  <c:v>45755</c:v>
                </c:pt>
                <c:pt idx="1134">
                  <c:v>45755</c:v>
                </c:pt>
                <c:pt idx="1135">
                  <c:v>45755</c:v>
                </c:pt>
                <c:pt idx="1136">
                  <c:v>45755</c:v>
                </c:pt>
                <c:pt idx="1137">
                  <c:v>45755</c:v>
                </c:pt>
                <c:pt idx="1138">
                  <c:v>45755</c:v>
                </c:pt>
                <c:pt idx="1139">
                  <c:v>45755</c:v>
                </c:pt>
                <c:pt idx="1140">
                  <c:v>45755</c:v>
                </c:pt>
                <c:pt idx="1141">
                  <c:v>45755</c:v>
                </c:pt>
                <c:pt idx="1142">
                  <c:v>45755</c:v>
                </c:pt>
                <c:pt idx="1143">
                  <c:v>45755</c:v>
                </c:pt>
                <c:pt idx="1144">
                  <c:v>45755</c:v>
                </c:pt>
                <c:pt idx="1145">
                  <c:v>45755</c:v>
                </c:pt>
                <c:pt idx="1146">
                  <c:v>45756</c:v>
                </c:pt>
                <c:pt idx="1147">
                  <c:v>45756</c:v>
                </c:pt>
                <c:pt idx="1148">
                  <c:v>45756</c:v>
                </c:pt>
                <c:pt idx="1149">
                  <c:v>45756</c:v>
                </c:pt>
                <c:pt idx="1150">
                  <c:v>45756</c:v>
                </c:pt>
                <c:pt idx="1151">
                  <c:v>45756</c:v>
                </c:pt>
                <c:pt idx="1152">
                  <c:v>45756</c:v>
                </c:pt>
                <c:pt idx="1153">
                  <c:v>45756</c:v>
                </c:pt>
                <c:pt idx="1154">
                  <c:v>45756</c:v>
                </c:pt>
                <c:pt idx="1155">
                  <c:v>45756</c:v>
                </c:pt>
                <c:pt idx="1156">
                  <c:v>45756</c:v>
                </c:pt>
                <c:pt idx="1157">
                  <c:v>45756</c:v>
                </c:pt>
                <c:pt idx="1158">
                  <c:v>45756</c:v>
                </c:pt>
                <c:pt idx="1159">
                  <c:v>45756</c:v>
                </c:pt>
                <c:pt idx="1160">
                  <c:v>45756</c:v>
                </c:pt>
                <c:pt idx="1161">
                  <c:v>45756</c:v>
                </c:pt>
                <c:pt idx="1162">
                  <c:v>45757</c:v>
                </c:pt>
                <c:pt idx="1163">
                  <c:v>45757</c:v>
                </c:pt>
                <c:pt idx="1164">
                  <c:v>45757</c:v>
                </c:pt>
                <c:pt idx="1165">
                  <c:v>45757</c:v>
                </c:pt>
                <c:pt idx="1166">
                  <c:v>45757</c:v>
                </c:pt>
                <c:pt idx="1167">
                  <c:v>45757</c:v>
                </c:pt>
                <c:pt idx="1168">
                  <c:v>45757</c:v>
                </c:pt>
                <c:pt idx="1169">
                  <c:v>45757</c:v>
                </c:pt>
                <c:pt idx="1170">
                  <c:v>45757</c:v>
                </c:pt>
                <c:pt idx="1171">
                  <c:v>45757</c:v>
                </c:pt>
                <c:pt idx="1172">
                  <c:v>45757</c:v>
                </c:pt>
                <c:pt idx="1173">
                  <c:v>45757</c:v>
                </c:pt>
                <c:pt idx="1174">
                  <c:v>45757</c:v>
                </c:pt>
                <c:pt idx="1175">
                  <c:v>45757</c:v>
                </c:pt>
                <c:pt idx="1176">
                  <c:v>45757</c:v>
                </c:pt>
                <c:pt idx="1177">
                  <c:v>45757</c:v>
                </c:pt>
                <c:pt idx="1178">
                  <c:v>45757</c:v>
                </c:pt>
                <c:pt idx="1179">
                  <c:v>45758</c:v>
                </c:pt>
                <c:pt idx="1180">
                  <c:v>45758</c:v>
                </c:pt>
                <c:pt idx="1181">
                  <c:v>45758</c:v>
                </c:pt>
                <c:pt idx="1182">
                  <c:v>45758</c:v>
                </c:pt>
                <c:pt idx="1183">
                  <c:v>45758</c:v>
                </c:pt>
                <c:pt idx="1184">
                  <c:v>45758</c:v>
                </c:pt>
                <c:pt idx="1185">
                  <c:v>45758</c:v>
                </c:pt>
                <c:pt idx="1186">
                  <c:v>45758</c:v>
                </c:pt>
                <c:pt idx="1187">
                  <c:v>45758</c:v>
                </c:pt>
                <c:pt idx="1188">
                  <c:v>45758</c:v>
                </c:pt>
                <c:pt idx="1189">
                  <c:v>45758</c:v>
                </c:pt>
                <c:pt idx="1190">
                  <c:v>45758</c:v>
                </c:pt>
                <c:pt idx="1191">
                  <c:v>45758</c:v>
                </c:pt>
                <c:pt idx="1192">
                  <c:v>45758</c:v>
                </c:pt>
                <c:pt idx="1193">
                  <c:v>45758</c:v>
                </c:pt>
                <c:pt idx="1194">
                  <c:v>45758</c:v>
                </c:pt>
                <c:pt idx="1195">
                  <c:v>45761</c:v>
                </c:pt>
                <c:pt idx="1196">
                  <c:v>45761</c:v>
                </c:pt>
                <c:pt idx="1197">
                  <c:v>45761</c:v>
                </c:pt>
                <c:pt idx="1198">
                  <c:v>45761</c:v>
                </c:pt>
                <c:pt idx="1199">
                  <c:v>45761</c:v>
                </c:pt>
                <c:pt idx="1200">
                  <c:v>45761</c:v>
                </c:pt>
                <c:pt idx="1201">
                  <c:v>45761</c:v>
                </c:pt>
                <c:pt idx="1202">
                  <c:v>45761</c:v>
                </c:pt>
                <c:pt idx="1203">
                  <c:v>45761</c:v>
                </c:pt>
                <c:pt idx="1204">
                  <c:v>45761</c:v>
                </c:pt>
                <c:pt idx="1205">
                  <c:v>45761</c:v>
                </c:pt>
                <c:pt idx="1206">
                  <c:v>45761</c:v>
                </c:pt>
                <c:pt idx="1207">
                  <c:v>45761</c:v>
                </c:pt>
                <c:pt idx="1208">
                  <c:v>45761</c:v>
                </c:pt>
                <c:pt idx="1209">
                  <c:v>45761</c:v>
                </c:pt>
                <c:pt idx="1210">
                  <c:v>45761</c:v>
                </c:pt>
                <c:pt idx="1211">
                  <c:v>45761</c:v>
                </c:pt>
                <c:pt idx="1212">
                  <c:v>45762</c:v>
                </c:pt>
                <c:pt idx="1213">
                  <c:v>45762</c:v>
                </c:pt>
                <c:pt idx="1214">
                  <c:v>45762</c:v>
                </c:pt>
                <c:pt idx="1215">
                  <c:v>45762</c:v>
                </c:pt>
                <c:pt idx="1216">
                  <c:v>45762</c:v>
                </c:pt>
                <c:pt idx="1217">
                  <c:v>45762</c:v>
                </c:pt>
                <c:pt idx="1218">
                  <c:v>45762</c:v>
                </c:pt>
                <c:pt idx="1219">
                  <c:v>45762</c:v>
                </c:pt>
                <c:pt idx="1220">
                  <c:v>45762</c:v>
                </c:pt>
                <c:pt idx="1221">
                  <c:v>45762</c:v>
                </c:pt>
                <c:pt idx="1222">
                  <c:v>45762</c:v>
                </c:pt>
                <c:pt idx="1223">
                  <c:v>45762</c:v>
                </c:pt>
                <c:pt idx="1224">
                  <c:v>45762</c:v>
                </c:pt>
                <c:pt idx="1225">
                  <c:v>45762</c:v>
                </c:pt>
                <c:pt idx="1226">
                  <c:v>45762</c:v>
                </c:pt>
                <c:pt idx="1227">
                  <c:v>45762</c:v>
                </c:pt>
                <c:pt idx="1228">
                  <c:v>45762</c:v>
                </c:pt>
                <c:pt idx="1229">
                  <c:v>45763</c:v>
                </c:pt>
                <c:pt idx="1230">
                  <c:v>45763</c:v>
                </c:pt>
                <c:pt idx="1231">
                  <c:v>45763</c:v>
                </c:pt>
                <c:pt idx="1232">
                  <c:v>45763</c:v>
                </c:pt>
                <c:pt idx="1233">
                  <c:v>45763</c:v>
                </c:pt>
                <c:pt idx="1234">
                  <c:v>45763</c:v>
                </c:pt>
                <c:pt idx="1235">
                  <c:v>45763</c:v>
                </c:pt>
                <c:pt idx="1236">
                  <c:v>45763</c:v>
                </c:pt>
                <c:pt idx="1237">
                  <c:v>45763</c:v>
                </c:pt>
                <c:pt idx="1238">
                  <c:v>45763</c:v>
                </c:pt>
                <c:pt idx="1239">
                  <c:v>45763</c:v>
                </c:pt>
                <c:pt idx="1240">
                  <c:v>45763</c:v>
                </c:pt>
                <c:pt idx="1241">
                  <c:v>45763</c:v>
                </c:pt>
                <c:pt idx="1242">
                  <c:v>45763</c:v>
                </c:pt>
                <c:pt idx="1243">
                  <c:v>45763</c:v>
                </c:pt>
                <c:pt idx="1244">
                  <c:v>45763</c:v>
                </c:pt>
                <c:pt idx="1245">
                  <c:v>45764</c:v>
                </c:pt>
                <c:pt idx="1246">
                  <c:v>45764</c:v>
                </c:pt>
                <c:pt idx="1247">
                  <c:v>45764</c:v>
                </c:pt>
                <c:pt idx="1248">
                  <c:v>45764</c:v>
                </c:pt>
                <c:pt idx="1249">
                  <c:v>45764</c:v>
                </c:pt>
                <c:pt idx="1250">
                  <c:v>45764</c:v>
                </c:pt>
                <c:pt idx="1251">
                  <c:v>45764</c:v>
                </c:pt>
                <c:pt idx="1252">
                  <c:v>45764</c:v>
                </c:pt>
                <c:pt idx="1253">
                  <c:v>45764</c:v>
                </c:pt>
                <c:pt idx="1254">
                  <c:v>45764</c:v>
                </c:pt>
                <c:pt idx="1255">
                  <c:v>45764</c:v>
                </c:pt>
                <c:pt idx="1256">
                  <c:v>45764</c:v>
                </c:pt>
                <c:pt idx="1257">
                  <c:v>45764</c:v>
                </c:pt>
                <c:pt idx="1258">
                  <c:v>45764</c:v>
                </c:pt>
                <c:pt idx="1259">
                  <c:v>45764</c:v>
                </c:pt>
                <c:pt idx="1260">
                  <c:v>45764</c:v>
                </c:pt>
                <c:pt idx="1261">
                  <c:v>45769</c:v>
                </c:pt>
                <c:pt idx="1262">
                  <c:v>45769</c:v>
                </c:pt>
                <c:pt idx="1263">
                  <c:v>45769</c:v>
                </c:pt>
                <c:pt idx="1264">
                  <c:v>45769</c:v>
                </c:pt>
                <c:pt idx="1265">
                  <c:v>45769</c:v>
                </c:pt>
                <c:pt idx="1266">
                  <c:v>45769</c:v>
                </c:pt>
                <c:pt idx="1267">
                  <c:v>45769</c:v>
                </c:pt>
                <c:pt idx="1268">
                  <c:v>45769</c:v>
                </c:pt>
                <c:pt idx="1269">
                  <c:v>45769</c:v>
                </c:pt>
                <c:pt idx="1270">
                  <c:v>45769</c:v>
                </c:pt>
                <c:pt idx="1271">
                  <c:v>45769</c:v>
                </c:pt>
                <c:pt idx="1272">
                  <c:v>45769</c:v>
                </c:pt>
                <c:pt idx="1273">
                  <c:v>45769</c:v>
                </c:pt>
                <c:pt idx="1274">
                  <c:v>45769</c:v>
                </c:pt>
                <c:pt idx="1275">
                  <c:v>45769</c:v>
                </c:pt>
                <c:pt idx="1276">
                  <c:v>45769</c:v>
                </c:pt>
                <c:pt idx="1277">
                  <c:v>45770</c:v>
                </c:pt>
                <c:pt idx="1278">
                  <c:v>45770</c:v>
                </c:pt>
                <c:pt idx="1279">
                  <c:v>45770</c:v>
                </c:pt>
                <c:pt idx="1280">
                  <c:v>45770</c:v>
                </c:pt>
                <c:pt idx="1281">
                  <c:v>45770</c:v>
                </c:pt>
                <c:pt idx="1282">
                  <c:v>45770</c:v>
                </c:pt>
                <c:pt idx="1283">
                  <c:v>45770</c:v>
                </c:pt>
                <c:pt idx="1284">
                  <c:v>45770</c:v>
                </c:pt>
                <c:pt idx="1285">
                  <c:v>45770</c:v>
                </c:pt>
                <c:pt idx="1286">
                  <c:v>45770</c:v>
                </c:pt>
                <c:pt idx="1287">
                  <c:v>45770</c:v>
                </c:pt>
                <c:pt idx="1288">
                  <c:v>45770</c:v>
                </c:pt>
                <c:pt idx="1289">
                  <c:v>45770</c:v>
                </c:pt>
                <c:pt idx="1290">
                  <c:v>45770</c:v>
                </c:pt>
                <c:pt idx="1291">
                  <c:v>45770</c:v>
                </c:pt>
                <c:pt idx="1292">
                  <c:v>45770</c:v>
                </c:pt>
                <c:pt idx="1293">
                  <c:v>45771</c:v>
                </c:pt>
                <c:pt idx="1294">
                  <c:v>45771</c:v>
                </c:pt>
                <c:pt idx="1295">
                  <c:v>45771</c:v>
                </c:pt>
                <c:pt idx="1296">
                  <c:v>45771</c:v>
                </c:pt>
                <c:pt idx="1297">
                  <c:v>45771</c:v>
                </c:pt>
                <c:pt idx="1298">
                  <c:v>45771</c:v>
                </c:pt>
                <c:pt idx="1299">
                  <c:v>45771</c:v>
                </c:pt>
                <c:pt idx="1300">
                  <c:v>45771</c:v>
                </c:pt>
                <c:pt idx="1301">
                  <c:v>45771</c:v>
                </c:pt>
                <c:pt idx="1302">
                  <c:v>45771</c:v>
                </c:pt>
                <c:pt idx="1303">
                  <c:v>45771</c:v>
                </c:pt>
                <c:pt idx="1304">
                  <c:v>45771</c:v>
                </c:pt>
                <c:pt idx="1305">
                  <c:v>45771</c:v>
                </c:pt>
                <c:pt idx="1306">
                  <c:v>45771</c:v>
                </c:pt>
                <c:pt idx="1307">
                  <c:v>45771</c:v>
                </c:pt>
                <c:pt idx="1308">
                  <c:v>45771</c:v>
                </c:pt>
                <c:pt idx="1309">
                  <c:v>45771</c:v>
                </c:pt>
                <c:pt idx="1310">
                  <c:v>45772</c:v>
                </c:pt>
                <c:pt idx="1311">
                  <c:v>45772</c:v>
                </c:pt>
                <c:pt idx="1312">
                  <c:v>45772</c:v>
                </c:pt>
                <c:pt idx="1313">
                  <c:v>45772</c:v>
                </c:pt>
                <c:pt idx="1314">
                  <c:v>45772</c:v>
                </c:pt>
                <c:pt idx="1315">
                  <c:v>45772</c:v>
                </c:pt>
                <c:pt idx="1316">
                  <c:v>45772</c:v>
                </c:pt>
                <c:pt idx="1317">
                  <c:v>45772</c:v>
                </c:pt>
                <c:pt idx="1318">
                  <c:v>45772</c:v>
                </c:pt>
                <c:pt idx="1319">
                  <c:v>45772</c:v>
                </c:pt>
                <c:pt idx="1320">
                  <c:v>45772</c:v>
                </c:pt>
                <c:pt idx="1321">
                  <c:v>45772</c:v>
                </c:pt>
                <c:pt idx="1322">
                  <c:v>45772</c:v>
                </c:pt>
                <c:pt idx="1323">
                  <c:v>45772</c:v>
                </c:pt>
                <c:pt idx="1324">
                  <c:v>45772</c:v>
                </c:pt>
                <c:pt idx="1325">
                  <c:v>45772</c:v>
                </c:pt>
                <c:pt idx="1326">
                  <c:v>45775</c:v>
                </c:pt>
                <c:pt idx="1327">
                  <c:v>45775</c:v>
                </c:pt>
                <c:pt idx="1328">
                  <c:v>45775</c:v>
                </c:pt>
                <c:pt idx="1329">
                  <c:v>45775</c:v>
                </c:pt>
                <c:pt idx="1330">
                  <c:v>45775</c:v>
                </c:pt>
                <c:pt idx="1331">
                  <c:v>45775</c:v>
                </c:pt>
                <c:pt idx="1332">
                  <c:v>45775</c:v>
                </c:pt>
                <c:pt idx="1333">
                  <c:v>45775</c:v>
                </c:pt>
                <c:pt idx="1334">
                  <c:v>45775</c:v>
                </c:pt>
                <c:pt idx="1335">
                  <c:v>45775</c:v>
                </c:pt>
                <c:pt idx="1336">
                  <c:v>45775</c:v>
                </c:pt>
                <c:pt idx="1337">
                  <c:v>45775</c:v>
                </c:pt>
                <c:pt idx="1338">
                  <c:v>45775</c:v>
                </c:pt>
                <c:pt idx="1339">
                  <c:v>45775</c:v>
                </c:pt>
                <c:pt idx="1340">
                  <c:v>45775</c:v>
                </c:pt>
                <c:pt idx="1341">
                  <c:v>45775</c:v>
                </c:pt>
                <c:pt idx="1342">
                  <c:v>45775</c:v>
                </c:pt>
                <c:pt idx="1343">
                  <c:v>45775</c:v>
                </c:pt>
                <c:pt idx="1344">
                  <c:v>45776</c:v>
                </c:pt>
                <c:pt idx="1345">
                  <c:v>45776</c:v>
                </c:pt>
                <c:pt idx="1346">
                  <c:v>45776</c:v>
                </c:pt>
                <c:pt idx="1347">
                  <c:v>45776</c:v>
                </c:pt>
                <c:pt idx="1348">
                  <c:v>45776</c:v>
                </c:pt>
                <c:pt idx="1349">
                  <c:v>45776</c:v>
                </c:pt>
                <c:pt idx="1350">
                  <c:v>45776</c:v>
                </c:pt>
                <c:pt idx="1351">
                  <c:v>45776</c:v>
                </c:pt>
                <c:pt idx="1352">
                  <c:v>45776</c:v>
                </c:pt>
                <c:pt idx="1353">
                  <c:v>45776</c:v>
                </c:pt>
                <c:pt idx="1354">
                  <c:v>45776</c:v>
                </c:pt>
                <c:pt idx="1355">
                  <c:v>45776</c:v>
                </c:pt>
                <c:pt idx="1356">
                  <c:v>45776</c:v>
                </c:pt>
                <c:pt idx="1357">
                  <c:v>45776</c:v>
                </c:pt>
                <c:pt idx="1358">
                  <c:v>45776</c:v>
                </c:pt>
                <c:pt idx="1359">
                  <c:v>45776</c:v>
                </c:pt>
                <c:pt idx="1360">
                  <c:v>45776</c:v>
                </c:pt>
                <c:pt idx="1361">
                  <c:v>45776</c:v>
                </c:pt>
                <c:pt idx="1362">
                  <c:v>45776</c:v>
                </c:pt>
                <c:pt idx="1363">
                  <c:v>45777</c:v>
                </c:pt>
                <c:pt idx="1364">
                  <c:v>45777</c:v>
                </c:pt>
                <c:pt idx="1365">
                  <c:v>45777</c:v>
                </c:pt>
                <c:pt idx="1366">
                  <c:v>45777</c:v>
                </c:pt>
                <c:pt idx="1367">
                  <c:v>45777</c:v>
                </c:pt>
                <c:pt idx="1368">
                  <c:v>45777</c:v>
                </c:pt>
                <c:pt idx="1369">
                  <c:v>45777</c:v>
                </c:pt>
                <c:pt idx="1370">
                  <c:v>45777</c:v>
                </c:pt>
                <c:pt idx="1371">
                  <c:v>45777</c:v>
                </c:pt>
                <c:pt idx="1372">
                  <c:v>45777</c:v>
                </c:pt>
                <c:pt idx="1373">
                  <c:v>45777</c:v>
                </c:pt>
                <c:pt idx="1374">
                  <c:v>45777</c:v>
                </c:pt>
                <c:pt idx="1375">
                  <c:v>45777</c:v>
                </c:pt>
                <c:pt idx="1376">
                  <c:v>45777</c:v>
                </c:pt>
                <c:pt idx="1377">
                  <c:v>45777</c:v>
                </c:pt>
                <c:pt idx="1378">
                  <c:v>45777</c:v>
                </c:pt>
                <c:pt idx="1379">
                  <c:v>45777</c:v>
                </c:pt>
                <c:pt idx="1380">
                  <c:v>45778</c:v>
                </c:pt>
                <c:pt idx="1381">
                  <c:v>45778</c:v>
                </c:pt>
                <c:pt idx="1382">
                  <c:v>45778</c:v>
                </c:pt>
                <c:pt idx="1383">
                  <c:v>45778</c:v>
                </c:pt>
                <c:pt idx="1384">
                  <c:v>45778</c:v>
                </c:pt>
                <c:pt idx="1385">
                  <c:v>45778</c:v>
                </c:pt>
                <c:pt idx="1386">
                  <c:v>45778</c:v>
                </c:pt>
                <c:pt idx="1387">
                  <c:v>45778</c:v>
                </c:pt>
                <c:pt idx="1388">
                  <c:v>45778</c:v>
                </c:pt>
                <c:pt idx="1389">
                  <c:v>45778</c:v>
                </c:pt>
                <c:pt idx="1390">
                  <c:v>45778</c:v>
                </c:pt>
                <c:pt idx="1391">
                  <c:v>45778</c:v>
                </c:pt>
                <c:pt idx="1392">
                  <c:v>45778</c:v>
                </c:pt>
                <c:pt idx="1393">
                  <c:v>45778</c:v>
                </c:pt>
                <c:pt idx="1394">
                  <c:v>45778</c:v>
                </c:pt>
                <c:pt idx="1395">
                  <c:v>45778</c:v>
                </c:pt>
                <c:pt idx="1396">
                  <c:v>45782</c:v>
                </c:pt>
                <c:pt idx="1397">
                  <c:v>45782</c:v>
                </c:pt>
                <c:pt idx="1398">
                  <c:v>45782</c:v>
                </c:pt>
                <c:pt idx="1399">
                  <c:v>45782</c:v>
                </c:pt>
                <c:pt idx="1400">
                  <c:v>45782</c:v>
                </c:pt>
                <c:pt idx="1401">
                  <c:v>45782</c:v>
                </c:pt>
                <c:pt idx="1402">
                  <c:v>45782</c:v>
                </c:pt>
                <c:pt idx="1403">
                  <c:v>45782</c:v>
                </c:pt>
                <c:pt idx="1404">
                  <c:v>45782</c:v>
                </c:pt>
                <c:pt idx="1405">
                  <c:v>45782</c:v>
                </c:pt>
                <c:pt idx="1406">
                  <c:v>45782</c:v>
                </c:pt>
                <c:pt idx="1407">
                  <c:v>45782</c:v>
                </c:pt>
                <c:pt idx="1408">
                  <c:v>45782</c:v>
                </c:pt>
                <c:pt idx="1409">
                  <c:v>45782</c:v>
                </c:pt>
                <c:pt idx="1410">
                  <c:v>45783</c:v>
                </c:pt>
                <c:pt idx="1411">
                  <c:v>45783</c:v>
                </c:pt>
                <c:pt idx="1412">
                  <c:v>45783</c:v>
                </c:pt>
                <c:pt idx="1413">
                  <c:v>45783</c:v>
                </c:pt>
                <c:pt idx="1414">
                  <c:v>45783</c:v>
                </c:pt>
                <c:pt idx="1415">
                  <c:v>45783</c:v>
                </c:pt>
                <c:pt idx="1416">
                  <c:v>45783</c:v>
                </c:pt>
                <c:pt idx="1417">
                  <c:v>45783</c:v>
                </c:pt>
                <c:pt idx="1418">
                  <c:v>45783</c:v>
                </c:pt>
                <c:pt idx="1419">
                  <c:v>45783</c:v>
                </c:pt>
                <c:pt idx="1420">
                  <c:v>45783</c:v>
                </c:pt>
                <c:pt idx="1421">
                  <c:v>45783</c:v>
                </c:pt>
                <c:pt idx="1422">
                  <c:v>45783</c:v>
                </c:pt>
                <c:pt idx="1423">
                  <c:v>45783</c:v>
                </c:pt>
                <c:pt idx="1424">
                  <c:v>45783</c:v>
                </c:pt>
                <c:pt idx="1425">
                  <c:v>45784</c:v>
                </c:pt>
                <c:pt idx="1426">
                  <c:v>45784</c:v>
                </c:pt>
                <c:pt idx="1427">
                  <c:v>45784</c:v>
                </c:pt>
                <c:pt idx="1428">
                  <c:v>45784</c:v>
                </c:pt>
                <c:pt idx="1429">
                  <c:v>45784</c:v>
                </c:pt>
                <c:pt idx="1430">
                  <c:v>45784</c:v>
                </c:pt>
                <c:pt idx="1431">
                  <c:v>45784</c:v>
                </c:pt>
                <c:pt idx="1432">
                  <c:v>45784</c:v>
                </c:pt>
                <c:pt idx="1433">
                  <c:v>45784</c:v>
                </c:pt>
                <c:pt idx="1434">
                  <c:v>45784</c:v>
                </c:pt>
                <c:pt idx="1435">
                  <c:v>45784</c:v>
                </c:pt>
                <c:pt idx="1436">
                  <c:v>45784</c:v>
                </c:pt>
                <c:pt idx="1437">
                  <c:v>45784</c:v>
                </c:pt>
                <c:pt idx="1438">
                  <c:v>45784</c:v>
                </c:pt>
                <c:pt idx="1439">
                  <c:v>45784</c:v>
                </c:pt>
                <c:pt idx="1440">
                  <c:v>45785</c:v>
                </c:pt>
                <c:pt idx="1441">
                  <c:v>45785</c:v>
                </c:pt>
                <c:pt idx="1442">
                  <c:v>45785</c:v>
                </c:pt>
                <c:pt idx="1443">
                  <c:v>45785</c:v>
                </c:pt>
                <c:pt idx="1444">
                  <c:v>45785</c:v>
                </c:pt>
                <c:pt idx="1445">
                  <c:v>45785</c:v>
                </c:pt>
                <c:pt idx="1446">
                  <c:v>45785</c:v>
                </c:pt>
                <c:pt idx="1447">
                  <c:v>45785</c:v>
                </c:pt>
                <c:pt idx="1448">
                  <c:v>45785</c:v>
                </c:pt>
                <c:pt idx="1449">
                  <c:v>45785</c:v>
                </c:pt>
                <c:pt idx="1450">
                  <c:v>45785</c:v>
                </c:pt>
                <c:pt idx="1451">
                  <c:v>45785</c:v>
                </c:pt>
                <c:pt idx="1452">
                  <c:v>45785</c:v>
                </c:pt>
                <c:pt idx="1453">
                  <c:v>45785</c:v>
                </c:pt>
                <c:pt idx="1454">
                  <c:v>45786</c:v>
                </c:pt>
                <c:pt idx="1455">
                  <c:v>45786</c:v>
                </c:pt>
                <c:pt idx="1456">
                  <c:v>45786</c:v>
                </c:pt>
                <c:pt idx="1457">
                  <c:v>45786</c:v>
                </c:pt>
                <c:pt idx="1458">
                  <c:v>45786</c:v>
                </c:pt>
                <c:pt idx="1459">
                  <c:v>45786</c:v>
                </c:pt>
                <c:pt idx="1460">
                  <c:v>45786</c:v>
                </c:pt>
                <c:pt idx="1461">
                  <c:v>45786</c:v>
                </c:pt>
                <c:pt idx="1462">
                  <c:v>45786</c:v>
                </c:pt>
                <c:pt idx="1463">
                  <c:v>45786</c:v>
                </c:pt>
                <c:pt idx="1464">
                  <c:v>45786</c:v>
                </c:pt>
                <c:pt idx="1465">
                  <c:v>45786</c:v>
                </c:pt>
                <c:pt idx="1466">
                  <c:v>45786</c:v>
                </c:pt>
                <c:pt idx="1467">
                  <c:v>45786</c:v>
                </c:pt>
                <c:pt idx="1468">
                  <c:v>45786</c:v>
                </c:pt>
                <c:pt idx="1469">
                  <c:v>45789</c:v>
                </c:pt>
                <c:pt idx="1470">
                  <c:v>45789</c:v>
                </c:pt>
                <c:pt idx="1471">
                  <c:v>45789</c:v>
                </c:pt>
                <c:pt idx="1472">
                  <c:v>45789</c:v>
                </c:pt>
                <c:pt idx="1473">
                  <c:v>45789</c:v>
                </c:pt>
                <c:pt idx="1474">
                  <c:v>45789</c:v>
                </c:pt>
                <c:pt idx="1475">
                  <c:v>45789</c:v>
                </c:pt>
                <c:pt idx="1476">
                  <c:v>45789</c:v>
                </c:pt>
                <c:pt idx="1477">
                  <c:v>45789</c:v>
                </c:pt>
                <c:pt idx="1478">
                  <c:v>45789</c:v>
                </c:pt>
                <c:pt idx="1479">
                  <c:v>45789</c:v>
                </c:pt>
                <c:pt idx="1480">
                  <c:v>45789</c:v>
                </c:pt>
                <c:pt idx="1481">
                  <c:v>45789</c:v>
                </c:pt>
                <c:pt idx="1482">
                  <c:v>45789</c:v>
                </c:pt>
                <c:pt idx="1483">
                  <c:v>45789</c:v>
                </c:pt>
                <c:pt idx="1484">
                  <c:v>45790</c:v>
                </c:pt>
                <c:pt idx="1485">
                  <c:v>45790</c:v>
                </c:pt>
                <c:pt idx="1486">
                  <c:v>45790</c:v>
                </c:pt>
                <c:pt idx="1487">
                  <c:v>45790</c:v>
                </c:pt>
                <c:pt idx="1488">
                  <c:v>45790</c:v>
                </c:pt>
                <c:pt idx="1489">
                  <c:v>45790</c:v>
                </c:pt>
                <c:pt idx="1490">
                  <c:v>45790</c:v>
                </c:pt>
                <c:pt idx="1491">
                  <c:v>45790</c:v>
                </c:pt>
                <c:pt idx="1492">
                  <c:v>45790</c:v>
                </c:pt>
                <c:pt idx="1493">
                  <c:v>45790</c:v>
                </c:pt>
                <c:pt idx="1494">
                  <c:v>45790</c:v>
                </c:pt>
                <c:pt idx="1495">
                  <c:v>45790</c:v>
                </c:pt>
                <c:pt idx="1496">
                  <c:v>45790</c:v>
                </c:pt>
                <c:pt idx="1497">
                  <c:v>45790</c:v>
                </c:pt>
                <c:pt idx="1498">
                  <c:v>45791</c:v>
                </c:pt>
                <c:pt idx="1499">
                  <c:v>45791</c:v>
                </c:pt>
                <c:pt idx="1500">
                  <c:v>45791</c:v>
                </c:pt>
                <c:pt idx="1501">
                  <c:v>45791</c:v>
                </c:pt>
                <c:pt idx="1502">
                  <c:v>45791</c:v>
                </c:pt>
                <c:pt idx="1503">
                  <c:v>45791</c:v>
                </c:pt>
                <c:pt idx="1504">
                  <c:v>45791</c:v>
                </c:pt>
                <c:pt idx="1505">
                  <c:v>45791</c:v>
                </c:pt>
                <c:pt idx="1506">
                  <c:v>45791</c:v>
                </c:pt>
                <c:pt idx="1507">
                  <c:v>45791</c:v>
                </c:pt>
                <c:pt idx="1508">
                  <c:v>45791</c:v>
                </c:pt>
                <c:pt idx="1509">
                  <c:v>45791</c:v>
                </c:pt>
                <c:pt idx="1510">
                  <c:v>45791</c:v>
                </c:pt>
                <c:pt idx="1511">
                  <c:v>45791</c:v>
                </c:pt>
                <c:pt idx="1512">
                  <c:v>45792</c:v>
                </c:pt>
                <c:pt idx="1513">
                  <c:v>45792</c:v>
                </c:pt>
                <c:pt idx="1514">
                  <c:v>45792</c:v>
                </c:pt>
                <c:pt idx="1515">
                  <c:v>45792</c:v>
                </c:pt>
                <c:pt idx="1516">
                  <c:v>45792</c:v>
                </c:pt>
                <c:pt idx="1517">
                  <c:v>45792</c:v>
                </c:pt>
                <c:pt idx="1518">
                  <c:v>45792</c:v>
                </c:pt>
                <c:pt idx="1519">
                  <c:v>45792</c:v>
                </c:pt>
                <c:pt idx="1520">
                  <c:v>45792</c:v>
                </c:pt>
                <c:pt idx="1521">
                  <c:v>45792</c:v>
                </c:pt>
                <c:pt idx="1522">
                  <c:v>45792</c:v>
                </c:pt>
                <c:pt idx="1523">
                  <c:v>45792</c:v>
                </c:pt>
                <c:pt idx="1524">
                  <c:v>45792</c:v>
                </c:pt>
                <c:pt idx="1525">
                  <c:v>45792</c:v>
                </c:pt>
                <c:pt idx="1526">
                  <c:v>45792</c:v>
                </c:pt>
                <c:pt idx="1527">
                  <c:v>45793</c:v>
                </c:pt>
                <c:pt idx="1528">
                  <c:v>45793</c:v>
                </c:pt>
                <c:pt idx="1529">
                  <c:v>45793</c:v>
                </c:pt>
                <c:pt idx="1530">
                  <c:v>45793</c:v>
                </c:pt>
                <c:pt idx="1531">
                  <c:v>45793</c:v>
                </c:pt>
                <c:pt idx="1532">
                  <c:v>45793</c:v>
                </c:pt>
                <c:pt idx="1533">
                  <c:v>45793</c:v>
                </c:pt>
                <c:pt idx="1534">
                  <c:v>45793</c:v>
                </c:pt>
                <c:pt idx="1535">
                  <c:v>45793</c:v>
                </c:pt>
                <c:pt idx="1536">
                  <c:v>45793</c:v>
                </c:pt>
                <c:pt idx="1537">
                  <c:v>45793</c:v>
                </c:pt>
                <c:pt idx="1538">
                  <c:v>45793</c:v>
                </c:pt>
                <c:pt idx="1539">
                  <c:v>45793</c:v>
                </c:pt>
                <c:pt idx="1540">
                  <c:v>45793</c:v>
                </c:pt>
                <c:pt idx="1541">
                  <c:v>45793</c:v>
                </c:pt>
                <c:pt idx="1542">
                  <c:v>45796</c:v>
                </c:pt>
                <c:pt idx="1543">
                  <c:v>45796</c:v>
                </c:pt>
                <c:pt idx="1544">
                  <c:v>45796</c:v>
                </c:pt>
                <c:pt idx="1545">
                  <c:v>45796</c:v>
                </c:pt>
                <c:pt idx="1546">
                  <c:v>45796</c:v>
                </c:pt>
                <c:pt idx="1547">
                  <c:v>45796</c:v>
                </c:pt>
                <c:pt idx="1548">
                  <c:v>45796</c:v>
                </c:pt>
                <c:pt idx="1549">
                  <c:v>45796</c:v>
                </c:pt>
                <c:pt idx="1550">
                  <c:v>45796</c:v>
                </c:pt>
                <c:pt idx="1551">
                  <c:v>45796</c:v>
                </c:pt>
                <c:pt idx="1552">
                  <c:v>45796</c:v>
                </c:pt>
                <c:pt idx="1553">
                  <c:v>45796</c:v>
                </c:pt>
                <c:pt idx="1554">
                  <c:v>45796</c:v>
                </c:pt>
                <c:pt idx="1555">
                  <c:v>45796</c:v>
                </c:pt>
                <c:pt idx="1556">
                  <c:v>45796</c:v>
                </c:pt>
                <c:pt idx="1557">
                  <c:v>45796</c:v>
                </c:pt>
                <c:pt idx="1558">
                  <c:v>45796</c:v>
                </c:pt>
                <c:pt idx="1559">
                  <c:v>45797</c:v>
                </c:pt>
                <c:pt idx="1560">
                  <c:v>45797</c:v>
                </c:pt>
                <c:pt idx="1561">
                  <c:v>45797</c:v>
                </c:pt>
                <c:pt idx="1562">
                  <c:v>45797</c:v>
                </c:pt>
                <c:pt idx="1563">
                  <c:v>45797</c:v>
                </c:pt>
                <c:pt idx="1564">
                  <c:v>45797</c:v>
                </c:pt>
                <c:pt idx="1565">
                  <c:v>45797</c:v>
                </c:pt>
                <c:pt idx="1566">
                  <c:v>45797</c:v>
                </c:pt>
                <c:pt idx="1567">
                  <c:v>45797</c:v>
                </c:pt>
                <c:pt idx="1568">
                  <c:v>45797</c:v>
                </c:pt>
                <c:pt idx="1569">
                  <c:v>45797</c:v>
                </c:pt>
                <c:pt idx="1570">
                  <c:v>45797</c:v>
                </c:pt>
                <c:pt idx="1571">
                  <c:v>45797</c:v>
                </c:pt>
                <c:pt idx="1572">
                  <c:v>45797</c:v>
                </c:pt>
                <c:pt idx="1573">
                  <c:v>45797</c:v>
                </c:pt>
                <c:pt idx="1574">
                  <c:v>45797</c:v>
                </c:pt>
                <c:pt idx="1575">
                  <c:v>45798</c:v>
                </c:pt>
                <c:pt idx="1576">
                  <c:v>45798</c:v>
                </c:pt>
                <c:pt idx="1577">
                  <c:v>45798</c:v>
                </c:pt>
                <c:pt idx="1578">
                  <c:v>45798</c:v>
                </c:pt>
                <c:pt idx="1579">
                  <c:v>45798</c:v>
                </c:pt>
                <c:pt idx="1580">
                  <c:v>45798</c:v>
                </c:pt>
                <c:pt idx="1581">
                  <c:v>45798</c:v>
                </c:pt>
                <c:pt idx="1582">
                  <c:v>45798</c:v>
                </c:pt>
                <c:pt idx="1583">
                  <c:v>45798</c:v>
                </c:pt>
                <c:pt idx="1584">
                  <c:v>45798</c:v>
                </c:pt>
                <c:pt idx="1585">
                  <c:v>45798</c:v>
                </c:pt>
                <c:pt idx="1586">
                  <c:v>45798</c:v>
                </c:pt>
                <c:pt idx="1587">
                  <c:v>45798</c:v>
                </c:pt>
                <c:pt idx="1588">
                  <c:v>45798</c:v>
                </c:pt>
                <c:pt idx="1589">
                  <c:v>45798</c:v>
                </c:pt>
                <c:pt idx="1590">
                  <c:v>45798</c:v>
                </c:pt>
                <c:pt idx="1591">
                  <c:v>45798</c:v>
                </c:pt>
                <c:pt idx="1592">
                  <c:v>45799</c:v>
                </c:pt>
                <c:pt idx="1593">
                  <c:v>45799</c:v>
                </c:pt>
                <c:pt idx="1594">
                  <c:v>45799</c:v>
                </c:pt>
                <c:pt idx="1595">
                  <c:v>45799</c:v>
                </c:pt>
                <c:pt idx="1596">
                  <c:v>45799</c:v>
                </c:pt>
                <c:pt idx="1597">
                  <c:v>45799</c:v>
                </c:pt>
                <c:pt idx="1598">
                  <c:v>45799</c:v>
                </c:pt>
                <c:pt idx="1599">
                  <c:v>45799</c:v>
                </c:pt>
                <c:pt idx="1600">
                  <c:v>45799</c:v>
                </c:pt>
                <c:pt idx="1601">
                  <c:v>45799</c:v>
                </c:pt>
                <c:pt idx="1602">
                  <c:v>45799</c:v>
                </c:pt>
                <c:pt idx="1603">
                  <c:v>45799</c:v>
                </c:pt>
                <c:pt idx="1604">
                  <c:v>45799</c:v>
                </c:pt>
                <c:pt idx="1605">
                  <c:v>45799</c:v>
                </c:pt>
                <c:pt idx="1606">
                  <c:v>45799</c:v>
                </c:pt>
                <c:pt idx="1607">
                  <c:v>45799</c:v>
                </c:pt>
                <c:pt idx="1608">
                  <c:v>45799</c:v>
                </c:pt>
                <c:pt idx="1609">
                  <c:v>45800</c:v>
                </c:pt>
                <c:pt idx="1610">
                  <c:v>45800</c:v>
                </c:pt>
                <c:pt idx="1611">
                  <c:v>45800</c:v>
                </c:pt>
                <c:pt idx="1612">
                  <c:v>45800</c:v>
                </c:pt>
                <c:pt idx="1613">
                  <c:v>45800</c:v>
                </c:pt>
                <c:pt idx="1614">
                  <c:v>45800</c:v>
                </c:pt>
                <c:pt idx="1615">
                  <c:v>45800</c:v>
                </c:pt>
                <c:pt idx="1616">
                  <c:v>45800</c:v>
                </c:pt>
                <c:pt idx="1617">
                  <c:v>45800</c:v>
                </c:pt>
                <c:pt idx="1618">
                  <c:v>45800</c:v>
                </c:pt>
                <c:pt idx="1619">
                  <c:v>45800</c:v>
                </c:pt>
                <c:pt idx="1620">
                  <c:v>45800</c:v>
                </c:pt>
                <c:pt idx="1621">
                  <c:v>45800</c:v>
                </c:pt>
                <c:pt idx="1622">
                  <c:v>45800</c:v>
                </c:pt>
                <c:pt idx="1623">
                  <c:v>45800</c:v>
                </c:pt>
                <c:pt idx="1624">
                  <c:v>45800</c:v>
                </c:pt>
                <c:pt idx="1625">
                  <c:v>45803</c:v>
                </c:pt>
                <c:pt idx="1626">
                  <c:v>45803</c:v>
                </c:pt>
                <c:pt idx="1627">
                  <c:v>45803</c:v>
                </c:pt>
                <c:pt idx="1628">
                  <c:v>45803</c:v>
                </c:pt>
                <c:pt idx="1629">
                  <c:v>45803</c:v>
                </c:pt>
                <c:pt idx="1630">
                  <c:v>45803</c:v>
                </c:pt>
                <c:pt idx="1631">
                  <c:v>45803</c:v>
                </c:pt>
                <c:pt idx="1632">
                  <c:v>45803</c:v>
                </c:pt>
                <c:pt idx="1633">
                  <c:v>45803</c:v>
                </c:pt>
                <c:pt idx="1634">
                  <c:v>45803</c:v>
                </c:pt>
                <c:pt idx="1635">
                  <c:v>45803</c:v>
                </c:pt>
                <c:pt idx="1636">
                  <c:v>45803</c:v>
                </c:pt>
                <c:pt idx="1637">
                  <c:v>45803</c:v>
                </c:pt>
                <c:pt idx="1638">
                  <c:v>45803</c:v>
                </c:pt>
                <c:pt idx="1639">
                  <c:v>45803</c:v>
                </c:pt>
                <c:pt idx="1640">
                  <c:v>45803</c:v>
                </c:pt>
                <c:pt idx="1641">
                  <c:v>45804</c:v>
                </c:pt>
                <c:pt idx="1642">
                  <c:v>45804</c:v>
                </c:pt>
                <c:pt idx="1643">
                  <c:v>45804</c:v>
                </c:pt>
                <c:pt idx="1644">
                  <c:v>45804</c:v>
                </c:pt>
                <c:pt idx="1645">
                  <c:v>45804</c:v>
                </c:pt>
                <c:pt idx="1646">
                  <c:v>45804</c:v>
                </c:pt>
                <c:pt idx="1647">
                  <c:v>45804</c:v>
                </c:pt>
                <c:pt idx="1648">
                  <c:v>45804</c:v>
                </c:pt>
                <c:pt idx="1649">
                  <c:v>45804</c:v>
                </c:pt>
                <c:pt idx="1650">
                  <c:v>45804</c:v>
                </c:pt>
                <c:pt idx="1651">
                  <c:v>45804</c:v>
                </c:pt>
                <c:pt idx="1652">
                  <c:v>45804</c:v>
                </c:pt>
                <c:pt idx="1653">
                  <c:v>45804</c:v>
                </c:pt>
                <c:pt idx="1654">
                  <c:v>45804</c:v>
                </c:pt>
                <c:pt idx="1655">
                  <c:v>45804</c:v>
                </c:pt>
                <c:pt idx="1656">
                  <c:v>45804</c:v>
                </c:pt>
                <c:pt idx="1657">
                  <c:v>45804</c:v>
                </c:pt>
                <c:pt idx="1658">
                  <c:v>45805</c:v>
                </c:pt>
                <c:pt idx="1659">
                  <c:v>45805</c:v>
                </c:pt>
                <c:pt idx="1660">
                  <c:v>45805</c:v>
                </c:pt>
                <c:pt idx="1661">
                  <c:v>45805</c:v>
                </c:pt>
                <c:pt idx="1662">
                  <c:v>45805</c:v>
                </c:pt>
                <c:pt idx="1663">
                  <c:v>45805</c:v>
                </c:pt>
                <c:pt idx="1664">
                  <c:v>45805</c:v>
                </c:pt>
                <c:pt idx="1665">
                  <c:v>45805</c:v>
                </c:pt>
                <c:pt idx="1666">
                  <c:v>45805</c:v>
                </c:pt>
                <c:pt idx="1667">
                  <c:v>45805</c:v>
                </c:pt>
                <c:pt idx="1668">
                  <c:v>45805</c:v>
                </c:pt>
                <c:pt idx="1669">
                  <c:v>45805</c:v>
                </c:pt>
                <c:pt idx="1670">
                  <c:v>45805</c:v>
                </c:pt>
                <c:pt idx="1671">
                  <c:v>45805</c:v>
                </c:pt>
                <c:pt idx="1672">
                  <c:v>45805</c:v>
                </c:pt>
                <c:pt idx="1673">
                  <c:v>45805</c:v>
                </c:pt>
                <c:pt idx="1674">
                  <c:v>45805</c:v>
                </c:pt>
                <c:pt idx="1675">
                  <c:v>45805</c:v>
                </c:pt>
                <c:pt idx="1676">
                  <c:v>45806</c:v>
                </c:pt>
                <c:pt idx="1677">
                  <c:v>45806</c:v>
                </c:pt>
                <c:pt idx="1678">
                  <c:v>45806</c:v>
                </c:pt>
                <c:pt idx="1679">
                  <c:v>45806</c:v>
                </c:pt>
                <c:pt idx="1680">
                  <c:v>45806</c:v>
                </c:pt>
                <c:pt idx="1681">
                  <c:v>45806</c:v>
                </c:pt>
                <c:pt idx="1682">
                  <c:v>45806</c:v>
                </c:pt>
                <c:pt idx="1683">
                  <c:v>45806</c:v>
                </c:pt>
                <c:pt idx="1684">
                  <c:v>45806</c:v>
                </c:pt>
                <c:pt idx="1685">
                  <c:v>45806</c:v>
                </c:pt>
                <c:pt idx="1686">
                  <c:v>45806</c:v>
                </c:pt>
                <c:pt idx="1687">
                  <c:v>45806</c:v>
                </c:pt>
                <c:pt idx="1688">
                  <c:v>45806</c:v>
                </c:pt>
                <c:pt idx="1689">
                  <c:v>45806</c:v>
                </c:pt>
                <c:pt idx="1690">
                  <c:v>45806</c:v>
                </c:pt>
                <c:pt idx="1691">
                  <c:v>45806</c:v>
                </c:pt>
                <c:pt idx="1692">
                  <c:v>45806</c:v>
                </c:pt>
                <c:pt idx="1693">
                  <c:v>45806</c:v>
                </c:pt>
                <c:pt idx="1694">
                  <c:v>45807</c:v>
                </c:pt>
                <c:pt idx="1695">
                  <c:v>45807</c:v>
                </c:pt>
                <c:pt idx="1696">
                  <c:v>45807</c:v>
                </c:pt>
                <c:pt idx="1697">
                  <c:v>45807</c:v>
                </c:pt>
                <c:pt idx="1698">
                  <c:v>45807</c:v>
                </c:pt>
                <c:pt idx="1699">
                  <c:v>45807</c:v>
                </c:pt>
                <c:pt idx="1700">
                  <c:v>45807</c:v>
                </c:pt>
                <c:pt idx="1701">
                  <c:v>45807</c:v>
                </c:pt>
                <c:pt idx="1702">
                  <c:v>45807</c:v>
                </c:pt>
                <c:pt idx="1703">
                  <c:v>45807</c:v>
                </c:pt>
                <c:pt idx="1704">
                  <c:v>45807</c:v>
                </c:pt>
                <c:pt idx="1705">
                  <c:v>45807</c:v>
                </c:pt>
                <c:pt idx="1706">
                  <c:v>45807</c:v>
                </c:pt>
                <c:pt idx="1707">
                  <c:v>45807</c:v>
                </c:pt>
                <c:pt idx="1708">
                  <c:v>45807</c:v>
                </c:pt>
                <c:pt idx="1709">
                  <c:v>45807</c:v>
                </c:pt>
                <c:pt idx="1710">
                  <c:v>45807</c:v>
                </c:pt>
                <c:pt idx="1711">
                  <c:v>45810</c:v>
                </c:pt>
                <c:pt idx="1712">
                  <c:v>45810</c:v>
                </c:pt>
                <c:pt idx="1713">
                  <c:v>45810</c:v>
                </c:pt>
                <c:pt idx="1714">
                  <c:v>45810</c:v>
                </c:pt>
                <c:pt idx="1715">
                  <c:v>45810</c:v>
                </c:pt>
                <c:pt idx="1716">
                  <c:v>45810</c:v>
                </c:pt>
                <c:pt idx="1717">
                  <c:v>45810</c:v>
                </c:pt>
                <c:pt idx="1718">
                  <c:v>45810</c:v>
                </c:pt>
                <c:pt idx="1719">
                  <c:v>45810</c:v>
                </c:pt>
                <c:pt idx="1720">
                  <c:v>45810</c:v>
                </c:pt>
                <c:pt idx="1721">
                  <c:v>45810</c:v>
                </c:pt>
                <c:pt idx="1722">
                  <c:v>45810</c:v>
                </c:pt>
                <c:pt idx="1723">
                  <c:v>45810</c:v>
                </c:pt>
                <c:pt idx="1724">
                  <c:v>45810</c:v>
                </c:pt>
                <c:pt idx="1725">
                  <c:v>45810</c:v>
                </c:pt>
                <c:pt idx="1726">
                  <c:v>45810</c:v>
                </c:pt>
                <c:pt idx="1727">
                  <c:v>45810</c:v>
                </c:pt>
                <c:pt idx="1728">
                  <c:v>45811</c:v>
                </c:pt>
                <c:pt idx="1729">
                  <c:v>45811</c:v>
                </c:pt>
                <c:pt idx="1730">
                  <c:v>45811</c:v>
                </c:pt>
                <c:pt idx="1731">
                  <c:v>45811</c:v>
                </c:pt>
                <c:pt idx="1732">
                  <c:v>45811</c:v>
                </c:pt>
                <c:pt idx="1733">
                  <c:v>45811</c:v>
                </c:pt>
                <c:pt idx="1734">
                  <c:v>45811</c:v>
                </c:pt>
                <c:pt idx="1735">
                  <c:v>45811</c:v>
                </c:pt>
                <c:pt idx="1736">
                  <c:v>45811</c:v>
                </c:pt>
                <c:pt idx="1737">
                  <c:v>45811</c:v>
                </c:pt>
                <c:pt idx="1738">
                  <c:v>45811</c:v>
                </c:pt>
                <c:pt idx="1739">
                  <c:v>45811</c:v>
                </c:pt>
                <c:pt idx="1740">
                  <c:v>45811</c:v>
                </c:pt>
                <c:pt idx="1741">
                  <c:v>45811</c:v>
                </c:pt>
                <c:pt idx="1742">
                  <c:v>45811</c:v>
                </c:pt>
                <c:pt idx="1743">
                  <c:v>45811</c:v>
                </c:pt>
                <c:pt idx="1744">
                  <c:v>45812</c:v>
                </c:pt>
                <c:pt idx="1745">
                  <c:v>45812</c:v>
                </c:pt>
                <c:pt idx="1746">
                  <c:v>45812</c:v>
                </c:pt>
                <c:pt idx="1747">
                  <c:v>45812</c:v>
                </c:pt>
                <c:pt idx="1748">
                  <c:v>45812</c:v>
                </c:pt>
                <c:pt idx="1749">
                  <c:v>45812</c:v>
                </c:pt>
                <c:pt idx="1750">
                  <c:v>45812</c:v>
                </c:pt>
                <c:pt idx="1751">
                  <c:v>45812</c:v>
                </c:pt>
                <c:pt idx="1752">
                  <c:v>45812</c:v>
                </c:pt>
                <c:pt idx="1753">
                  <c:v>45812</c:v>
                </c:pt>
                <c:pt idx="1754">
                  <c:v>45812</c:v>
                </c:pt>
                <c:pt idx="1755">
                  <c:v>45812</c:v>
                </c:pt>
                <c:pt idx="1756">
                  <c:v>45812</c:v>
                </c:pt>
                <c:pt idx="1757">
                  <c:v>45812</c:v>
                </c:pt>
                <c:pt idx="1758">
                  <c:v>45812</c:v>
                </c:pt>
                <c:pt idx="1759">
                  <c:v>45812</c:v>
                </c:pt>
                <c:pt idx="1760">
                  <c:v>45812</c:v>
                </c:pt>
                <c:pt idx="1761">
                  <c:v>45812</c:v>
                </c:pt>
                <c:pt idx="1762">
                  <c:v>45813</c:v>
                </c:pt>
                <c:pt idx="1763">
                  <c:v>45813</c:v>
                </c:pt>
                <c:pt idx="1764">
                  <c:v>45813</c:v>
                </c:pt>
                <c:pt idx="1765">
                  <c:v>45813</c:v>
                </c:pt>
                <c:pt idx="1766">
                  <c:v>45813</c:v>
                </c:pt>
                <c:pt idx="1767">
                  <c:v>45813</c:v>
                </c:pt>
                <c:pt idx="1768">
                  <c:v>45813</c:v>
                </c:pt>
                <c:pt idx="1769">
                  <c:v>45813</c:v>
                </c:pt>
                <c:pt idx="1770">
                  <c:v>45813</c:v>
                </c:pt>
                <c:pt idx="1771">
                  <c:v>45813</c:v>
                </c:pt>
                <c:pt idx="1772">
                  <c:v>45813</c:v>
                </c:pt>
                <c:pt idx="1773">
                  <c:v>45813</c:v>
                </c:pt>
                <c:pt idx="1774">
                  <c:v>45813</c:v>
                </c:pt>
                <c:pt idx="1775">
                  <c:v>45813</c:v>
                </c:pt>
                <c:pt idx="1776">
                  <c:v>45813</c:v>
                </c:pt>
                <c:pt idx="1777">
                  <c:v>45813</c:v>
                </c:pt>
                <c:pt idx="1778">
                  <c:v>45813</c:v>
                </c:pt>
                <c:pt idx="1779">
                  <c:v>45813</c:v>
                </c:pt>
                <c:pt idx="1780">
                  <c:v>45814</c:v>
                </c:pt>
                <c:pt idx="1781">
                  <c:v>45814</c:v>
                </c:pt>
                <c:pt idx="1782">
                  <c:v>45814</c:v>
                </c:pt>
                <c:pt idx="1783">
                  <c:v>45814</c:v>
                </c:pt>
                <c:pt idx="1784">
                  <c:v>45814</c:v>
                </c:pt>
                <c:pt idx="1785">
                  <c:v>45814</c:v>
                </c:pt>
                <c:pt idx="1786">
                  <c:v>45814</c:v>
                </c:pt>
                <c:pt idx="1787">
                  <c:v>45814</c:v>
                </c:pt>
                <c:pt idx="1788">
                  <c:v>45814</c:v>
                </c:pt>
                <c:pt idx="1789">
                  <c:v>45814</c:v>
                </c:pt>
                <c:pt idx="1790">
                  <c:v>45814</c:v>
                </c:pt>
                <c:pt idx="1791">
                  <c:v>45814</c:v>
                </c:pt>
                <c:pt idx="1792">
                  <c:v>45814</c:v>
                </c:pt>
                <c:pt idx="1793">
                  <c:v>45814</c:v>
                </c:pt>
                <c:pt idx="1794">
                  <c:v>45814</c:v>
                </c:pt>
                <c:pt idx="1795">
                  <c:v>45814</c:v>
                </c:pt>
                <c:pt idx="1796">
                  <c:v>45814</c:v>
                </c:pt>
                <c:pt idx="1797">
                  <c:v>45817</c:v>
                </c:pt>
                <c:pt idx="1798">
                  <c:v>45817</c:v>
                </c:pt>
                <c:pt idx="1799">
                  <c:v>45817</c:v>
                </c:pt>
                <c:pt idx="1800">
                  <c:v>45817</c:v>
                </c:pt>
                <c:pt idx="1801">
                  <c:v>45817</c:v>
                </c:pt>
                <c:pt idx="1802">
                  <c:v>45817</c:v>
                </c:pt>
                <c:pt idx="1803">
                  <c:v>45817</c:v>
                </c:pt>
                <c:pt idx="1804">
                  <c:v>45817</c:v>
                </c:pt>
                <c:pt idx="1805">
                  <c:v>45817</c:v>
                </c:pt>
                <c:pt idx="1806">
                  <c:v>45817</c:v>
                </c:pt>
                <c:pt idx="1807">
                  <c:v>45817</c:v>
                </c:pt>
                <c:pt idx="1808">
                  <c:v>45817</c:v>
                </c:pt>
                <c:pt idx="1809">
                  <c:v>45817</c:v>
                </c:pt>
                <c:pt idx="1810">
                  <c:v>45817</c:v>
                </c:pt>
                <c:pt idx="1811">
                  <c:v>45817</c:v>
                </c:pt>
                <c:pt idx="1812">
                  <c:v>45817</c:v>
                </c:pt>
                <c:pt idx="1813">
                  <c:v>45817</c:v>
                </c:pt>
                <c:pt idx="1814">
                  <c:v>45818</c:v>
                </c:pt>
                <c:pt idx="1815">
                  <c:v>45818</c:v>
                </c:pt>
                <c:pt idx="1816">
                  <c:v>45818</c:v>
                </c:pt>
                <c:pt idx="1817">
                  <c:v>45818</c:v>
                </c:pt>
                <c:pt idx="1818">
                  <c:v>45818</c:v>
                </c:pt>
                <c:pt idx="1819">
                  <c:v>45818</c:v>
                </c:pt>
                <c:pt idx="1820">
                  <c:v>45818</c:v>
                </c:pt>
                <c:pt idx="1821">
                  <c:v>45818</c:v>
                </c:pt>
                <c:pt idx="1822">
                  <c:v>45818</c:v>
                </c:pt>
                <c:pt idx="1823">
                  <c:v>45818</c:v>
                </c:pt>
                <c:pt idx="1824">
                  <c:v>45818</c:v>
                </c:pt>
                <c:pt idx="1825">
                  <c:v>45818</c:v>
                </c:pt>
                <c:pt idx="1826">
                  <c:v>45818</c:v>
                </c:pt>
                <c:pt idx="1827">
                  <c:v>45818</c:v>
                </c:pt>
                <c:pt idx="1828">
                  <c:v>45818</c:v>
                </c:pt>
                <c:pt idx="1829">
                  <c:v>45818</c:v>
                </c:pt>
                <c:pt idx="1830">
                  <c:v>45818</c:v>
                </c:pt>
                <c:pt idx="1831">
                  <c:v>45819</c:v>
                </c:pt>
                <c:pt idx="1832">
                  <c:v>45819</c:v>
                </c:pt>
                <c:pt idx="1833">
                  <c:v>45819</c:v>
                </c:pt>
                <c:pt idx="1834">
                  <c:v>45819</c:v>
                </c:pt>
                <c:pt idx="1835">
                  <c:v>45819</c:v>
                </c:pt>
                <c:pt idx="1836">
                  <c:v>45819</c:v>
                </c:pt>
                <c:pt idx="1837">
                  <c:v>45819</c:v>
                </c:pt>
                <c:pt idx="1838">
                  <c:v>45819</c:v>
                </c:pt>
                <c:pt idx="1839">
                  <c:v>45819</c:v>
                </c:pt>
                <c:pt idx="1840">
                  <c:v>45819</c:v>
                </c:pt>
                <c:pt idx="1841">
                  <c:v>45819</c:v>
                </c:pt>
                <c:pt idx="1842">
                  <c:v>45819</c:v>
                </c:pt>
                <c:pt idx="1843">
                  <c:v>45819</c:v>
                </c:pt>
                <c:pt idx="1844">
                  <c:v>45819</c:v>
                </c:pt>
                <c:pt idx="1845">
                  <c:v>45819</c:v>
                </c:pt>
                <c:pt idx="1846">
                  <c:v>45819</c:v>
                </c:pt>
                <c:pt idx="1847">
                  <c:v>45819</c:v>
                </c:pt>
                <c:pt idx="1848">
                  <c:v>45819</c:v>
                </c:pt>
                <c:pt idx="1849">
                  <c:v>45820</c:v>
                </c:pt>
                <c:pt idx="1850">
                  <c:v>45820</c:v>
                </c:pt>
                <c:pt idx="1851">
                  <c:v>45820</c:v>
                </c:pt>
                <c:pt idx="1852">
                  <c:v>45820</c:v>
                </c:pt>
                <c:pt idx="1853">
                  <c:v>45820</c:v>
                </c:pt>
                <c:pt idx="1854">
                  <c:v>45820</c:v>
                </c:pt>
                <c:pt idx="1855">
                  <c:v>45820</c:v>
                </c:pt>
                <c:pt idx="1856">
                  <c:v>45820</c:v>
                </c:pt>
                <c:pt idx="1857">
                  <c:v>45820</c:v>
                </c:pt>
                <c:pt idx="1858">
                  <c:v>45820</c:v>
                </c:pt>
                <c:pt idx="1859">
                  <c:v>45820</c:v>
                </c:pt>
                <c:pt idx="1860">
                  <c:v>45820</c:v>
                </c:pt>
                <c:pt idx="1861">
                  <c:v>45820</c:v>
                </c:pt>
                <c:pt idx="1862">
                  <c:v>45820</c:v>
                </c:pt>
                <c:pt idx="1863">
                  <c:v>45820</c:v>
                </c:pt>
                <c:pt idx="1864">
                  <c:v>45820</c:v>
                </c:pt>
                <c:pt idx="1865">
                  <c:v>45821</c:v>
                </c:pt>
                <c:pt idx="1866">
                  <c:v>45821</c:v>
                </c:pt>
                <c:pt idx="1867">
                  <c:v>45821</c:v>
                </c:pt>
                <c:pt idx="1868">
                  <c:v>45821</c:v>
                </c:pt>
                <c:pt idx="1869">
                  <c:v>45821</c:v>
                </c:pt>
                <c:pt idx="1870">
                  <c:v>45821</c:v>
                </c:pt>
                <c:pt idx="1871">
                  <c:v>45821</c:v>
                </c:pt>
                <c:pt idx="1872">
                  <c:v>45821</c:v>
                </c:pt>
                <c:pt idx="1873">
                  <c:v>45821</c:v>
                </c:pt>
                <c:pt idx="1874">
                  <c:v>45821</c:v>
                </c:pt>
                <c:pt idx="1875">
                  <c:v>45821</c:v>
                </c:pt>
                <c:pt idx="1876">
                  <c:v>45821</c:v>
                </c:pt>
                <c:pt idx="1877">
                  <c:v>45821</c:v>
                </c:pt>
                <c:pt idx="1878">
                  <c:v>45821</c:v>
                </c:pt>
                <c:pt idx="1879">
                  <c:v>45824</c:v>
                </c:pt>
                <c:pt idx="1880">
                  <c:v>45824</c:v>
                </c:pt>
                <c:pt idx="1881">
                  <c:v>45824</c:v>
                </c:pt>
                <c:pt idx="1882">
                  <c:v>45824</c:v>
                </c:pt>
                <c:pt idx="1883">
                  <c:v>45824</c:v>
                </c:pt>
                <c:pt idx="1884">
                  <c:v>45824</c:v>
                </c:pt>
                <c:pt idx="1885">
                  <c:v>45824</c:v>
                </c:pt>
                <c:pt idx="1886">
                  <c:v>45824</c:v>
                </c:pt>
                <c:pt idx="1887">
                  <c:v>45824</c:v>
                </c:pt>
                <c:pt idx="1888">
                  <c:v>45824</c:v>
                </c:pt>
                <c:pt idx="1889">
                  <c:v>45824</c:v>
                </c:pt>
                <c:pt idx="1890">
                  <c:v>45824</c:v>
                </c:pt>
                <c:pt idx="1891">
                  <c:v>45824</c:v>
                </c:pt>
                <c:pt idx="1892">
                  <c:v>45824</c:v>
                </c:pt>
                <c:pt idx="1893">
                  <c:v>45824</c:v>
                </c:pt>
                <c:pt idx="1894">
                  <c:v>45825</c:v>
                </c:pt>
                <c:pt idx="1895">
                  <c:v>45825</c:v>
                </c:pt>
                <c:pt idx="1896">
                  <c:v>45825</c:v>
                </c:pt>
                <c:pt idx="1897">
                  <c:v>45825</c:v>
                </c:pt>
                <c:pt idx="1898">
                  <c:v>45825</c:v>
                </c:pt>
                <c:pt idx="1899">
                  <c:v>45825</c:v>
                </c:pt>
                <c:pt idx="1900">
                  <c:v>45825</c:v>
                </c:pt>
                <c:pt idx="1901">
                  <c:v>45825</c:v>
                </c:pt>
                <c:pt idx="1902">
                  <c:v>45825</c:v>
                </c:pt>
                <c:pt idx="1903">
                  <c:v>45825</c:v>
                </c:pt>
                <c:pt idx="1904">
                  <c:v>45825</c:v>
                </c:pt>
                <c:pt idx="1905">
                  <c:v>45825</c:v>
                </c:pt>
                <c:pt idx="1906">
                  <c:v>45825</c:v>
                </c:pt>
                <c:pt idx="1907">
                  <c:v>45825</c:v>
                </c:pt>
                <c:pt idx="1908">
                  <c:v>45825</c:v>
                </c:pt>
                <c:pt idx="1909">
                  <c:v>45826</c:v>
                </c:pt>
                <c:pt idx="1910">
                  <c:v>45826</c:v>
                </c:pt>
                <c:pt idx="1911">
                  <c:v>45826</c:v>
                </c:pt>
                <c:pt idx="1912">
                  <c:v>45826</c:v>
                </c:pt>
                <c:pt idx="1913">
                  <c:v>45826</c:v>
                </c:pt>
                <c:pt idx="1914">
                  <c:v>45826</c:v>
                </c:pt>
                <c:pt idx="1915">
                  <c:v>45826</c:v>
                </c:pt>
                <c:pt idx="1916">
                  <c:v>45826</c:v>
                </c:pt>
                <c:pt idx="1917">
                  <c:v>45826</c:v>
                </c:pt>
                <c:pt idx="1918">
                  <c:v>45826</c:v>
                </c:pt>
                <c:pt idx="1919">
                  <c:v>45826</c:v>
                </c:pt>
                <c:pt idx="1920">
                  <c:v>45826</c:v>
                </c:pt>
                <c:pt idx="1921">
                  <c:v>45826</c:v>
                </c:pt>
                <c:pt idx="1922">
                  <c:v>45826</c:v>
                </c:pt>
                <c:pt idx="1923">
                  <c:v>45826</c:v>
                </c:pt>
                <c:pt idx="1924">
                  <c:v>45826</c:v>
                </c:pt>
                <c:pt idx="1925">
                  <c:v>45827</c:v>
                </c:pt>
                <c:pt idx="1926">
                  <c:v>45828</c:v>
                </c:pt>
                <c:pt idx="1927">
                  <c:v>45827</c:v>
                </c:pt>
                <c:pt idx="1928">
                  <c:v>45827</c:v>
                </c:pt>
                <c:pt idx="1929">
                  <c:v>45827</c:v>
                </c:pt>
                <c:pt idx="1930">
                  <c:v>45828</c:v>
                </c:pt>
                <c:pt idx="1931">
                  <c:v>45827</c:v>
                </c:pt>
                <c:pt idx="1932">
                  <c:v>45827</c:v>
                </c:pt>
                <c:pt idx="1933">
                  <c:v>45828</c:v>
                </c:pt>
                <c:pt idx="1934">
                  <c:v>45828</c:v>
                </c:pt>
                <c:pt idx="1935">
                  <c:v>45827</c:v>
                </c:pt>
                <c:pt idx="1936">
                  <c:v>45827</c:v>
                </c:pt>
                <c:pt idx="1937">
                  <c:v>45828</c:v>
                </c:pt>
                <c:pt idx="1938">
                  <c:v>45827</c:v>
                </c:pt>
                <c:pt idx="1939">
                  <c:v>45828</c:v>
                </c:pt>
                <c:pt idx="1940">
                  <c:v>45828</c:v>
                </c:pt>
                <c:pt idx="1941">
                  <c:v>45828</c:v>
                </c:pt>
                <c:pt idx="1942">
                  <c:v>45827</c:v>
                </c:pt>
                <c:pt idx="1943">
                  <c:v>45827</c:v>
                </c:pt>
                <c:pt idx="1944">
                  <c:v>45828</c:v>
                </c:pt>
                <c:pt idx="1945">
                  <c:v>45827</c:v>
                </c:pt>
                <c:pt idx="1946">
                  <c:v>45828</c:v>
                </c:pt>
                <c:pt idx="1947">
                  <c:v>45827</c:v>
                </c:pt>
                <c:pt idx="1948">
                  <c:v>45828</c:v>
                </c:pt>
                <c:pt idx="1949">
                  <c:v>45827</c:v>
                </c:pt>
                <c:pt idx="1950">
                  <c:v>45828</c:v>
                </c:pt>
                <c:pt idx="1951">
                  <c:v>45827</c:v>
                </c:pt>
                <c:pt idx="1952">
                  <c:v>45828</c:v>
                </c:pt>
                <c:pt idx="1953">
                  <c:v>45828</c:v>
                </c:pt>
                <c:pt idx="1954">
                  <c:v>45827</c:v>
                </c:pt>
                <c:pt idx="1955">
                  <c:v>45828</c:v>
                </c:pt>
                <c:pt idx="1956">
                  <c:v>45827</c:v>
                </c:pt>
                <c:pt idx="1957">
                  <c:v>45828</c:v>
                </c:pt>
                <c:pt idx="1958">
                  <c:v>45831</c:v>
                </c:pt>
                <c:pt idx="1959">
                  <c:v>45831</c:v>
                </c:pt>
                <c:pt idx="1960">
                  <c:v>45831</c:v>
                </c:pt>
                <c:pt idx="1961">
                  <c:v>45831</c:v>
                </c:pt>
                <c:pt idx="1962">
                  <c:v>45831</c:v>
                </c:pt>
                <c:pt idx="1963">
                  <c:v>45831</c:v>
                </c:pt>
                <c:pt idx="1964">
                  <c:v>45831</c:v>
                </c:pt>
                <c:pt idx="1965">
                  <c:v>45831</c:v>
                </c:pt>
                <c:pt idx="1966">
                  <c:v>45831</c:v>
                </c:pt>
                <c:pt idx="1967">
                  <c:v>45831</c:v>
                </c:pt>
                <c:pt idx="1968">
                  <c:v>45831</c:v>
                </c:pt>
                <c:pt idx="1969">
                  <c:v>45831</c:v>
                </c:pt>
                <c:pt idx="1970">
                  <c:v>45831</c:v>
                </c:pt>
                <c:pt idx="1971">
                  <c:v>45831</c:v>
                </c:pt>
                <c:pt idx="1972">
                  <c:v>45831</c:v>
                </c:pt>
                <c:pt idx="1973">
                  <c:v>45831</c:v>
                </c:pt>
                <c:pt idx="1974">
                  <c:v>45832</c:v>
                </c:pt>
                <c:pt idx="1975">
                  <c:v>45832</c:v>
                </c:pt>
                <c:pt idx="1976">
                  <c:v>45832</c:v>
                </c:pt>
                <c:pt idx="1977">
                  <c:v>45832</c:v>
                </c:pt>
                <c:pt idx="1978">
                  <c:v>45832</c:v>
                </c:pt>
                <c:pt idx="1979">
                  <c:v>45832</c:v>
                </c:pt>
                <c:pt idx="1980">
                  <c:v>45832</c:v>
                </c:pt>
                <c:pt idx="1981">
                  <c:v>45832</c:v>
                </c:pt>
                <c:pt idx="1982">
                  <c:v>45832</c:v>
                </c:pt>
                <c:pt idx="1983">
                  <c:v>45832</c:v>
                </c:pt>
                <c:pt idx="1984">
                  <c:v>45832</c:v>
                </c:pt>
                <c:pt idx="1985">
                  <c:v>45832</c:v>
                </c:pt>
                <c:pt idx="1986">
                  <c:v>45832</c:v>
                </c:pt>
                <c:pt idx="1987">
                  <c:v>45832</c:v>
                </c:pt>
                <c:pt idx="1988">
                  <c:v>45832</c:v>
                </c:pt>
                <c:pt idx="1989">
                  <c:v>45832</c:v>
                </c:pt>
                <c:pt idx="1990">
                  <c:v>45833</c:v>
                </c:pt>
                <c:pt idx="1991">
                  <c:v>45833</c:v>
                </c:pt>
                <c:pt idx="1992">
                  <c:v>45833</c:v>
                </c:pt>
                <c:pt idx="1993">
                  <c:v>45833</c:v>
                </c:pt>
                <c:pt idx="1994">
                  <c:v>45833</c:v>
                </c:pt>
                <c:pt idx="1995">
                  <c:v>45833</c:v>
                </c:pt>
                <c:pt idx="1996">
                  <c:v>45833</c:v>
                </c:pt>
                <c:pt idx="1997">
                  <c:v>45833</c:v>
                </c:pt>
                <c:pt idx="1998">
                  <c:v>45833</c:v>
                </c:pt>
                <c:pt idx="1999">
                  <c:v>45833</c:v>
                </c:pt>
                <c:pt idx="2000">
                  <c:v>45833</c:v>
                </c:pt>
                <c:pt idx="2001">
                  <c:v>45833</c:v>
                </c:pt>
                <c:pt idx="2002">
                  <c:v>45833</c:v>
                </c:pt>
                <c:pt idx="2003">
                  <c:v>45833</c:v>
                </c:pt>
                <c:pt idx="2004">
                  <c:v>45834</c:v>
                </c:pt>
                <c:pt idx="2005">
                  <c:v>45834</c:v>
                </c:pt>
                <c:pt idx="2006">
                  <c:v>45834</c:v>
                </c:pt>
                <c:pt idx="2007">
                  <c:v>45834</c:v>
                </c:pt>
                <c:pt idx="2008">
                  <c:v>45834</c:v>
                </c:pt>
                <c:pt idx="2009">
                  <c:v>45834</c:v>
                </c:pt>
                <c:pt idx="2010">
                  <c:v>45834</c:v>
                </c:pt>
                <c:pt idx="2011">
                  <c:v>45834</c:v>
                </c:pt>
                <c:pt idx="2012">
                  <c:v>45834</c:v>
                </c:pt>
                <c:pt idx="2013">
                  <c:v>45834</c:v>
                </c:pt>
                <c:pt idx="2014">
                  <c:v>45834</c:v>
                </c:pt>
                <c:pt idx="2015">
                  <c:v>45834</c:v>
                </c:pt>
                <c:pt idx="2016">
                  <c:v>45834</c:v>
                </c:pt>
                <c:pt idx="2017">
                  <c:v>45834</c:v>
                </c:pt>
                <c:pt idx="2018">
                  <c:v>45834</c:v>
                </c:pt>
                <c:pt idx="2019">
                  <c:v>45834</c:v>
                </c:pt>
              </c:numCache>
            </c:numRef>
          </c:cat>
          <c:val>
            <c:numRef>
              <c:f>'Rend. filetador'!$C$4:$C$2405</c:f>
              <c:numCache>
                <c:formatCode>General</c:formatCode>
                <c:ptCount val="2402"/>
                <c:pt idx="0">
                  <c:v>684.19999999999993</c:v>
                </c:pt>
                <c:pt idx="1">
                  <c:v>661.1</c:v>
                </c:pt>
                <c:pt idx="2">
                  <c:v>389.1</c:v>
                </c:pt>
                <c:pt idx="3">
                  <c:v>675.1</c:v>
                </c:pt>
                <c:pt idx="4" formatCode="0.00">
                  <c:v>785.2</c:v>
                </c:pt>
                <c:pt idx="5">
                  <c:v>848.2</c:v>
                </c:pt>
                <c:pt idx="6">
                  <c:v>630.69999999999993</c:v>
                </c:pt>
                <c:pt idx="7">
                  <c:v>495.6</c:v>
                </c:pt>
                <c:pt idx="8" formatCode="0.00">
                  <c:v>673.30000000000007</c:v>
                </c:pt>
                <c:pt idx="9">
                  <c:v>569.70000000000005</c:v>
                </c:pt>
                <c:pt idx="10">
                  <c:v>564.70000000000005</c:v>
                </c:pt>
                <c:pt idx="11" formatCode="0.00">
                  <c:v>809</c:v>
                </c:pt>
                <c:pt idx="12">
                  <c:v>816.09999999999991</c:v>
                </c:pt>
                <c:pt idx="13">
                  <c:v>468.7</c:v>
                </c:pt>
                <c:pt idx="14">
                  <c:v>63.9</c:v>
                </c:pt>
                <c:pt idx="15">
                  <c:v>492.59999999999991</c:v>
                </c:pt>
                <c:pt idx="16" formatCode="#,##0.00_ ;[Red]\-#,##0.00\ ">
                  <c:v>448</c:v>
                </c:pt>
                <c:pt idx="17" formatCode="#,##0.00_ ;[Red]\-#,##0.00\ ">
                  <c:v>313</c:v>
                </c:pt>
                <c:pt idx="18" formatCode="#,##0.00_ ;[Red]\-#,##0.00\ ">
                  <c:v>443.8</c:v>
                </c:pt>
                <c:pt idx="19" formatCode="#,##0.00_ ;[Red]\-#,##0.00\ ">
                  <c:v>447.8</c:v>
                </c:pt>
                <c:pt idx="20" formatCode="#,##0.00_ ;[Red]\-#,##0.00\ ">
                  <c:v>547.30000000000007</c:v>
                </c:pt>
                <c:pt idx="21" formatCode="#,##0.00_ ;[Red]\-#,##0.00\ ">
                  <c:v>406.3</c:v>
                </c:pt>
                <c:pt idx="22">
                  <c:v>321</c:v>
                </c:pt>
                <c:pt idx="23" formatCode="#,##0.00_ ;[Red]\-#,##0.00\ ">
                  <c:v>490.30000000000007</c:v>
                </c:pt>
                <c:pt idx="24" formatCode="#,##0.00_ ;[Red]\-#,##0.00\ ">
                  <c:v>379.4</c:v>
                </c:pt>
                <c:pt idx="25" formatCode="#,##0.00_ ;[Red]\-#,##0.00\ ">
                  <c:v>319.40000000000003</c:v>
                </c:pt>
                <c:pt idx="26" formatCode="#,##0.00_ ;[Red]\-#,##0.00\ ">
                  <c:v>583.19999999999993</c:v>
                </c:pt>
                <c:pt idx="27" formatCode="#,##0.00_ ;[Red]\-#,##0.00\ ">
                  <c:v>420.29999999999995</c:v>
                </c:pt>
                <c:pt idx="28">
                  <c:v>139.30000000000001</c:v>
                </c:pt>
                <c:pt idx="29" formatCode="#,##0.00_ ;[Red]\-#,##0.00\ ">
                  <c:v>15.1</c:v>
                </c:pt>
                <c:pt idx="30" formatCode="#,##0.00_ ;[Red]\-#,##0.00\ ">
                  <c:v>704.30000000000007</c:v>
                </c:pt>
                <c:pt idx="31" formatCode="#,##0.00_ ;[Red]\-#,##0.00\ ">
                  <c:v>511.1</c:v>
                </c:pt>
                <c:pt idx="32" formatCode="#,##0.00_ ;[Red]\-#,##0.00\ ">
                  <c:v>644</c:v>
                </c:pt>
                <c:pt idx="33" formatCode="#,##0.00_ ;[Red]\-#,##0.00\ ">
                  <c:v>477.80000000000007</c:v>
                </c:pt>
                <c:pt idx="34" formatCode="#,##0.00_ ;[Red]\-#,##0.00\ ">
                  <c:v>682.2</c:v>
                </c:pt>
                <c:pt idx="35" formatCode="#,##0.00_ ;[Red]\-#,##0.00\ ">
                  <c:v>734</c:v>
                </c:pt>
                <c:pt idx="36" formatCode="#,##0.00_ ;[Red]\-#,##0.00\ ">
                  <c:v>782.1</c:v>
                </c:pt>
                <c:pt idx="37" formatCode="#,##0.00_ ;[Red]\-#,##0.00\ ">
                  <c:v>502.09999999999991</c:v>
                </c:pt>
                <c:pt idx="38" formatCode="#,##0.00_ ;[Red]\-#,##0.00\ ">
                  <c:v>496.1</c:v>
                </c:pt>
                <c:pt idx="39" formatCode="#,##0.00_ ;[Red]\-#,##0.00\ ">
                  <c:v>571.9</c:v>
                </c:pt>
                <c:pt idx="40" formatCode="#,##0.00_ ;[Red]\-#,##0.00\ ">
                  <c:v>515.79999999999995</c:v>
                </c:pt>
                <c:pt idx="41" formatCode="#,##0.00_ ;[Red]\-#,##0.00\ ">
                  <c:v>534.5</c:v>
                </c:pt>
                <c:pt idx="42" formatCode="#,##0.00_ ;[Red]\-#,##0.00\ ">
                  <c:v>744.8</c:v>
                </c:pt>
                <c:pt idx="43" formatCode="#,##0.00_ ;[Red]\-#,##0.00\ ">
                  <c:v>796</c:v>
                </c:pt>
                <c:pt idx="44" formatCode="#,##0.00_ ;[Red]\-#,##0.00\ ">
                  <c:v>486.2</c:v>
                </c:pt>
                <c:pt idx="45" formatCode="#,##0.00_ ;[Red]\-#,##0.00\ ">
                  <c:v>23.6</c:v>
                </c:pt>
                <c:pt idx="46" formatCode="#,##0.00_ ;[Red]\-#,##0.00\ ">
                  <c:v>21.6</c:v>
                </c:pt>
                <c:pt idx="47" formatCode="#,##0.00_ ;[Red]\-#,##0.00\ ">
                  <c:v>762.59999999999991</c:v>
                </c:pt>
                <c:pt idx="48" formatCode="#,##0.00_ ;[Red]\-#,##0.00\ ">
                  <c:v>722.69999999999993</c:v>
                </c:pt>
                <c:pt idx="49" formatCode="#,##0.00_ ;[Red]\-#,##0.00\ ">
                  <c:v>669.1</c:v>
                </c:pt>
                <c:pt idx="50" formatCode="#,##0.00_ ;[Red]\-#,##0.00\ ">
                  <c:v>465.9</c:v>
                </c:pt>
                <c:pt idx="51" formatCode="#,##0.00_ ;[Red]\-#,##0.00\ ">
                  <c:v>668.4</c:v>
                </c:pt>
                <c:pt idx="52" formatCode="#,##0.00_ ;[Red]\-#,##0.00\ ">
                  <c:v>754.5</c:v>
                </c:pt>
                <c:pt idx="53" formatCode="#,##0.00_ ;[Red]\-#,##0.00\ ">
                  <c:v>845.09999999999991</c:v>
                </c:pt>
                <c:pt idx="54" formatCode="#,##0.00_ ;[Red]\-#,##0.00\ ">
                  <c:v>683.4</c:v>
                </c:pt>
                <c:pt idx="55" formatCode="#,##0.00_ ;[Red]\-#,##0.00\ ">
                  <c:v>508.59999999999997</c:v>
                </c:pt>
                <c:pt idx="56" formatCode="#,##0.00_ ;[Red]\-#,##0.00\ ">
                  <c:v>541.70000000000005</c:v>
                </c:pt>
                <c:pt idx="57" formatCode="#,##0.00_ ;[Red]\-#,##0.00\ ">
                  <c:v>565.20000000000005</c:v>
                </c:pt>
                <c:pt idx="58" formatCode="#,##0.00_ ;[Red]\-#,##0.00\ ">
                  <c:v>556</c:v>
                </c:pt>
                <c:pt idx="59" formatCode="#,##0.00_ ;[Red]\-#,##0.00\ ">
                  <c:v>901.9</c:v>
                </c:pt>
                <c:pt idx="60" formatCode="#,##0.00_ ;[Red]\-#,##0.00\ ">
                  <c:v>753.90000000000009</c:v>
                </c:pt>
                <c:pt idx="61" formatCode="#,##0.00_ ;[Red]\-#,##0.00\ ">
                  <c:v>539</c:v>
                </c:pt>
                <c:pt idx="62" formatCode="#,##0.00_ ;[Red]\-#,##0.00\ ">
                  <c:v>28.2</c:v>
                </c:pt>
                <c:pt idx="63" formatCode="#,##0.00_ ;[Red]\-#,##0.00\ ">
                  <c:v>20.7</c:v>
                </c:pt>
                <c:pt idx="64" formatCode="#,##0.00_ ;[Red]\-#,##0.00\ ">
                  <c:v>128.4</c:v>
                </c:pt>
                <c:pt idx="65" formatCode="#,##0.00_ ;[Red]\-#,##0.00\ ">
                  <c:v>676.09999999999991</c:v>
                </c:pt>
                <c:pt idx="66" formatCode="#,##0.00_ ;[Red]\-#,##0.00\ ">
                  <c:v>561.30000000000007</c:v>
                </c:pt>
                <c:pt idx="67" formatCode="#,##0.00_ ;[Red]\-#,##0.00\ ">
                  <c:v>410.99999999999994</c:v>
                </c:pt>
                <c:pt idx="68" formatCode="#,##0.00_ ;[Red]\-#,##0.00\ ">
                  <c:v>406</c:v>
                </c:pt>
                <c:pt idx="69" formatCode="#,##0.00_ ;[Red]\-#,##0.00\ ">
                  <c:v>667.26</c:v>
                </c:pt>
                <c:pt idx="70" formatCode="#,##0.00_ ;[Red]\-#,##0.00\ ">
                  <c:v>818.7</c:v>
                </c:pt>
                <c:pt idx="71" formatCode="#,##0.00_ ;[Red]\-#,##0.00\ ">
                  <c:v>551.29999999999995</c:v>
                </c:pt>
                <c:pt idx="72" formatCode="#,##0.00_ ;[Red]\-#,##0.00\ ">
                  <c:v>514.5</c:v>
                </c:pt>
                <c:pt idx="73" formatCode="#,##0.00_ ;[Red]\-#,##0.00\ ">
                  <c:v>566.20000000000005</c:v>
                </c:pt>
                <c:pt idx="74" formatCode="#,##0.00_ ;[Red]\-#,##0.00\ ">
                  <c:v>535.9</c:v>
                </c:pt>
                <c:pt idx="75" formatCode="#,##0.00_ ;[Red]\-#,##0.00\ ">
                  <c:v>535.20000000000005</c:v>
                </c:pt>
                <c:pt idx="76" formatCode="#,##0.00_ ;[Red]\-#,##0.00\ ">
                  <c:v>792.90000000000009</c:v>
                </c:pt>
                <c:pt idx="77" formatCode="#,##0.00_ ;[Red]\-#,##0.00\ ">
                  <c:v>791.5</c:v>
                </c:pt>
                <c:pt idx="78" formatCode="#,##0.00_ ;[Red]\-#,##0.00\ ">
                  <c:v>29.4</c:v>
                </c:pt>
                <c:pt idx="79" formatCode="#,##0.00_ ;[Red]\-#,##0.00\ ">
                  <c:v>19.3</c:v>
                </c:pt>
                <c:pt idx="80" formatCode="#,##0.00_ ;[Red]\-#,##0.00\ ">
                  <c:v>104.2</c:v>
                </c:pt>
                <c:pt idx="81" formatCode="#,##0.00_ ;[Red]\-#,##0.00\ ">
                  <c:v>725.6</c:v>
                </c:pt>
                <c:pt idx="82" formatCode="#,##0.00_ ;[Red]\-#,##0.00\ ">
                  <c:v>585.9</c:v>
                </c:pt>
                <c:pt idx="83" formatCode="#,##0.00_ ;[Red]\-#,##0.00\ ">
                  <c:v>706.2</c:v>
                </c:pt>
                <c:pt idx="84" formatCode="#,##0.00_ ;[Red]\-#,##0.00\ ">
                  <c:v>970</c:v>
                </c:pt>
                <c:pt idx="85" formatCode="#,##0.00_ ;[Red]\-#,##0.00\ ">
                  <c:v>972.80000000000007</c:v>
                </c:pt>
                <c:pt idx="86" formatCode="#,##0.00_ ;[Red]\-#,##0.00\ ">
                  <c:v>812</c:v>
                </c:pt>
                <c:pt idx="87" formatCode="#,##0.00_ ;[Red]\-#,##0.00\ ">
                  <c:v>717.80000000000007</c:v>
                </c:pt>
                <c:pt idx="88" formatCode="#,##0.00_ ;[Red]\-#,##0.00\ ">
                  <c:v>642.6</c:v>
                </c:pt>
                <c:pt idx="89" formatCode="#,##0.00_ ;[Red]\-#,##0.00\ ">
                  <c:v>652.59999999999991</c:v>
                </c:pt>
                <c:pt idx="90" formatCode="#,##0.00_ ;[Red]\-#,##0.00\ ">
                  <c:v>1088.2</c:v>
                </c:pt>
                <c:pt idx="91" formatCode="#,##0.00_ ;[Red]\-#,##0.00\ ">
                  <c:v>1019.6999999999999</c:v>
                </c:pt>
                <c:pt idx="92" formatCode="#,##0.00_ ;[Red]\-#,##0.00\ ">
                  <c:v>641.79999999999995</c:v>
                </c:pt>
                <c:pt idx="93" formatCode="#,##0.00_ ;[Red]\-#,##0.00\ ">
                  <c:v>329.1</c:v>
                </c:pt>
                <c:pt idx="94" formatCode="#,##0.00_ ;[Red]\-#,##0.00\ ">
                  <c:v>23.3</c:v>
                </c:pt>
                <c:pt idx="95" formatCode="#,##0.00_ ;[Red]\-#,##0.00\ ">
                  <c:v>606.30000000000007</c:v>
                </c:pt>
                <c:pt idx="96" formatCode="#,##0.00_ ;[Red]\-#,##0.00\ ">
                  <c:v>511.7</c:v>
                </c:pt>
                <c:pt idx="97" formatCode="#,##0.00_ ;[Red]\-#,##0.00\ ">
                  <c:v>441.7</c:v>
                </c:pt>
                <c:pt idx="98" formatCode="#,##0.00_ ;[Red]\-#,##0.00\ ">
                  <c:v>595.20000000000005</c:v>
                </c:pt>
                <c:pt idx="99" formatCode="#,##0.00_ ;[Red]\-#,##0.00\ ">
                  <c:v>724.5</c:v>
                </c:pt>
                <c:pt idx="100" formatCode="#,##0.00_ ;[Red]\-#,##0.00\ ">
                  <c:v>798.80000000000007</c:v>
                </c:pt>
                <c:pt idx="101" formatCode="#,##0.00_ ;[Red]\-#,##0.00\ ">
                  <c:v>581.79999999999995</c:v>
                </c:pt>
                <c:pt idx="102" formatCode="#,##0.00_ ;[Red]\-#,##0.00\ ">
                  <c:v>592.09999999999991</c:v>
                </c:pt>
                <c:pt idx="103" formatCode="#,##0.00_ ;[Red]\-#,##0.00\ ">
                  <c:v>656.1</c:v>
                </c:pt>
                <c:pt idx="104" formatCode="#,##0.00_ ;[Red]\-#,##0.00\ ">
                  <c:v>516.20000000000005</c:v>
                </c:pt>
                <c:pt idx="105" formatCode="#,##0.00_ ;[Red]\-#,##0.00\ ">
                  <c:v>494.6</c:v>
                </c:pt>
                <c:pt idx="106" formatCode="#,##0.00_ ;[Red]\-#,##0.00\ ">
                  <c:v>676.80000000000007</c:v>
                </c:pt>
                <c:pt idx="107" formatCode="#,##0.00_ ;[Red]\-#,##0.00\ ">
                  <c:v>735</c:v>
                </c:pt>
                <c:pt idx="108" formatCode="#,##0.00_ ;[Red]\-#,##0.00\ ">
                  <c:v>462.79999999999995</c:v>
                </c:pt>
                <c:pt idx="109" formatCode="#,##0.00_ ;[Red]\-#,##0.00\ ">
                  <c:v>24</c:v>
                </c:pt>
                <c:pt idx="110" formatCode="#,##0.00_ ;[Red]\-#,##0.00\ ">
                  <c:v>21.5</c:v>
                </c:pt>
                <c:pt idx="111" formatCode="#,##0.00_ ;[Red]\-#,##0.00\ ">
                  <c:v>649.20000000000005</c:v>
                </c:pt>
                <c:pt idx="112" formatCode="#,##0.00_ ;[Red]\-#,##0.00\ ">
                  <c:v>746.19999999999993</c:v>
                </c:pt>
                <c:pt idx="113" formatCode="#,##0.00_ ;[Red]\-#,##0.00\ ">
                  <c:v>686.99999999999989</c:v>
                </c:pt>
                <c:pt idx="114" formatCode="#,##0.00_ ;[Red]\-#,##0.00\ ">
                  <c:v>594.9</c:v>
                </c:pt>
                <c:pt idx="115" formatCode="#,##0.00_ ;[Red]\-#,##0.00\ ">
                  <c:v>639.19999999999993</c:v>
                </c:pt>
                <c:pt idx="116" formatCode="#,##0.00_ ;[Red]\-#,##0.00\ ">
                  <c:v>824.4</c:v>
                </c:pt>
                <c:pt idx="117" formatCode="#,##0.00_ ;[Red]\-#,##0.00\ ">
                  <c:v>942.7</c:v>
                </c:pt>
                <c:pt idx="118" formatCode="#,##0.00_ ;[Red]\-#,##0.00\ ">
                  <c:v>677.39999999999986</c:v>
                </c:pt>
                <c:pt idx="119" formatCode="#,##0.00_ ;[Red]\-#,##0.00\ ">
                  <c:v>608.89999999999986</c:v>
                </c:pt>
                <c:pt idx="120" formatCode="#,##0.00_ ;[Red]\-#,##0.00\ ">
                  <c:v>602.49999999999989</c:v>
                </c:pt>
                <c:pt idx="121" formatCode="#,##0.00_ ;[Red]\-#,##0.00\ ">
                  <c:v>545</c:v>
                </c:pt>
                <c:pt idx="122" formatCode="#,##0.00_ ;[Red]\-#,##0.00\ ">
                  <c:v>219.2</c:v>
                </c:pt>
                <c:pt idx="123" formatCode="#,##0.00_ ;[Red]\-#,##0.00\ ">
                  <c:v>784.49999999999989</c:v>
                </c:pt>
                <c:pt idx="124" formatCode="#,##0.00_ ;[Red]\-#,##0.00\ ">
                  <c:v>762.30000000000007</c:v>
                </c:pt>
                <c:pt idx="125" formatCode="#,##0.00_ ;[Red]\-#,##0.00\ ">
                  <c:v>546.79999999999995</c:v>
                </c:pt>
                <c:pt idx="126" formatCode="#,##0.00_ ;[Red]\-#,##0.00\ ">
                  <c:v>378.9</c:v>
                </c:pt>
                <c:pt idx="127" formatCode="#,##0.00_ ;[Red]\-#,##0.00\ ">
                  <c:v>285.3</c:v>
                </c:pt>
                <c:pt idx="128" formatCode="#,##0.00_ ;[Red]\-#,##0.00\ ">
                  <c:v>733.2</c:v>
                </c:pt>
                <c:pt idx="129" formatCode="#,##0.00_ ;[Red]\-#,##0.00\ ">
                  <c:v>614.1</c:v>
                </c:pt>
                <c:pt idx="130" formatCode="#,##0.00_ ;[Red]\-#,##0.00\ ">
                  <c:v>657.4</c:v>
                </c:pt>
                <c:pt idx="131" formatCode="#,##0.00_ ;[Red]\-#,##0.00\ ">
                  <c:v>507.4</c:v>
                </c:pt>
                <c:pt idx="132" formatCode="#,##0.00_ ;[Red]\-#,##0.00\ ">
                  <c:v>668.2</c:v>
                </c:pt>
                <c:pt idx="133" formatCode="#,##0.00_ ;[Red]\-#,##0.00\ ">
                  <c:v>725.20000000000016</c:v>
                </c:pt>
                <c:pt idx="134" formatCode="#,##0.00_ ;[Red]\-#,##0.00\ ">
                  <c:v>850.8</c:v>
                </c:pt>
                <c:pt idx="135" formatCode="#,##0.00_ ;[Red]\-#,##0.00\ ">
                  <c:v>593.30000000000007</c:v>
                </c:pt>
                <c:pt idx="136" formatCode="#,##0.00_ ;[Red]\-#,##0.00\ ">
                  <c:v>577.1</c:v>
                </c:pt>
                <c:pt idx="137" formatCode="#,##0.00_ ;[Red]\-#,##0.00\ ">
                  <c:v>536.5</c:v>
                </c:pt>
                <c:pt idx="138" formatCode="#,##0.00_ ;[Red]\-#,##0.00\ ">
                  <c:v>573.79999999999995</c:v>
                </c:pt>
                <c:pt idx="139" formatCode="#,##0.00_ ;[Red]\-#,##0.00\ ">
                  <c:v>42.9</c:v>
                </c:pt>
                <c:pt idx="140" formatCode="#,##0.00_ ;[Red]\-#,##0.00\ ">
                  <c:v>855.40000000000009</c:v>
                </c:pt>
                <c:pt idx="141" formatCode="#,##0.00_ ;[Red]\-#,##0.00\ ">
                  <c:v>829.09999999999991</c:v>
                </c:pt>
                <c:pt idx="142" formatCode="#,##0.00_ ;[Red]\-#,##0.00\ ">
                  <c:v>582.30000000000007</c:v>
                </c:pt>
                <c:pt idx="143" formatCode="#,##0.00_ ;[Red]\-#,##0.00\ ">
                  <c:v>101.4</c:v>
                </c:pt>
                <c:pt idx="144" formatCode="#,##0.00_ ;[Red]\-#,##0.00\ ">
                  <c:v>407</c:v>
                </c:pt>
                <c:pt idx="145" formatCode="#,##0.00_ ;[Red]\-#,##0.00\ ">
                  <c:v>553.20000000000005</c:v>
                </c:pt>
                <c:pt idx="146" formatCode="#,##0.00_ ;[Red]\-#,##0.00\ ">
                  <c:v>583.6</c:v>
                </c:pt>
                <c:pt idx="147" formatCode="#,##0.00_ ;[Red]\-#,##0.00\ ">
                  <c:v>579</c:v>
                </c:pt>
                <c:pt idx="148" formatCode="#,##0.00_ ;[Red]\-#,##0.00\ ">
                  <c:v>480.1</c:v>
                </c:pt>
                <c:pt idx="149" formatCode="#,##0.00_ ;[Red]\-#,##0.00\ ">
                  <c:v>649.70000000000005</c:v>
                </c:pt>
                <c:pt idx="150" formatCode="#,##0.00_ ;[Red]\-#,##0.00\ ">
                  <c:v>744.40000000000009</c:v>
                </c:pt>
                <c:pt idx="151" formatCode="#,##0.00_ ;[Red]\-#,##0.00\ ">
                  <c:v>809.8</c:v>
                </c:pt>
                <c:pt idx="152" formatCode="#,##0.00_ ;[Red]\-#,##0.00\ ">
                  <c:v>654.80000000000007</c:v>
                </c:pt>
                <c:pt idx="153" formatCode="#,##0.00_ ;[Red]\-#,##0.00\ ">
                  <c:v>587.69999999999993</c:v>
                </c:pt>
                <c:pt idx="154" formatCode="#,##0.00_ ;[Red]\-#,##0.00\ ">
                  <c:v>554.1</c:v>
                </c:pt>
                <c:pt idx="155" formatCode="#,##0.00_ ;[Red]\-#,##0.00\ ">
                  <c:v>459.69999999999993</c:v>
                </c:pt>
                <c:pt idx="156" formatCode="#,##0.00_ ;[Red]\-#,##0.00\ ">
                  <c:v>468.7</c:v>
                </c:pt>
                <c:pt idx="157" formatCode="#,##0.00_ ;[Red]\-#,##0.00\ ">
                  <c:v>761.69999999999993</c:v>
                </c:pt>
                <c:pt idx="158" formatCode="#,##0.00_ ;[Red]\-#,##0.00\ ">
                  <c:v>689.50000000000011</c:v>
                </c:pt>
                <c:pt idx="159" formatCode="#,##0.00_ ;[Red]\-#,##0.00\ ">
                  <c:v>471.8</c:v>
                </c:pt>
                <c:pt idx="160" formatCode="#,##0.00_ ;[Red]\-#,##0.00\ ">
                  <c:v>27.5</c:v>
                </c:pt>
                <c:pt idx="161">
                  <c:v>376.70000000000005</c:v>
                </c:pt>
                <c:pt idx="162">
                  <c:v>131.30000000000001</c:v>
                </c:pt>
                <c:pt idx="163">
                  <c:v>3.4</c:v>
                </c:pt>
                <c:pt idx="164">
                  <c:v>675.10000000000014</c:v>
                </c:pt>
                <c:pt idx="165">
                  <c:v>637.4</c:v>
                </c:pt>
                <c:pt idx="166">
                  <c:v>547.5</c:v>
                </c:pt>
                <c:pt idx="167">
                  <c:v>495.09999999999997</c:v>
                </c:pt>
                <c:pt idx="168">
                  <c:v>659.2</c:v>
                </c:pt>
                <c:pt idx="169">
                  <c:v>815.30000000000007</c:v>
                </c:pt>
                <c:pt idx="170">
                  <c:v>931.40000000000009</c:v>
                </c:pt>
                <c:pt idx="171">
                  <c:v>570.79999999999995</c:v>
                </c:pt>
                <c:pt idx="172">
                  <c:v>591.70000000000005</c:v>
                </c:pt>
                <c:pt idx="173">
                  <c:v>621.9</c:v>
                </c:pt>
                <c:pt idx="174">
                  <c:v>483.9</c:v>
                </c:pt>
                <c:pt idx="175" formatCode="#,##0.00_ ;[Red]\-#,##0.00\ ">
                  <c:v>521.29999999999995</c:v>
                </c:pt>
                <c:pt idx="176" formatCode="#,##0.00_ ;[Red]\-#,##0.00\ ">
                  <c:v>956.80000000000007</c:v>
                </c:pt>
                <c:pt idx="177" formatCode="#,##0.00_ ;[Red]\-#,##0.00\ ">
                  <c:v>804</c:v>
                </c:pt>
                <c:pt idx="178" formatCode="#,##0.00_ ;[Red]\-#,##0.00\ ">
                  <c:v>438.7</c:v>
                </c:pt>
                <c:pt idx="179" formatCode="#,##0.00_ ;[Red]\-#,##0.00\ ">
                  <c:v>33.9</c:v>
                </c:pt>
                <c:pt idx="180">
                  <c:v>182</c:v>
                </c:pt>
                <c:pt idx="181" formatCode="#,##0.00_ ;[Red]\-#,##0.00\ ">
                  <c:v>191.60000000000002</c:v>
                </c:pt>
                <c:pt idx="182" formatCode="#,##0.00_ ;[Red]\-#,##0.00\ ">
                  <c:v>692.7</c:v>
                </c:pt>
                <c:pt idx="183" formatCode="#,##0.00_ ;[Red]\-#,##0.00\ ">
                  <c:v>687.4</c:v>
                </c:pt>
                <c:pt idx="184" formatCode="#,##0.00_ ;[Red]\-#,##0.00\ ">
                  <c:v>589.5</c:v>
                </c:pt>
                <c:pt idx="185" formatCode="#,##0.00_ ;[Red]\-#,##0.00\ ">
                  <c:v>424.9</c:v>
                </c:pt>
                <c:pt idx="186" formatCode="#,##0.00_ ;[Red]\-#,##0.00\ ">
                  <c:v>568.49999999999989</c:v>
                </c:pt>
                <c:pt idx="187" formatCode="#,##0.00_ ;[Red]\-#,##0.00\ ">
                  <c:v>773.6</c:v>
                </c:pt>
                <c:pt idx="188" formatCode="#,##0.00_ ;[Red]\-#,##0.00\ ">
                  <c:v>885.9</c:v>
                </c:pt>
                <c:pt idx="189" formatCode="#,##0.00_ ;[Red]\-#,##0.00\ ">
                  <c:v>675.6</c:v>
                </c:pt>
                <c:pt idx="190" formatCode="#,##0.00_ ;[Red]\-#,##0.00\ ">
                  <c:v>586.70000000000005</c:v>
                </c:pt>
                <c:pt idx="191" formatCode="#,##0.00_ ;[Red]\-#,##0.00\ ">
                  <c:v>602.5</c:v>
                </c:pt>
                <c:pt idx="192" formatCode="#,##0.00_ ;[Red]\-#,##0.00\ ">
                  <c:v>493.40000000000003</c:v>
                </c:pt>
                <c:pt idx="193" formatCode="#,##0.00_ ;[Red]\-#,##0.00\ ">
                  <c:v>486</c:v>
                </c:pt>
                <c:pt idx="194" formatCode="#,##0.00_ ;[Red]\-#,##0.00\ ">
                  <c:v>711.40000000000009</c:v>
                </c:pt>
                <c:pt idx="195" formatCode="#,##0.00_ ;[Red]\-#,##0.00\ ">
                  <c:v>786.8</c:v>
                </c:pt>
                <c:pt idx="196" formatCode="#,##0.00_ ;[Red]\-#,##0.00\ ">
                  <c:v>481.6</c:v>
                </c:pt>
                <c:pt idx="197" formatCode="#,##0.00_ ;[Red]\-#,##0.00\ ">
                  <c:v>27.2</c:v>
                </c:pt>
                <c:pt idx="198" formatCode="#,##0.00_ ;[Red]\-#,##0.00\ ">
                  <c:v>420.2</c:v>
                </c:pt>
                <c:pt idx="199" formatCode="#,##0.00_ ;[Red]\-#,##0.00\ ">
                  <c:v>740.40000000000009</c:v>
                </c:pt>
                <c:pt idx="200" formatCode="#,##0.00_ ;[Red]\-#,##0.00\ ">
                  <c:v>630.80000000000007</c:v>
                </c:pt>
                <c:pt idx="201" formatCode="#,##0.00_ ;[Red]\-#,##0.00\ ">
                  <c:v>666</c:v>
                </c:pt>
                <c:pt idx="202" formatCode="#,##0.00_ ;[Red]\-#,##0.00\ ">
                  <c:v>555.5</c:v>
                </c:pt>
                <c:pt idx="203" formatCode="#,##0.00_ ;[Red]\-#,##0.00\ ">
                  <c:v>619.20000000000005</c:v>
                </c:pt>
                <c:pt idx="204" formatCode="#,##0.00_ ;[Red]\-#,##0.00\ ">
                  <c:v>742.9</c:v>
                </c:pt>
                <c:pt idx="205" formatCode="#,##0.00_ ;[Red]\-#,##0.00\ ">
                  <c:v>829.5</c:v>
                </c:pt>
                <c:pt idx="206" formatCode="#,##0.00_ ;[Red]\-#,##0.00\ ">
                  <c:v>573.6</c:v>
                </c:pt>
                <c:pt idx="207" formatCode="#,##0.00_ ;[Red]\-#,##0.00\ ">
                  <c:v>564.6</c:v>
                </c:pt>
                <c:pt idx="208" formatCode="#,##0.00_ ;[Red]\-#,##0.00\ ">
                  <c:v>710.8</c:v>
                </c:pt>
                <c:pt idx="209" formatCode="#,##0.00_ ;[Red]\-#,##0.00\ ">
                  <c:v>490.19999999999993</c:v>
                </c:pt>
                <c:pt idx="210" formatCode="#,##0.00_ ;[Red]\-#,##0.00\ ">
                  <c:v>466.70000000000005</c:v>
                </c:pt>
                <c:pt idx="211" formatCode="#,##0.00_ ;[Red]\-#,##0.00\ ">
                  <c:v>770.5</c:v>
                </c:pt>
                <c:pt idx="212" formatCode="#,##0.00_ ;[Red]\-#,##0.00\ ">
                  <c:v>701.4</c:v>
                </c:pt>
                <c:pt idx="213" formatCode="#,##0.00_ ;[Red]\-#,##0.00\ ">
                  <c:v>578.70000000000005</c:v>
                </c:pt>
                <c:pt idx="214" formatCode="#,##0.00_ ;[Red]\-#,##0.00\ ">
                  <c:v>25.1</c:v>
                </c:pt>
                <c:pt idx="215" formatCode="#,##0.00_ ;[Red]\-#,##0.00\ ">
                  <c:v>415.7</c:v>
                </c:pt>
                <c:pt idx="216" formatCode="#,##0.00_ ;[Red]\-#,##0.00\ ">
                  <c:v>695.09999999999991</c:v>
                </c:pt>
                <c:pt idx="217" formatCode="#,##0.00_ ;[Red]\-#,##0.00\ ">
                  <c:v>569</c:v>
                </c:pt>
                <c:pt idx="218" formatCode="#,##0.00_ ;[Red]\-#,##0.00\ ">
                  <c:v>539.20000000000005</c:v>
                </c:pt>
                <c:pt idx="219" formatCode="#,##0.00_ ;[Red]\-#,##0.00\ ">
                  <c:v>564.70000000000005</c:v>
                </c:pt>
                <c:pt idx="220" formatCode="#,##0.00_ ;[Red]\-#,##0.00\ ">
                  <c:v>844.09999999999991</c:v>
                </c:pt>
                <c:pt idx="221" formatCode="#,##0.00_ ;[Red]\-#,##0.00\ ">
                  <c:v>990.5</c:v>
                </c:pt>
                <c:pt idx="222" formatCode="#,##0.00_ ;[Red]\-#,##0.00\ ">
                  <c:v>570.6</c:v>
                </c:pt>
                <c:pt idx="223" formatCode="#,##0.00_ ;[Red]\-#,##0.00\ ">
                  <c:v>645.1</c:v>
                </c:pt>
                <c:pt idx="224" formatCode="#,##0.00_ ;[Red]\-#,##0.00\ ">
                  <c:v>587.79999999999995</c:v>
                </c:pt>
                <c:pt idx="225" formatCode="#,##0.00_ ;[Red]\-#,##0.00\ ">
                  <c:v>506.20000000000005</c:v>
                </c:pt>
                <c:pt idx="226" formatCode="#,##0.00_ ;[Red]\-#,##0.00\ ">
                  <c:v>511.5</c:v>
                </c:pt>
                <c:pt idx="227" formatCode="#,##0.00_ ;[Red]\-#,##0.00\ ">
                  <c:v>941.6</c:v>
                </c:pt>
                <c:pt idx="228" formatCode="#,##0.00_ ;[Red]\-#,##0.00\ ">
                  <c:v>671.69999999999993</c:v>
                </c:pt>
                <c:pt idx="229" formatCode="#,##0.00_ ;[Red]\-#,##0.00\ ">
                  <c:v>505.00000000000006</c:v>
                </c:pt>
                <c:pt idx="230" formatCode="#,##0.00_ ;[Red]\-#,##0.00\ ">
                  <c:v>28.9</c:v>
                </c:pt>
                <c:pt idx="231" formatCode="#,##0.00_ ;[Red]\-#,##0.00\ ">
                  <c:v>435.9</c:v>
                </c:pt>
                <c:pt idx="232" formatCode="#,##0.00_ ;[Red]\-#,##0.00\ ">
                  <c:v>657.90000000000009</c:v>
                </c:pt>
                <c:pt idx="233" formatCode="#,##0.00_ ;[Red]\-#,##0.00\ ">
                  <c:v>734.49999999999989</c:v>
                </c:pt>
                <c:pt idx="234" formatCode="#,##0.00_ ;[Red]\-#,##0.00\ ">
                  <c:v>606</c:v>
                </c:pt>
                <c:pt idx="235" formatCode="#,##0.00_ ;[Red]\-#,##0.00\ ">
                  <c:v>545.19999999999993</c:v>
                </c:pt>
                <c:pt idx="236" formatCode="#,##0.00_ ;[Red]\-#,##0.00\ ">
                  <c:v>853.69999999999993</c:v>
                </c:pt>
                <c:pt idx="237" formatCode="#,##0.00_ ;[Red]\-#,##0.00\ ">
                  <c:v>979.7</c:v>
                </c:pt>
                <c:pt idx="238" formatCode="#,##0.00_ ;[Red]\-#,##0.00\ ">
                  <c:v>628.5</c:v>
                </c:pt>
                <c:pt idx="239" formatCode="#,##0.00_ ;[Red]\-#,##0.00\ ">
                  <c:v>581.1</c:v>
                </c:pt>
                <c:pt idx="240" formatCode="#,##0.00_ ;[Red]\-#,##0.00\ ">
                  <c:v>612.29999999999995</c:v>
                </c:pt>
                <c:pt idx="241" formatCode="#,##0.00_ ;[Red]\-#,##0.00\ ">
                  <c:v>501.6</c:v>
                </c:pt>
                <c:pt idx="242" formatCode="#,##0.00_ ;[Red]\-#,##0.00\ ">
                  <c:v>513.30000000000007</c:v>
                </c:pt>
                <c:pt idx="243" formatCode="#,##0.00_ ;[Red]\-#,##0.00\ ">
                  <c:v>970.2</c:v>
                </c:pt>
                <c:pt idx="244" formatCode="#,##0.00_ ;[Red]\-#,##0.00\ ">
                  <c:v>635.70000000000005</c:v>
                </c:pt>
                <c:pt idx="245" formatCode="#,##0.00_ ;[Red]\-#,##0.00\ ">
                  <c:v>585.19999999999993</c:v>
                </c:pt>
                <c:pt idx="246" formatCode="#,##0.00_ ;[Red]\-#,##0.00\ ">
                  <c:v>174.79999999999998</c:v>
                </c:pt>
                <c:pt idx="247" formatCode="#,##0.00_ ;[Red]\-#,##0.00\ ">
                  <c:v>669.5</c:v>
                </c:pt>
                <c:pt idx="248" formatCode="#,##0.00_ ;[Red]\-#,##0.00\ ">
                  <c:v>702.19999999999993</c:v>
                </c:pt>
                <c:pt idx="249" formatCode="#,##0.00_ ;[Red]\-#,##0.00\ ">
                  <c:v>689.80000000000007</c:v>
                </c:pt>
                <c:pt idx="250" formatCode="#,##0.00_ ;[Red]\-#,##0.00\ ">
                  <c:v>519.4</c:v>
                </c:pt>
                <c:pt idx="251" formatCode="#,##0.00_ ;[Red]\-#,##0.00\ ">
                  <c:v>618.49999999999989</c:v>
                </c:pt>
                <c:pt idx="252" formatCode="#,##0.00_ ;[Red]\-#,##0.00\ ">
                  <c:v>850.09999999999991</c:v>
                </c:pt>
                <c:pt idx="253" formatCode="#,##0.00_ ;[Red]\-#,##0.00\ ">
                  <c:v>993.5</c:v>
                </c:pt>
                <c:pt idx="254" formatCode="#,##0.00_ ;[Red]\-#,##0.00\ ">
                  <c:v>629.6</c:v>
                </c:pt>
                <c:pt idx="255" formatCode="#,##0.00_ ;[Red]\-#,##0.00\ ">
                  <c:v>588.50000000000011</c:v>
                </c:pt>
                <c:pt idx="256" formatCode="#,##0.00_ ;[Red]\-#,##0.00\ ">
                  <c:v>644.5</c:v>
                </c:pt>
                <c:pt idx="257" formatCode="#,##0.00_ ;[Red]\-#,##0.00\ ">
                  <c:v>579</c:v>
                </c:pt>
                <c:pt idx="258" formatCode="#,##0.00_ ;[Red]\-#,##0.00\ ">
                  <c:v>537.19999999999993</c:v>
                </c:pt>
                <c:pt idx="259" formatCode="#,##0.00_ ;[Red]\-#,##0.00\ ">
                  <c:v>902.19999999999993</c:v>
                </c:pt>
                <c:pt idx="260" formatCode="#,##0.00_ ;[Red]\-#,##0.00\ ">
                  <c:v>694.10000000000014</c:v>
                </c:pt>
                <c:pt idx="261" formatCode="#,##0.00_ ;[Red]\-#,##0.00\ ">
                  <c:v>515.80000000000007</c:v>
                </c:pt>
                <c:pt idx="262">
                  <c:v>25.1</c:v>
                </c:pt>
                <c:pt idx="263" formatCode="#,##0.00_ ;[Red]\-#,##0.00\ ">
                  <c:v>477.3</c:v>
                </c:pt>
                <c:pt idx="264" formatCode="#,##0.00_ ;[Red]\-#,##0.00\ ">
                  <c:v>385.3</c:v>
                </c:pt>
                <c:pt idx="265" formatCode="#,##0.00_ ;[Red]\-#,##0.00\ ">
                  <c:v>687</c:v>
                </c:pt>
                <c:pt idx="266" formatCode="#,##0.00_ ;[Red]\-#,##0.00\ ">
                  <c:v>517.19999999999993</c:v>
                </c:pt>
                <c:pt idx="267" formatCode="#,##0.00_ ;[Red]\-#,##0.00\ ">
                  <c:v>499.4</c:v>
                </c:pt>
                <c:pt idx="268" formatCode="#,##0.00_ ;[Red]\-#,##0.00\ ">
                  <c:v>625.69999999999993</c:v>
                </c:pt>
                <c:pt idx="269" formatCode="#,##0.00_ ;[Red]\-#,##0.00\ ">
                  <c:v>751.80000000000007</c:v>
                </c:pt>
                <c:pt idx="270" formatCode="#,##0.00_ ;[Red]\-#,##0.00\ ">
                  <c:v>881.5</c:v>
                </c:pt>
                <c:pt idx="271" formatCode="#,##0.00_ ;[Red]\-#,##0.00\ ">
                  <c:v>546.4</c:v>
                </c:pt>
                <c:pt idx="272" formatCode="#,##0.00_ ;[Red]\-#,##0.00\ ">
                  <c:v>592.9</c:v>
                </c:pt>
                <c:pt idx="273" formatCode="#,##0.00_ ;[Red]\-#,##0.00\ ">
                  <c:v>632.29999999999995</c:v>
                </c:pt>
                <c:pt idx="274" formatCode="#,##0.00_ ;[Red]\-#,##0.00\ ">
                  <c:v>431.99999999999994</c:v>
                </c:pt>
                <c:pt idx="275" formatCode="#,##0.00_ ;[Red]\-#,##0.00\ ">
                  <c:v>492.6</c:v>
                </c:pt>
                <c:pt idx="276" formatCode="#,##0.00_ ;[Red]\-#,##0.00\ ">
                  <c:v>974.2</c:v>
                </c:pt>
                <c:pt idx="277" formatCode="#,##0.00_ ;[Red]\-#,##0.00\ ">
                  <c:v>870.40000000000009</c:v>
                </c:pt>
                <c:pt idx="278" formatCode="#,##0.00_ ;[Red]\-#,##0.00\ ">
                  <c:v>492.80000000000007</c:v>
                </c:pt>
                <c:pt idx="279" formatCode="#,##0.00_ ;[Red]\-#,##0.00\ ">
                  <c:v>31.5</c:v>
                </c:pt>
                <c:pt idx="280" formatCode="#,##0.00_ ;[Red]\-#,##0.00\ ">
                  <c:v>380.90000000000003</c:v>
                </c:pt>
                <c:pt idx="281" formatCode="#,##0.00_ ;[Red]\-#,##0.00\ ">
                  <c:v>588.9</c:v>
                </c:pt>
                <c:pt idx="282" formatCode="#,##0.00_ ;[Red]\-#,##0.00\ ">
                  <c:v>551.79999999999995</c:v>
                </c:pt>
                <c:pt idx="283" formatCode="#,##0.00_ ;[Red]\-#,##0.00\ ">
                  <c:v>453.59999999999991</c:v>
                </c:pt>
                <c:pt idx="284" formatCode="#,##0.00_ ;[Red]\-#,##0.00\ ">
                  <c:v>604.5</c:v>
                </c:pt>
                <c:pt idx="285" formatCode="#,##0.00_ ;[Red]\-#,##0.00\ ">
                  <c:v>598.80000000000007</c:v>
                </c:pt>
                <c:pt idx="286" formatCode="#,##0.00_ ;[Red]\-#,##0.00\ ">
                  <c:v>734.3</c:v>
                </c:pt>
                <c:pt idx="287" formatCode="#,##0.00_ ;[Red]\-#,##0.00\ ">
                  <c:v>756.3</c:v>
                </c:pt>
                <c:pt idx="288" formatCode="#,##0.00_ ;[Red]\-#,##0.00\ ">
                  <c:v>590.4</c:v>
                </c:pt>
                <c:pt idx="289" formatCode="#,##0.00_ ;[Red]\-#,##0.00\ ">
                  <c:v>683.9</c:v>
                </c:pt>
                <c:pt idx="290" formatCode="#,##0.00_ ;[Red]\-#,##0.00\ ">
                  <c:v>667.9</c:v>
                </c:pt>
                <c:pt idx="291" formatCode="#,##0.00_ ;[Red]\-#,##0.00\ ">
                  <c:v>524.1</c:v>
                </c:pt>
                <c:pt idx="292" formatCode="#,##0.00_ ;[Red]\-#,##0.00\ ">
                  <c:v>441.4</c:v>
                </c:pt>
                <c:pt idx="293" formatCode="#,##0.00_ ;[Red]\-#,##0.00\ ">
                  <c:v>783</c:v>
                </c:pt>
                <c:pt idx="294" formatCode="#,##0.00_ ;[Red]\-#,##0.00\ ">
                  <c:v>653.19999999999993</c:v>
                </c:pt>
                <c:pt idx="295" formatCode="#,##0.00_ ;[Red]\-#,##0.00\ ">
                  <c:v>510.2</c:v>
                </c:pt>
                <c:pt idx="296">
                  <c:v>248.3</c:v>
                </c:pt>
                <c:pt idx="297">
                  <c:v>402</c:v>
                </c:pt>
                <c:pt idx="298" formatCode="#,##0.00_ ;[Red]\-#,##0.00\ ">
                  <c:v>577</c:v>
                </c:pt>
                <c:pt idx="299">
                  <c:v>719.2</c:v>
                </c:pt>
                <c:pt idx="300">
                  <c:v>630.6</c:v>
                </c:pt>
                <c:pt idx="301" formatCode="0.00">
                  <c:v>647.9</c:v>
                </c:pt>
                <c:pt idx="302">
                  <c:v>83.8</c:v>
                </c:pt>
                <c:pt idx="303">
                  <c:v>700.6</c:v>
                </c:pt>
                <c:pt idx="304">
                  <c:v>758.50000000000011</c:v>
                </c:pt>
                <c:pt idx="305">
                  <c:v>832.50000000000011</c:v>
                </c:pt>
                <c:pt idx="306">
                  <c:v>555.29999999999995</c:v>
                </c:pt>
                <c:pt idx="307">
                  <c:v>625.4</c:v>
                </c:pt>
                <c:pt idx="308">
                  <c:v>677.3</c:v>
                </c:pt>
                <c:pt idx="309">
                  <c:v>533.6</c:v>
                </c:pt>
                <c:pt idx="310">
                  <c:v>526.9</c:v>
                </c:pt>
                <c:pt idx="311">
                  <c:v>671.50000000000011</c:v>
                </c:pt>
                <c:pt idx="312">
                  <c:v>725.69999999999993</c:v>
                </c:pt>
                <c:pt idx="313">
                  <c:v>414.5</c:v>
                </c:pt>
                <c:pt idx="314">
                  <c:v>24</c:v>
                </c:pt>
                <c:pt idx="315" formatCode="#,##0.00_ ;[Red]\-#,##0.00\ ">
                  <c:v>503.20000000000005</c:v>
                </c:pt>
                <c:pt idx="316" formatCode="#,##0.00_ ;[Red]\-#,##0.00\ ">
                  <c:v>721.7</c:v>
                </c:pt>
                <c:pt idx="317" formatCode="#,##0.00_ ;[Red]\-#,##0.00\ ">
                  <c:v>372.5</c:v>
                </c:pt>
                <c:pt idx="318" formatCode="#,##0.00_ ;[Red]\-#,##0.00\ ">
                  <c:v>716.30000000000007</c:v>
                </c:pt>
                <c:pt idx="319" formatCode="#,##0.00_ ;[Red]\-#,##0.00\ ">
                  <c:v>609.4</c:v>
                </c:pt>
                <c:pt idx="320" formatCode="#,##0.00_ ;[Red]\-#,##0.00\ ">
                  <c:v>580.79999999999995</c:v>
                </c:pt>
                <c:pt idx="321">
                  <c:v>621</c:v>
                </c:pt>
                <c:pt idx="322" formatCode="#,##0.00_ ;[Red]\-#,##0.00\ ">
                  <c:v>535.9</c:v>
                </c:pt>
                <c:pt idx="323" formatCode="#,##0.00_ ;[Red]\-#,##0.00\ ">
                  <c:v>752.3</c:v>
                </c:pt>
                <c:pt idx="324" formatCode="#,##0.00_ ;[Red]\-#,##0.00\ ">
                  <c:v>843.6</c:v>
                </c:pt>
                <c:pt idx="325" formatCode="#,##0.00_ ;[Red]\-#,##0.00\ ">
                  <c:v>581</c:v>
                </c:pt>
                <c:pt idx="326" formatCode="#,##0.00_ ;[Red]\-#,##0.00\ ">
                  <c:v>671</c:v>
                </c:pt>
                <c:pt idx="327" formatCode="#,##0.00_ ;[Red]\-#,##0.00\ ">
                  <c:v>523.5</c:v>
                </c:pt>
                <c:pt idx="328" formatCode="#,##0.00_ ;[Red]\-#,##0.00\ ">
                  <c:v>465</c:v>
                </c:pt>
                <c:pt idx="329" formatCode="#,##0.00_ ;[Red]\-#,##0.00\ ">
                  <c:v>852.2</c:v>
                </c:pt>
                <c:pt idx="330" formatCode="#,##0.00_ ;[Red]\-#,##0.00\ ">
                  <c:v>697.60000000000014</c:v>
                </c:pt>
                <c:pt idx="331" formatCode="#,##0.00_ ;[Red]\-#,##0.00\ ">
                  <c:v>510.7</c:v>
                </c:pt>
                <c:pt idx="332" formatCode="#,##0.00_ ;[Red]\-#,##0.00\ ">
                  <c:v>471.90000000000003</c:v>
                </c:pt>
                <c:pt idx="333" formatCode="#,##0.00_ ;[Red]\-#,##0.00\ ">
                  <c:v>588.1</c:v>
                </c:pt>
                <c:pt idx="334" formatCode="#,##0.00_ ;[Red]\-#,##0.00\ ">
                  <c:v>405.5</c:v>
                </c:pt>
                <c:pt idx="335" formatCode="#,##0.00_ ;[Red]\-#,##0.00\ ">
                  <c:v>615.79999999999995</c:v>
                </c:pt>
                <c:pt idx="336" formatCode="#,##0.00_ ;[Red]\-#,##0.00\ ">
                  <c:v>590.1</c:v>
                </c:pt>
                <c:pt idx="337" formatCode="#,##0.00_ ;[Red]\-#,##0.00\ ">
                  <c:v>571.20000000000005</c:v>
                </c:pt>
                <c:pt idx="338" formatCode="#,##0.00_ ;[Red]\-#,##0.00\ ">
                  <c:v>514.90000000000009</c:v>
                </c:pt>
                <c:pt idx="339" formatCode="#,##0.00_ ;[Red]\-#,##0.00\ ">
                  <c:v>616.79999999999995</c:v>
                </c:pt>
                <c:pt idx="340" formatCode="#,##0.00_ ;[Red]\-#,##0.00\ ">
                  <c:v>734.99999999999989</c:v>
                </c:pt>
                <c:pt idx="341" formatCode="#,##0.00_ ;[Red]\-#,##0.00\ ">
                  <c:v>841.40000000000009</c:v>
                </c:pt>
                <c:pt idx="342" formatCode="#,##0.00_ ;[Red]\-#,##0.00\ ">
                  <c:v>614.5</c:v>
                </c:pt>
                <c:pt idx="343" formatCode="#,##0.00_ ;[Red]\-#,##0.00\ ">
                  <c:v>528.4</c:v>
                </c:pt>
                <c:pt idx="344" formatCode="#,##0.00_ ;[Red]\-#,##0.00\ ">
                  <c:v>617.9</c:v>
                </c:pt>
                <c:pt idx="345" formatCode="#,##0.00_ ;[Red]\-#,##0.00\ ">
                  <c:v>522.4</c:v>
                </c:pt>
                <c:pt idx="346" formatCode="#,##0.00_ ;[Red]\-#,##0.00\ ">
                  <c:v>516.19999999999993</c:v>
                </c:pt>
                <c:pt idx="347" formatCode="#,##0.00_ ;[Red]\-#,##0.00\ ">
                  <c:v>757.69999999999993</c:v>
                </c:pt>
                <c:pt idx="348" formatCode="#,##0.00_ ;[Red]\-#,##0.00\ ">
                  <c:v>742.7</c:v>
                </c:pt>
                <c:pt idx="349" formatCode="#,##0.00_ ;[Red]\-#,##0.00\ ">
                  <c:v>13</c:v>
                </c:pt>
                <c:pt idx="350" formatCode="#,##0.00_ ;[Red]\-#,##0.00\ ">
                  <c:v>36</c:v>
                </c:pt>
                <c:pt idx="351" formatCode="#,##0.00_ ;[Red]\-#,##0.00\ ">
                  <c:v>513.5</c:v>
                </c:pt>
                <c:pt idx="352" formatCode="#,##0.00_ ;[Red]\-#,##0.00\ ">
                  <c:v>579.70000000000005</c:v>
                </c:pt>
                <c:pt idx="353" formatCode="#,##0.00_ ;[Red]\-#,##0.00\ ">
                  <c:v>383.09999999999997</c:v>
                </c:pt>
                <c:pt idx="354" formatCode="#,##0.00_ ;[Red]\-#,##0.00\ ">
                  <c:v>703.8</c:v>
                </c:pt>
                <c:pt idx="355" formatCode="#,##0.00_ ;[Red]\-#,##0.00\ ">
                  <c:v>708.1</c:v>
                </c:pt>
                <c:pt idx="356" formatCode="#,##0.00_ ;[Red]\-#,##0.00\ ">
                  <c:v>613.9</c:v>
                </c:pt>
                <c:pt idx="357" formatCode="#,##0.00_ ;[Red]\-#,##0.00\ ">
                  <c:v>606.20000000000005</c:v>
                </c:pt>
                <c:pt idx="358" formatCode="#,##0.00_ ;[Red]\-#,##0.00\ ">
                  <c:v>544.1</c:v>
                </c:pt>
                <c:pt idx="359" formatCode="#,##0.00_ ;[Red]\-#,##0.00\ ">
                  <c:v>823.79999999999984</c:v>
                </c:pt>
                <c:pt idx="360" formatCode="#,##0.00_ ;[Red]\-#,##0.00\ ">
                  <c:v>863.69999999999993</c:v>
                </c:pt>
                <c:pt idx="361" formatCode="#,##0.00_ ;[Red]\-#,##0.00\ ">
                  <c:v>606.6</c:v>
                </c:pt>
                <c:pt idx="362" formatCode="#,##0.00_ ;[Red]\-#,##0.00\ ">
                  <c:v>506.90000000000009</c:v>
                </c:pt>
                <c:pt idx="363" formatCode="#,##0.00_ ;[Red]\-#,##0.00\ ">
                  <c:v>581.80000000000007</c:v>
                </c:pt>
                <c:pt idx="364" formatCode="#,##0.00_ ;[Red]\-#,##0.00\ ">
                  <c:v>468.19999999999993</c:v>
                </c:pt>
                <c:pt idx="365" formatCode="#,##0.00_ ;[Red]\-#,##0.00\ ">
                  <c:v>411.1</c:v>
                </c:pt>
                <c:pt idx="366" formatCode="#,##0.00_ ;[Red]\-#,##0.00\ ">
                  <c:v>810.99999999999989</c:v>
                </c:pt>
                <c:pt idx="367" formatCode="#,##0.00_ ;[Red]\-#,##0.00\ ">
                  <c:v>640.6</c:v>
                </c:pt>
                <c:pt idx="368" formatCode="#,##0.00_ ;[Red]\-#,##0.00\ ">
                  <c:v>501.1</c:v>
                </c:pt>
                <c:pt idx="369" formatCode="#,##0.00_ ;[Red]\-#,##0.00\ ">
                  <c:v>26.6</c:v>
                </c:pt>
                <c:pt idx="370" formatCode="#,##0.00_ ;[Red]\-#,##0.00\ ">
                  <c:v>499.20000000000005</c:v>
                </c:pt>
                <c:pt idx="371" formatCode="#,##0.00_ ;[Red]\-#,##0.00\ ">
                  <c:v>564.70000000000005</c:v>
                </c:pt>
                <c:pt idx="372" formatCode="#,##0.00_ ;[Red]\-#,##0.00\ ">
                  <c:v>829.4</c:v>
                </c:pt>
                <c:pt idx="373" formatCode="#,##0.00_ ;[Red]\-#,##0.00\ ">
                  <c:v>677.8</c:v>
                </c:pt>
                <c:pt idx="374" formatCode="#,##0.00_ ;[Red]\-#,##0.00\ ">
                  <c:v>730.3</c:v>
                </c:pt>
                <c:pt idx="375" formatCode="#,##0.00_ ;[Red]\-#,##0.00\ ">
                  <c:v>795.39999999999986</c:v>
                </c:pt>
                <c:pt idx="376" formatCode="#,##0.00_ ;[Red]\-#,##0.00\ ">
                  <c:v>553</c:v>
                </c:pt>
                <c:pt idx="377" formatCode="#,##0.00_ ;[Red]\-#,##0.00\ ">
                  <c:v>801.90000000000009</c:v>
                </c:pt>
                <c:pt idx="378" formatCode="#,##0.00_ ;[Red]\-#,##0.00\ ">
                  <c:v>812.40000000000009</c:v>
                </c:pt>
                <c:pt idx="379" formatCode="#,##0.00_ ;[Red]\-#,##0.00\ ">
                  <c:v>687.19999999999993</c:v>
                </c:pt>
                <c:pt idx="380" formatCode="#,##0.00_ ;[Red]\-#,##0.00\ ">
                  <c:v>668</c:v>
                </c:pt>
                <c:pt idx="381" formatCode="#,##0.00_ ;[Red]\-#,##0.00\ ">
                  <c:v>614.19999999999993</c:v>
                </c:pt>
                <c:pt idx="382" formatCode="#,##0.00_ ;[Red]\-#,##0.00\ ">
                  <c:v>633.4</c:v>
                </c:pt>
                <c:pt idx="383" formatCode="#,##0.00_ ;[Red]\-#,##0.00\ ">
                  <c:v>627.59999999999991</c:v>
                </c:pt>
                <c:pt idx="384" formatCode="#,##0.00_ ;[Red]\-#,##0.00\ ">
                  <c:v>705.1</c:v>
                </c:pt>
                <c:pt idx="385" formatCode="#,##0.00_ ;[Red]\-#,##0.00\ ">
                  <c:v>223</c:v>
                </c:pt>
                <c:pt idx="386" formatCode="#,##0.00_ ;[Red]\-#,##0.00\ ">
                  <c:v>616.99999999999989</c:v>
                </c:pt>
                <c:pt idx="387" formatCode="#,##0.00_ ;[Red]\-#,##0.00\ ">
                  <c:v>680.19999999999993</c:v>
                </c:pt>
                <c:pt idx="388" formatCode="#,##0.00_ ;[Red]\-#,##0.00\ ">
                  <c:v>726.30000000000007</c:v>
                </c:pt>
                <c:pt idx="389" formatCode="#,##0.00_ ;[Red]\-#,##0.00\ ">
                  <c:v>637.29999999999995</c:v>
                </c:pt>
                <c:pt idx="390" formatCode="#,##0.00_ ;[Red]\-#,##0.00\ ">
                  <c:v>508.4</c:v>
                </c:pt>
                <c:pt idx="391" formatCode="#,##0.00_ ;[Red]\-#,##0.00\ ">
                  <c:v>603.6</c:v>
                </c:pt>
                <c:pt idx="392" formatCode="#,##0.00_ ;[Red]\-#,##0.00\ ">
                  <c:v>743.5</c:v>
                </c:pt>
                <c:pt idx="393" formatCode="#,##0.00_ ;[Red]\-#,##0.00\ ">
                  <c:v>870</c:v>
                </c:pt>
                <c:pt idx="394" formatCode="#,##0.00_ ;[Red]\-#,##0.00\ ">
                  <c:v>693</c:v>
                </c:pt>
                <c:pt idx="395" formatCode="#,##0.00_ ;[Red]\-#,##0.00\ ">
                  <c:v>586.4</c:v>
                </c:pt>
                <c:pt idx="396" formatCode="#,##0.00_ ;[Red]\-#,##0.00\ ">
                  <c:v>488.20000000000005</c:v>
                </c:pt>
                <c:pt idx="397" formatCode="#,##0.00_ ;[Red]\-#,##0.00\ ">
                  <c:v>912.40000000000009</c:v>
                </c:pt>
                <c:pt idx="398" formatCode="#,##0.00_ ;[Red]\-#,##0.00\ ">
                  <c:v>720.2</c:v>
                </c:pt>
                <c:pt idx="399" formatCode="#,##0.00_ ;[Red]\-#,##0.00\ ">
                  <c:v>598.6</c:v>
                </c:pt>
                <c:pt idx="400" formatCode="#,##0.00_ ;[Red]\-#,##0.00\ ">
                  <c:v>225.2</c:v>
                </c:pt>
                <c:pt idx="401" formatCode="#,##0.00_ ;[Red]\-#,##0.00\ ">
                  <c:v>584.6</c:v>
                </c:pt>
                <c:pt idx="402" formatCode="#,##0.00_ ;[Red]\-#,##0.00\ ">
                  <c:v>603.80000000000007</c:v>
                </c:pt>
                <c:pt idx="403" formatCode="#,##0.00_ ;[Red]\-#,##0.00\ ">
                  <c:v>532.79999999999995</c:v>
                </c:pt>
                <c:pt idx="404" formatCode="#,##0.00_ ;[Red]\-#,##0.00\ ">
                  <c:v>726.9</c:v>
                </c:pt>
                <c:pt idx="405" formatCode="#,##0.00_ ;[Red]\-#,##0.00\ ">
                  <c:v>759.9</c:v>
                </c:pt>
                <c:pt idx="406" formatCode="#,##0.00_ ;[Red]\-#,##0.00\ ">
                  <c:v>487.20000000000005</c:v>
                </c:pt>
                <c:pt idx="407" formatCode="#,##0.00_ ;[Red]\-#,##0.00\ ">
                  <c:v>597.9</c:v>
                </c:pt>
                <c:pt idx="408" formatCode="#,##0.00_ ;[Red]\-#,##0.00\ ">
                  <c:v>693.5</c:v>
                </c:pt>
                <c:pt idx="409" formatCode="#,##0.00_ ;[Red]\-#,##0.00\ ">
                  <c:v>386.9</c:v>
                </c:pt>
                <c:pt idx="410" formatCode="#,##0.00_ ;[Red]\-#,##0.00\ ">
                  <c:v>538.79999999999995</c:v>
                </c:pt>
                <c:pt idx="411" formatCode="#,##0.00_ ;[Red]\-#,##0.00\ ">
                  <c:v>890</c:v>
                </c:pt>
                <c:pt idx="412">
                  <c:v>347.6</c:v>
                </c:pt>
                <c:pt idx="413" formatCode="#,##0.00_ ;[Red]\-#,##0.00\ ">
                  <c:v>229</c:v>
                </c:pt>
                <c:pt idx="414" formatCode="#,##0.00_ ;[Red]\-#,##0.00\ ">
                  <c:v>491.20000000000005</c:v>
                </c:pt>
                <c:pt idx="415" formatCode="#,##0.00_ ;[Red]\-#,##0.00\ ">
                  <c:v>586.79999999999995</c:v>
                </c:pt>
                <c:pt idx="416" formatCode="#,##0.00_ ;[Red]\-#,##0.00\ ">
                  <c:v>718.5</c:v>
                </c:pt>
                <c:pt idx="417" formatCode="#,##0.00_ ;[Red]\-#,##0.00\ ">
                  <c:v>552.90000000000009</c:v>
                </c:pt>
                <c:pt idx="418" formatCode="#,##0.00_ ;[Red]\-#,##0.00\ ">
                  <c:v>561.80000000000007</c:v>
                </c:pt>
                <c:pt idx="419" formatCode="#,##0.00_ ;[Red]\-#,##0.00\ ">
                  <c:v>566.6</c:v>
                </c:pt>
                <c:pt idx="420">
                  <c:v>678.1</c:v>
                </c:pt>
                <c:pt idx="421" formatCode="#,##0.00_ ;[Red]\-#,##0.00\ ">
                  <c:v>705.5</c:v>
                </c:pt>
                <c:pt idx="422" formatCode="#,##0.00_ ;[Red]\-#,##0.00\ ">
                  <c:v>619.1</c:v>
                </c:pt>
                <c:pt idx="423" formatCode="#,##0.00_ ;[Red]\-#,##0.00\ ">
                  <c:v>707.1</c:v>
                </c:pt>
                <c:pt idx="424" formatCode="#,##0.00_ ;[Red]\-#,##0.00\ ">
                  <c:v>601.90000000000009</c:v>
                </c:pt>
                <c:pt idx="425" formatCode="#,##0.00_ ;[Red]\-#,##0.00\ ">
                  <c:v>863.4</c:v>
                </c:pt>
                <c:pt idx="426" formatCode="#,##0.00_ ;[Red]\-#,##0.00\ ">
                  <c:v>866.2</c:v>
                </c:pt>
                <c:pt idx="427" formatCode="#,##0.00_ ;[Red]\-#,##0.00\ ">
                  <c:v>692.50000000000011</c:v>
                </c:pt>
                <c:pt idx="428" formatCode="#,##0.00_ ;[Red]\-#,##0.00\ ">
                  <c:v>604.09999999999991</c:v>
                </c:pt>
                <c:pt idx="429" formatCode="#,##0.00_ ;[Red]\-#,##0.00\ ">
                  <c:v>511</c:v>
                </c:pt>
                <c:pt idx="430" formatCode="#,##0.00_ ;[Red]\-#,##0.00\ ">
                  <c:v>840.2</c:v>
                </c:pt>
                <c:pt idx="431" formatCode="#,##0.00_ ;[Red]\-#,##0.00\ ">
                  <c:v>806</c:v>
                </c:pt>
                <c:pt idx="432" formatCode="#,##0.00_ ;[Red]\-#,##0.00\ ">
                  <c:v>602.79999999999995</c:v>
                </c:pt>
                <c:pt idx="433" formatCode="#,##0.00_ ;[Red]\-#,##0.00\ ">
                  <c:v>27</c:v>
                </c:pt>
                <c:pt idx="434" formatCode="#,##0.00_ ;[Red]\-#,##0.00\ ">
                  <c:v>665.5</c:v>
                </c:pt>
                <c:pt idx="435" formatCode="#,##0.00_ ;[Red]\-#,##0.00\ ">
                  <c:v>607.5</c:v>
                </c:pt>
                <c:pt idx="436" formatCode="#,##0.00_ ;[Red]\-#,##0.00\ ">
                  <c:v>339</c:v>
                </c:pt>
                <c:pt idx="437" formatCode="#,##0.00_ ;[Red]\-#,##0.00\ ">
                  <c:v>635.1</c:v>
                </c:pt>
                <c:pt idx="438" formatCode="#,##0.00_ ;[Red]\-#,##0.00\ ">
                  <c:v>630.4</c:v>
                </c:pt>
                <c:pt idx="439" formatCode="#,##0.00_ ;[Red]\-#,##0.00\ ">
                  <c:v>673.90000000000009</c:v>
                </c:pt>
                <c:pt idx="440" formatCode="#,##0.00_ ;[Red]\-#,##0.00\ ">
                  <c:v>399.29999999999995</c:v>
                </c:pt>
                <c:pt idx="441" formatCode="#,##0.00_ ;[Red]\-#,##0.00\ ">
                  <c:v>614</c:v>
                </c:pt>
                <c:pt idx="442" formatCode="#,##0.00_ ;[Red]\-#,##0.00\ ">
                  <c:v>897.5</c:v>
                </c:pt>
                <c:pt idx="443" formatCode="#,##0.00_ ;[Red]\-#,##0.00\ ">
                  <c:v>915.30000000000007</c:v>
                </c:pt>
                <c:pt idx="444" formatCode="#,##0.00_ ;[Red]\-#,##0.00\ ">
                  <c:v>618.80000000000007</c:v>
                </c:pt>
                <c:pt idx="445" formatCode="#,##0.00_ ;[Red]\-#,##0.00\ ">
                  <c:v>557</c:v>
                </c:pt>
                <c:pt idx="446" formatCode="#,##0.00_ ;[Red]\-#,##0.00\ ">
                  <c:v>549.6</c:v>
                </c:pt>
                <c:pt idx="447" formatCode="#,##0.00_ ;[Red]\-#,##0.00\ ">
                  <c:v>729.69999999999993</c:v>
                </c:pt>
                <c:pt idx="448" formatCode="#,##0.00_ ;[Red]\-#,##0.00\ ">
                  <c:v>667.6</c:v>
                </c:pt>
                <c:pt idx="449" formatCode="#,##0.00_ ;[Red]\-#,##0.00\ ">
                  <c:v>521.20000000000005</c:v>
                </c:pt>
                <c:pt idx="450" formatCode="#,##0.00_ ;[Red]\-#,##0.00\ ">
                  <c:v>302.5</c:v>
                </c:pt>
                <c:pt idx="451" formatCode="#,##0.00_ ;[Red]\-#,##0.00\ ">
                  <c:v>512.9</c:v>
                </c:pt>
                <c:pt idx="452" formatCode="#,##0.00_ ;[Red]\-#,##0.00\ ">
                  <c:v>612.99999999999989</c:v>
                </c:pt>
                <c:pt idx="453" formatCode="#,##0.00_ ;[Red]\-#,##0.00\ ">
                  <c:v>382.6</c:v>
                </c:pt>
                <c:pt idx="454" formatCode="#,##0.00_ ;[Red]\-#,##0.00\ ">
                  <c:v>97.800000000000011</c:v>
                </c:pt>
                <c:pt idx="455" formatCode="#,##0.00_ ;[Red]\-#,##0.00\ ">
                  <c:v>52.8</c:v>
                </c:pt>
                <c:pt idx="456" formatCode="#,##0.00_ ;[Red]\-#,##0.00\ ">
                  <c:v>802.79999999999984</c:v>
                </c:pt>
                <c:pt idx="457" formatCode="#,##0.00_ ;[Red]\-#,##0.00\ ">
                  <c:v>635.4</c:v>
                </c:pt>
                <c:pt idx="458" formatCode="#,##0.00_ ;[Red]\-#,##0.00\ ">
                  <c:v>598.40000000000009</c:v>
                </c:pt>
                <c:pt idx="459" formatCode="#,##0.00_ ;[Red]\-#,##0.00\ ">
                  <c:v>653.40000000000009</c:v>
                </c:pt>
                <c:pt idx="460" formatCode="#,##0.00_ ;[Red]\-#,##0.00\ ">
                  <c:v>101.3</c:v>
                </c:pt>
                <c:pt idx="461" formatCode="#,##0.00_ ;[Red]\-#,##0.00\ ">
                  <c:v>703.9</c:v>
                </c:pt>
                <c:pt idx="462" formatCode="#,##0.00_ ;[Red]\-#,##0.00\ ">
                  <c:v>686.8</c:v>
                </c:pt>
                <c:pt idx="463" formatCode="#,##0.00_ ;[Red]\-#,##0.00\ ">
                  <c:v>707</c:v>
                </c:pt>
                <c:pt idx="464" formatCode="#,##0.00_ ;[Red]\-#,##0.00\ ">
                  <c:v>613.5</c:v>
                </c:pt>
                <c:pt idx="465" formatCode="#,##0.00_ ;[Red]\-#,##0.00\ ">
                  <c:v>797.8</c:v>
                </c:pt>
                <c:pt idx="466" formatCode="#,##0.00_ ;[Red]\-#,##0.00\ ">
                  <c:v>806.8</c:v>
                </c:pt>
                <c:pt idx="467" formatCode="#,##0.00_ ;[Red]\-#,##0.00\ ">
                  <c:v>591.69999999999993</c:v>
                </c:pt>
                <c:pt idx="468" formatCode="#,##0.00_ ;[Red]\-#,##0.00\ ">
                  <c:v>270.10000000000002</c:v>
                </c:pt>
                <c:pt idx="469" formatCode="#,##0.00_ ;[Red]\-#,##0.00\ ">
                  <c:v>645.69999999999993</c:v>
                </c:pt>
                <c:pt idx="470" formatCode="#,##0.00_ ;[Red]\-#,##0.00\ ">
                  <c:v>701.69999999999993</c:v>
                </c:pt>
                <c:pt idx="471" formatCode="#,##0.00_ ;[Red]\-#,##0.00\ ">
                  <c:v>457</c:v>
                </c:pt>
                <c:pt idx="472" formatCode="#,##0.00_ ;[Red]\-#,##0.00\ ">
                  <c:v>622.9</c:v>
                </c:pt>
                <c:pt idx="473" formatCode="#,##0.00_ ;[Red]\-#,##0.00\ ">
                  <c:v>627.90000000000009</c:v>
                </c:pt>
                <c:pt idx="474" formatCode="#,##0.00_ ;[Red]\-#,##0.00\ ">
                  <c:v>621.5</c:v>
                </c:pt>
                <c:pt idx="475" formatCode="#,##0.00_ ;[Red]\-#,##0.00\ ">
                  <c:v>512.1</c:v>
                </c:pt>
                <c:pt idx="476" formatCode="#,##0.00_ ;[Red]\-#,##0.00\ ">
                  <c:v>516.1</c:v>
                </c:pt>
                <c:pt idx="477" formatCode="#,##0.00_ ;[Red]\-#,##0.00\ ">
                  <c:v>718</c:v>
                </c:pt>
                <c:pt idx="478" formatCode="#,##0.00_ ;[Red]\-#,##0.00\ ">
                  <c:v>797.20000000000016</c:v>
                </c:pt>
                <c:pt idx="479" formatCode="#,##0.00_ ;[Red]\-#,##0.00\ ">
                  <c:v>518.70000000000005</c:v>
                </c:pt>
                <c:pt idx="480" formatCode="#,##0.00_ ;[Red]\-#,##0.00\ ">
                  <c:v>607.5</c:v>
                </c:pt>
                <c:pt idx="481" formatCode="#,##0.00_ ;[Red]\-#,##0.00\ ">
                  <c:v>506.29999999999995</c:v>
                </c:pt>
                <c:pt idx="482" formatCode="#,##0.00_ ;[Red]\-#,##0.00\ ">
                  <c:v>726.00000000000011</c:v>
                </c:pt>
                <c:pt idx="483" formatCode="#,##0.00_ ;[Red]\-#,##0.00\ ">
                  <c:v>623.80000000000007</c:v>
                </c:pt>
                <c:pt idx="484">
                  <c:v>517.9</c:v>
                </c:pt>
                <c:pt idx="485">
                  <c:v>609.9</c:v>
                </c:pt>
                <c:pt idx="486">
                  <c:v>528.1</c:v>
                </c:pt>
                <c:pt idx="487" formatCode="0.00">
                  <c:v>438.2</c:v>
                </c:pt>
                <c:pt idx="488">
                  <c:v>717.30000000000007</c:v>
                </c:pt>
                <c:pt idx="489">
                  <c:v>611.49999999999989</c:v>
                </c:pt>
                <c:pt idx="490">
                  <c:v>618.5</c:v>
                </c:pt>
                <c:pt idx="491">
                  <c:v>665.80000000000007</c:v>
                </c:pt>
                <c:pt idx="492">
                  <c:v>713.69999999999993</c:v>
                </c:pt>
                <c:pt idx="493">
                  <c:v>227.4</c:v>
                </c:pt>
                <c:pt idx="494" formatCode="0.00">
                  <c:v>826.00000000000011</c:v>
                </c:pt>
                <c:pt idx="495">
                  <c:v>715.2</c:v>
                </c:pt>
                <c:pt idx="496">
                  <c:v>712.50000000000011</c:v>
                </c:pt>
                <c:pt idx="497">
                  <c:v>623.4</c:v>
                </c:pt>
                <c:pt idx="498">
                  <c:v>790.09999999999991</c:v>
                </c:pt>
                <c:pt idx="499">
                  <c:v>489.3</c:v>
                </c:pt>
                <c:pt idx="500">
                  <c:v>614.4</c:v>
                </c:pt>
                <c:pt idx="501" formatCode="#,##0.00_ ;[Red]\-#,##0.00\ ">
                  <c:v>116.8</c:v>
                </c:pt>
                <c:pt idx="502" formatCode="#,##0.00_ ;[Red]\-#,##0.00\ ">
                  <c:v>611.29999999999995</c:v>
                </c:pt>
                <c:pt idx="503" formatCode="#,##0.00_ ;[Red]\-#,##0.00\ ">
                  <c:v>611.80000000000007</c:v>
                </c:pt>
                <c:pt idx="504" formatCode="#,##0.00_ ;[Red]\-#,##0.00\ ">
                  <c:v>434.40000000000003</c:v>
                </c:pt>
                <c:pt idx="505">
                  <c:v>63.8</c:v>
                </c:pt>
                <c:pt idx="506" formatCode="#,##0.00_ ;[Red]\-#,##0.00\ ">
                  <c:v>703.4</c:v>
                </c:pt>
                <c:pt idx="507" formatCode="#,##0.00_ ;[Red]\-#,##0.00\ ">
                  <c:v>605.4</c:v>
                </c:pt>
                <c:pt idx="508" formatCode="#,##0.00_ ;[Red]\-#,##0.00\ ">
                  <c:v>642.1</c:v>
                </c:pt>
                <c:pt idx="509" formatCode="#,##0.00_ ;[Red]\-#,##0.00\ ">
                  <c:v>502.69999999999993</c:v>
                </c:pt>
                <c:pt idx="510" formatCode="#,##0.00_ ;[Red]\-#,##0.00\ ">
                  <c:v>621.79999999999995</c:v>
                </c:pt>
                <c:pt idx="511" formatCode="#,##0.00_ ;[Red]\-#,##0.00\ ">
                  <c:v>843.9</c:v>
                </c:pt>
                <c:pt idx="512" formatCode="#,##0.00_ ;[Red]\-#,##0.00\ ">
                  <c:v>954.2</c:v>
                </c:pt>
                <c:pt idx="513">
                  <c:v>611.79999999999995</c:v>
                </c:pt>
                <c:pt idx="514" formatCode="#,##0.00_ ;[Red]\-#,##0.00\ ">
                  <c:v>676.6</c:v>
                </c:pt>
                <c:pt idx="515" formatCode="#,##0.00_ ;[Red]\-#,##0.00\ ">
                  <c:v>548.79999999999995</c:v>
                </c:pt>
                <c:pt idx="516" formatCode="#,##0.00_ ;[Red]\-#,##0.00\ ">
                  <c:v>704.5</c:v>
                </c:pt>
                <c:pt idx="517" formatCode="#,##0.00_ ;[Red]\-#,##0.00\ ">
                  <c:v>742.8</c:v>
                </c:pt>
                <c:pt idx="518" formatCode="#,##0.00_ ;[Red]\-#,##0.00\ ">
                  <c:v>654.6</c:v>
                </c:pt>
                <c:pt idx="519" formatCode="#,##0.00_ ;[Red]\-#,##0.00\ ">
                  <c:v>20</c:v>
                </c:pt>
                <c:pt idx="520" formatCode="#,##0.00_ ;[Red]\-#,##0.00\ ">
                  <c:v>529.9</c:v>
                </c:pt>
                <c:pt idx="521" formatCode="#,##0.00_ ;[Red]\-#,##0.00\ ">
                  <c:v>606.09999999999991</c:v>
                </c:pt>
                <c:pt idx="522" formatCode="#,##0.00_ ;[Red]\-#,##0.00\ ">
                  <c:v>384.8</c:v>
                </c:pt>
                <c:pt idx="523" formatCode="#,##0.00_ ;[Red]\-#,##0.00\ ">
                  <c:v>584.29999999999995</c:v>
                </c:pt>
                <c:pt idx="524" formatCode="#,##0.00_ ;[Red]\-#,##0.00\ ">
                  <c:v>579.9</c:v>
                </c:pt>
                <c:pt idx="525" formatCode="#,##0.00_ ;[Red]\-#,##0.00\ ">
                  <c:v>618.29999999999995</c:v>
                </c:pt>
                <c:pt idx="526" formatCode="#,##0.00_ ;[Red]\-#,##0.00\ ">
                  <c:v>620.30000000000007</c:v>
                </c:pt>
                <c:pt idx="527" formatCode="#,##0.00_ ;[Red]\-#,##0.00\ ">
                  <c:v>566.4</c:v>
                </c:pt>
                <c:pt idx="528" formatCode="#,##0.00_ ;[Red]\-#,##0.00\ ">
                  <c:v>748.69999999999993</c:v>
                </c:pt>
                <c:pt idx="529" formatCode="#,##0.00_ ;[Red]\-#,##0.00\ ">
                  <c:v>716.3</c:v>
                </c:pt>
                <c:pt idx="530" formatCode="#,##0.00_ ;[Red]\-#,##0.00\ ">
                  <c:v>611.9</c:v>
                </c:pt>
                <c:pt idx="531" formatCode="#,##0.00_ ;[Red]\-#,##0.00\ ">
                  <c:v>517.30000000000007</c:v>
                </c:pt>
                <c:pt idx="532" formatCode="#,##0.00_ ;[Red]\-#,##0.00\ ">
                  <c:v>472</c:v>
                </c:pt>
                <c:pt idx="533" formatCode="#,##0.00_ ;[Red]\-#,##0.00\ ">
                  <c:v>588.90000000000009</c:v>
                </c:pt>
                <c:pt idx="534" formatCode="#,##0.00_ ;[Red]\-#,##0.00\ ">
                  <c:v>695.2</c:v>
                </c:pt>
                <c:pt idx="535" formatCode="#,##0.00_ ;[Red]\-#,##0.00\ ">
                  <c:v>442.6</c:v>
                </c:pt>
                <c:pt idx="536" formatCode="#,##0.00_ ;[Red]\-#,##0.00\ ">
                  <c:v>21.3</c:v>
                </c:pt>
                <c:pt idx="537" formatCode="#,##0.00_ ;[Red]\-#,##0.00\ ">
                  <c:v>601.30000000000007</c:v>
                </c:pt>
                <c:pt idx="538" formatCode="#,##0.00_ ;[Red]\-#,##0.00\ ">
                  <c:v>508.19999999999993</c:v>
                </c:pt>
                <c:pt idx="539" formatCode="#,##0.00_ ;[Red]\-#,##0.00\ ">
                  <c:v>384.4</c:v>
                </c:pt>
                <c:pt idx="540" formatCode="#,##0.00_ ;[Red]\-#,##0.00\ ">
                  <c:v>456.4</c:v>
                </c:pt>
                <c:pt idx="541" formatCode="#,##0.00_ ;[Red]\-#,##0.00\ ">
                  <c:v>622.19999999999993</c:v>
                </c:pt>
                <c:pt idx="542" formatCode="#,##0.00_ ;[Red]\-#,##0.00\ ">
                  <c:v>572.59999999999991</c:v>
                </c:pt>
                <c:pt idx="543" formatCode="#,##0.00_ ;[Red]\-#,##0.00\ ">
                  <c:v>602.80000000000007</c:v>
                </c:pt>
                <c:pt idx="544" formatCode="#,##0.00_ ;[Red]\-#,##0.00\ ">
                  <c:v>631.20000000000005</c:v>
                </c:pt>
                <c:pt idx="545" formatCode="#,##0.00_ ;[Red]\-#,##0.00\ ">
                  <c:v>615.5</c:v>
                </c:pt>
                <c:pt idx="546" formatCode="#,##0.00_ ;[Red]\-#,##0.00\ ">
                  <c:v>792.19999999999993</c:v>
                </c:pt>
                <c:pt idx="547" formatCode="#,##0.00_ ;[Red]\-#,##0.00\ ">
                  <c:v>778.00000000000011</c:v>
                </c:pt>
                <c:pt idx="548" formatCode="#,##0.00_ ;[Red]\-#,##0.00\ ">
                  <c:v>581</c:v>
                </c:pt>
                <c:pt idx="549" formatCode="#,##0.00_ ;[Red]\-#,##0.00\ ">
                  <c:v>614.70000000000005</c:v>
                </c:pt>
                <c:pt idx="550" formatCode="#,##0.00_ ;[Red]\-#,##0.00\ ">
                  <c:v>515.79999999999995</c:v>
                </c:pt>
                <c:pt idx="551" formatCode="#,##0.00_ ;[Red]\-#,##0.00\ ">
                  <c:v>686.4</c:v>
                </c:pt>
                <c:pt idx="552" formatCode="#,##0.00_ ;[Red]\-#,##0.00\ ">
                  <c:v>534.5</c:v>
                </c:pt>
                <c:pt idx="553" formatCode="#,##0.00_ ;[Red]\-#,##0.00\ ">
                  <c:v>297.40000000000003</c:v>
                </c:pt>
                <c:pt idx="554" formatCode="#,##0.00_ ;[Red]\-#,##0.00\ ">
                  <c:v>626.1</c:v>
                </c:pt>
                <c:pt idx="555" formatCode="#,##0.00_ ;[Red]\-#,##0.00\ ">
                  <c:v>606.20000000000005</c:v>
                </c:pt>
                <c:pt idx="556" formatCode="#,##0.00_ ;[Red]\-#,##0.00\ ">
                  <c:v>435.90000000000003</c:v>
                </c:pt>
                <c:pt idx="557" formatCode="#,##0.00_ ;[Red]\-#,##0.00\ ">
                  <c:v>578.80000000000007</c:v>
                </c:pt>
                <c:pt idx="558" formatCode="#,##0.00_ ;[Red]\-#,##0.00\ ">
                  <c:v>624.9</c:v>
                </c:pt>
                <c:pt idx="559" formatCode="#,##0.00_ ;[Red]\-#,##0.00\ ">
                  <c:v>643.70000000000005</c:v>
                </c:pt>
                <c:pt idx="560" formatCode="#,##0.00_ ;[Red]\-#,##0.00\ ">
                  <c:v>589.30000000000007</c:v>
                </c:pt>
                <c:pt idx="561" formatCode="#,##0.00_ ;[Red]\-#,##0.00\ ">
                  <c:v>571.70000000000005</c:v>
                </c:pt>
                <c:pt idx="562" formatCode="#,##0.00_ ;[Red]\-#,##0.00\ ">
                  <c:v>597.5</c:v>
                </c:pt>
                <c:pt idx="563" formatCode="#,##0.00_ ;[Red]\-#,##0.00\ ">
                  <c:v>739.40000000000009</c:v>
                </c:pt>
                <c:pt idx="564" formatCode="#,##0.00_ ;[Red]\-#,##0.00\ ">
                  <c:v>688.99999999999989</c:v>
                </c:pt>
                <c:pt idx="565" formatCode="#,##0.00_ ;[Red]\-#,##0.00\ ">
                  <c:v>521.90000000000009</c:v>
                </c:pt>
                <c:pt idx="566" formatCode="#,##0.00_ ;[Red]\-#,##0.00\ ">
                  <c:v>286.40000000000003</c:v>
                </c:pt>
                <c:pt idx="567" formatCode="#,##0.00_ ;[Red]\-#,##0.00\ ">
                  <c:v>504</c:v>
                </c:pt>
                <c:pt idx="568" formatCode="#,##0.00_ ;[Red]\-#,##0.00\ ">
                  <c:v>640.90000000000009</c:v>
                </c:pt>
                <c:pt idx="569" formatCode="#,##0.00_ ;[Red]\-#,##0.00\ ">
                  <c:v>663.89999999999986</c:v>
                </c:pt>
                <c:pt idx="570" formatCode="#,##0.00_ ;[Red]\-#,##0.00\ ">
                  <c:v>478.1</c:v>
                </c:pt>
                <c:pt idx="571" formatCode="#,##0.00_ ;[Red]\-#,##0.00\ ">
                  <c:v>314.60000000000002</c:v>
                </c:pt>
                <c:pt idx="572" formatCode="#,##0.00_ ;[Red]\-#,##0.00\ ">
                  <c:v>539.4</c:v>
                </c:pt>
                <c:pt idx="573" formatCode="#,##0.00_ ;[Red]\-#,##0.00\ ">
                  <c:v>560.4</c:v>
                </c:pt>
                <c:pt idx="574" formatCode="#,##0.00_ ;[Red]\-#,##0.00\ ">
                  <c:v>491.90000000000003</c:v>
                </c:pt>
                <c:pt idx="575" formatCode="#,##0.00_ ;[Red]\-#,##0.00\ ">
                  <c:v>395.5</c:v>
                </c:pt>
                <c:pt idx="576" formatCode="#,##0.00_ ;[Red]\-#,##0.00\ ">
                  <c:v>623.90000000000009</c:v>
                </c:pt>
                <c:pt idx="577" formatCode="#,##0.00_ ;[Red]\-#,##0.00\ ">
                  <c:v>525.9</c:v>
                </c:pt>
                <c:pt idx="578" formatCode="#,##0.00_ ;[Red]\-#,##0.00\ ">
                  <c:v>583.19999999999993</c:v>
                </c:pt>
                <c:pt idx="579" formatCode="#,##0.00_ ;[Red]\-#,##0.00\ ">
                  <c:v>527.30000000000007</c:v>
                </c:pt>
                <c:pt idx="580" formatCode="#,##0.00_ ;[Red]\-#,##0.00\ ">
                  <c:v>523.1</c:v>
                </c:pt>
                <c:pt idx="581" formatCode="#,##0.00_ ;[Red]\-#,##0.00\ ">
                  <c:v>736.59999999999991</c:v>
                </c:pt>
                <c:pt idx="582" formatCode="#,##0.00_ ;[Red]\-#,##0.00\ ">
                  <c:v>741.2</c:v>
                </c:pt>
                <c:pt idx="583" formatCode="#,##0.00_ ;[Red]\-#,##0.00\ ">
                  <c:v>515.1</c:v>
                </c:pt>
                <c:pt idx="584" formatCode="#,##0.00_ ;[Red]\-#,##0.00\ ">
                  <c:v>517.9</c:v>
                </c:pt>
                <c:pt idx="585">
                  <c:v>481.4</c:v>
                </c:pt>
                <c:pt idx="586" formatCode="#,##0.00_ ;[Red]\-#,##0.00\ ">
                  <c:v>663.69999999999993</c:v>
                </c:pt>
                <c:pt idx="587" formatCode="#,##0.00_ ;[Red]\-#,##0.00\ ">
                  <c:v>615.5</c:v>
                </c:pt>
                <c:pt idx="588" formatCode="#,##0.00_ ;[Red]\-#,##0.00\ ">
                  <c:v>168.9</c:v>
                </c:pt>
                <c:pt idx="589" formatCode="#,##0.00_ ;[Red]\-#,##0.00\ ">
                  <c:v>57.400000000000006</c:v>
                </c:pt>
                <c:pt idx="590" formatCode="#,##0.00_ ;[Red]\-#,##0.00\ ">
                  <c:v>517.29999999999995</c:v>
                </c:pt>
                <c:pt idx="591" formatCode="#,##0.00_ ;[Red]\-#,##0.00\ ">
                  <c:v>516.4</c:v>
                </c:pt>
                <c:pt idx="592" formatCode="#,##0.00_ ;[Red]\-#,##0.00\ ">
                  <c:v>344.4</c:v>
                </c:pt>
                <c:pt idx="593" formatCode="#,##0.00_ ;[Red]\-#,##0.00\ ">
                  <c:v>439.8</c:v>
                </c:pt>
                <c:pt idx="594" formatCode="#,##0.00_ ;[Red]\-#,##0.00\ ">
                  <c:v>648.69999999999993</c:v>
                </c:pt>
                <c:pt idx="595" formatCode="#,##0.00_ ;[Red]\-#,##0.00\ ">
                  <c:v>640.20000000000005</c:v>
                </c:pt>
                <c:pt idx="596" formatCode="#,##0.00_ ;[Red]\-#,##0.00\ ">
                  <c:v>745.2</c:v>
                </c:pt>
                <c:pt idx="597" formatCode="#,##0.00_ ;[Red]\-#,##0.00\ ">
                  <c:v>603.59999999999991</c:v>
                </c:pt>
                <c:pt idx="598" formatCode="#,##0.00_ ;[Red]\-#,##0.00\ ">
                  <c:v>556.30000000000007</c:v>
                </c:pt>
                <c:pt idx="599" formatCode="#,##0.00_ ;[Red]\-#,##0.00\ ">
                  <c:v>773.1</c:v>
                </c:pt>
                <c:pt idx="600" formatCode="#,##0.00_ ;[Red]\-#,##0.00\ ">
                  <c:v>793.2</c:v>
                </c:pt>
                <c:pt idx="601" formatCode="#,##0.00_ ;[Red]\-#,##0.00\ ">
                  <c:v>639.9</c:v>
                </c:pt>
                <c:pt idx="602" formatCode="#,##0.00_ ;[Red]\-#,##0.00\ ">
                  <c:v>536.80000000000007</c:v>
                </c:pt>
                <c:pt idx="603" formatCode="#,##0.00_ ;[Red]\-#,##0.00\ ">
                  <c:v>531.59999999999991</c:v>
                </c:pt>
                <c:pt idx="604" formatCode="#,##0.00_ ;[Red]\-#,##0.00\ ">
                  <c:v>736.2</c:v>
                </c:pt>
                <c:pt idx="605" formatCode="#,##0.00_ ;[Red]\-#,##0.00\ ">
                  <c:v>646</c:v>
                </c:pt>
                <c:pt idx="606" formatCode="#,##0.00_ ;[Red]\-#,##0.00\ ">
                  <c:v>524.6</c:v>
                </c:pt>
                <c:pt idx="607" formatCode="#,##0.00_ ;[Red]\-#,##0.00\ ">
                  <c:v>25</c:v>
                </c:pt>
                <c:pt idx="608">
                  <c:v>599.6</c:v>
                </c:pt>
                <c:pt idx="609">
                  <c:v>538.9</c:v>
                </c:pt>
                <c:pt idx="610">
                  <c:v>381.2</c:v>
                </c:pt>
                <c:pt idx="611">
                  <c:v>495.8</c:v>
                </c:pt>
                <c:pt idx="612">
                  <c:v>644.70000000000005</c:v>
                </c:pt>
                <c:pt idx="613">
                  <c:v>548.1</c:v>
                </c:pt>
                <c:pt idx="614">
                  <c:v>536.1</c:v>
                </c:pt>
                <c:pt idx="615">
                  <c:v>531.1</c:v>
                </c:pt>
                <c:pt idx="616">
                  <c:v>753.3</c:v>
                </c:pt>
                <c:pt idx="617">
                  <c:v>797</c:v>
                </c:pt>
                <c:pt idx="618">
                  <c:v>568.4</c:v>
                </c:pt>
                <c:pt idx="619">
                  <c:v>532.29999999999995</c:v>
                </c:pt>
                <c:pt idx="620">
                  <c:v>426.1</c:v>
                </c:pt>
                <c:pt idx="621">
                  <c:v>755.7</c:v>
                </c:pt>
                <c:pt idx="622">
                  <c:v>646.69999999999993</c:v>
                </c:pt>
                <c:pt idx="623">
                  <c:v>426.9</c:v>
                </c:pt>
                <c:pt idx="624">
                  <c:v>358.80000000000007</c:v>
                </c:pt>
                <c:pt idx="625" formatCode="#,##0.00_ ;[Red]\-#,##0.00\ ">
                  <c:v>529.5</c:v>
                </c:pt>
                <c:pt idx="626" formatCode="#,##0.00_ ;[Red]\-#,##0.00\ ">
                  <c:v>533.4</c:v>
                </c:pt>
                <c:pt idx="627" formatCode="#,##0.00_ ;[Red]\-#,##0.00\ ">
                  <c:v>323.2</c:v>
                </c:pt>
                <c:pt idx="628" formatCode="#,##0.00_ ;[Red]\-#,##0.00\ ">
                  <c:v>437.29999999999995</c:v>
                </c:pt>
                <c:pt idx="629" formatCode="#,##0.00_ ;[Red]\-#,##0.00\ ">
                  <c:v>663.5</c:v>
                </c:pt>
                <c:pt idx="630" formatCode="#,##0.00_ ;[Red]\-#,##0.00\ ">
                  <c:v>626.79999999999995</c:v>
                </c:pt>
                <c:pt idx="631" formatCode="#,##0.00_ ;[Red]\-#,##0.00\ ">
                  <c:v>751.30000000000007</c:v>
                </c:pt>
                <c:pt idx="632" formatCode="#,##0.00_ ;[Red]\-#,##0.00\ ">
                  <c:v>723.3</c:v>
                </c:pt>
                <c:pt idx="633" formatCode="#,##0.00_ ;[Red]\-#,##0.00\ ">
                  <c:v>319.89999999999998</c:v>
                </c:pt>
                <c:pt idx="634" formatCode="#,##0.00_ ;[Red]\-#,##0.00\ ">
                  <c:v>864.6</c:v>
                </c:pt>
                <c:pt idx="635" formatCode="#,##0.00_ ;[Red]\-#,##0.00\ ">
                  <c:v>958.4</c:v>
                </c:pt>
                <c:pt idx="636" formatCode="#,##0.00_ ;[Red]\-#,##0.00\ ">
                  <c:v>652.4</c:v>
                </c:pt>
                <c:pt idx="637" formatCode="#,##0.00_ ;[Red]\-#,##0.00\ ">
                  <c:v>667.1</c:v>
                </c:pt>
                <c:pt idx="638" formatCode="#,##0.00_ ;[Red]\-#,##0.00\ ">
                  <c:v>527</c:v>
                </c:pt>
                <c:pt idx="639" formatCode="#,##0.00_ ;[Red]\-#,##0.00\ ">
                  <c:v>736.89999999999986</c:v>
                </c:pt>
                <c:pt idx="640" formatCode="#,##0.00_ ;[Red]\-#,##0.00\ ">
                  <c:v>745.2</c:v>
                </c:pt>
                <c:pt idx="641" formatCode="#,##0.00_ ;[Red]\-#,##0.00\ ">
                  <c:v>40.800000000000004</c:v>
                </c:pt>
                <c:pt idx="642" formatCode="#,##0.00_ ;[Red]\-#,##0.00\ ">
                  <c:v>131.1</c:v>
                </c:pt>
                <c:pt idx="643" formatCode="#,##0.00_ ;[Red]\-#,##0.00\ ">
                  <c:v>623.69999999999993</c:v>
                </c:pt>
                <c:pt idx="644" formatCode="#,##0.00_ ;[Red]\-#,##0.00\ ">
                  <c:v>630.19999999999993</c:v>
                </c:pt>
                <c:pt idx="645" formatCode="#,##0.00_ ;[Red]\-#,##0.00\ ">
                  <c:v>293.59999999999997</c:v>
                </c:pt>
                <c:pt idx="646" formatCode="#,##0.00_ ;[Red]\-#,##0.00\ ">
                  <c:v>525.09999999999991</c:v>
                </c:pt>
                <c:pt idx="647" formatCode="#,##0.00_ ;[Red]\-#,##0.00\ ">
                  <c:v>702.2</c:v>
                </c:pt>
                <c:pt idx="648" formatCode="#,##0.00_ ;[Red]\-#,##0.00\ ">
                  <c:v>642.59999999999991</c:v>
                </c:pt>
                <c:pt idx="649" formatCode="#,##0.00_ ;[Red]\-#,##0.00\ ">
                  <c:v>729.6</c:v>
                </c:pt>
                <c:pt idx="650" formatCode="#,##0.00_ ;[Red]\-#,##0.00\ ">
                  <c:v>619.4</c:v>
                </c:pt>
                <c:pt idx="651" formatCode="#,##0.00_ ;[Red]\-#,##0.00\ ">
                  <c:v>430</c:v>
                </c:pt>
                <c:pt idx="652" formatCode="#,##0.00_ ;[Red]\-#,##0.00\ ">
                  <c:v>923</c:v>
                </c:pt>
                <c:pt idx="653" formatCode="#,##0.00_ ;[Red]\-#,##0.00\ ">
                  <c:v>1029.8000000000002</c:v>
                </c:pt>
                <c:pt idx="654" formatCode="#,##0.00_ ;[Red]\-#,##0.00\ ">
                  <c:v>645.30000000000007</c:v>
                </c:pt>
                <c:pt idx="655" formatCode="#,##0.00_ ;[Red]\-#,##0.00\ ">
                  <c:v>655.7</c:v>
                </c:pt>
                <c:pt idx="656" formatCode="#,##0.00_ ;[Red]\-#,##0.00\ ">
                  <c:v>548.1</c:v>
                </c:pt>
                <c:pt idx="657" formatCode="#,##0.00_ ;[Red]\-#,##0.00\ ">
                  <c:v>740.7</c:v>
                </c:pt>
                <c:pt idx="658" formatCode="#,##0.00_ ;[Red]\-#,##0.00\ ">
                  <c:v>755.30000000000007</c:v>
                </c:pt>
                <c:pt idx="659" formatCode="#,##0.00_ ;[Red]\-#,##0.00\ ">
                  <c:v>188.60000000000002</c:v>
                </c:pt>
                <c:pt idx="660" formatCode="#,##0.00_ ;[Red]\-#,##0.00\ ">
                  <c:v>24.2</c:v>
                </c:pt>
                <c:pt idx="661" formatCode="#,##0.00_ ;[Red]\-#,##0.00\ ">
                  <c:v>645.4</c:v>
                </c:pt>
                <c:pt idx="662" formatCode="#,##0.00_ ;[Red]\-#,##0.00\ ">
                  <c:v>636.69999999999993</c:v>
                </c:pt>
                <c:pt idx="663" formatCode="#,##0.00_ ;[Red]\-#,##0.00\ ">
                  <c:v>543.79999999999995</c:v>
                </c:pt>
                <c:pt idx="664" formatCode="#,##0.00_ ;[Red]\-#,##0.00\ ">
                  <c:v>694.30000000000007</c:v>
                </c:pt>
                <c:pt idx="665" formatCode="#,##0.00_ ;[Red]\-#,##0.00\ ">
                  <c:v>689.89999999999986</c:v>
                </c:pt>
                <c:pt idx="666" formatCode="#,##0.00_ ;[Red]\-#,##0.00\ ">
                  <c:v>709.19999999999993</c:v>
                </c:pt>
                <c:pt idx="667" formatCode="#,##0.00_ ;[Red]\-#,##0.00\ ">
                  <c:v>703.1</c:v>
                </c:pt>
                <c:pt idx="668" formatCode="#,##0.00_ ;[Red]\-#,##0.00\ ">
                  <c:v>608.59999999999991</c:v>
                </c:pt>
                <c:pt idx="669" formatCode="#,##0.00_ ;[Red]\-#,##0.00\ ">
                  <c:v>772.9</c:v>
                </c:pt>
                <c:pt idx="670" formatCode="#,##0.00_ ;[Red]\-#,##0.00\ ">
                  <c:v>880</c:v>
                </c:pt>
                <c:pt idx="671" formatCode="#,##0.00_ ;[Red]\-#,##0.00\ ">
                  <c:v>600</c:v>
                </c:pt>
                <c:pt idx="672" formatCode="#,##0.00_ ;[Red]\-#,##0.00\ ">
                  <c:v>438.3</c:v>
                </c:pt>
                <c:pt idx="673" formatCode="#,##0.00_ ;[Red]\-#,##0.00\ ">
                  <c:v>540.9</c:v>
                </c:pt>
                <c:pt idx="674" formatCode="#,##0.00_ ;[Red]\-#,##0.00\ ">
                  <c:v>708.69999999999993</c:v>
                </c:pt>
                <c:pt idx="675" formatCode="#,##0.00_ ;[Red]\-#,##0.00\ ">
                  <c:v>722.7</c:v>
                </c:pt>
                <c:pt idx="676" formatCode="#,##0.00_ ;[Red]\-#,##0.00\ ">
                  <c:v>292.10000000000002</c:v>
                </c:pt>
                <c:pt idx="677" formatCode="#,##0.00_ ;[Red]\-#,##0.00\ ">
                  <c:v>136.79999999999998</c:v>
                </c:pt>
                <c:pt idx="678" formatCode="#,##0.00_ ;[Red]\-#,##0.00\ ">
                  <c:v>698.59999999999991</c:v>
                </c:pt>
                <c:pt idx="679" formatCode="#,##0.00_ ;[Red]\-#,##0.00\ ">
                  <c:v>691.3</c:v>
                </c:pt>
                <c:pt idx="680" formatCode="#,##0.00_ ;[Red]\-#,##0.00\ ">
                  <c:v>117.7</c:v>
                </c:pt>
                <c:pt idx="681" formatCode="#,##0.00_ ;[Red]\-#,##0.00\ ">
                  <c:v>520.20000000000005</c:v>
                </c:pt>
                <c:pt idx="682" formatCode="#,##0.00_ ;[Red]\-#,##0.00\ ">
                  <c:v>607.9</c:v>
                </c:pt>
                <c:pt idx="683" formatCode="#,##0.00_ ;[Red]\-#,##0.00\ ">
                  <c:v>638.6</c:v>
                </c:pt>
                <c:pt idx="684" formatCode="#,##0.00_ ;[Red]\-#,##0.00\ ">
                  <c:v>667.4</c:v>
                </c:pt>
                <c:pt idx="685" formatCode="#,##0.00_ ;[Red]\-#,##0.00\ ">
                  <c:v>595.20000000000005</c:v>
                </c:pt>
                <c:pt idx="686" formatCode="#,##0.00_ ;[Red]\-#,##0.00\ ">
                  <c:v>665.2</c:v>
                </c:pt>
                <c:pt idx="687" formatCode="#,##0.00_ ;[Red]\-#,##0.00\ ">
                  <c:v>821.30000000000007</c:v>
                </c:pt>
                <c:pt idx="688" formatCode="#,##0.00_ ;[Red]\-#,##0.00\ ">
                  <c:v>866.69999999999993</c:v>
                </c:pt>
                <c:pt idx="689" formatCode="#,##0.00_ ;[Red]\-#,##0.00\ ">
                  <c:v>603.70000000000005</c:v>
                </c:pt>
                <c:pt idx="690" formatCode="#,##0.00_ ;[Red]\-#,##0.00\ ">
                  <c:v>665.20000000000016</c:v>
                </c:pt>
                <c:pt idx="691" formatCode="#,##0.00_ ;[Red]\-#,##0.00\ ">
                  <c:v>610.20000000000005</c:v>
                </c:pt>
                <c:pt idx="692" formatCode="#,##0.00_ ;[Red]\-#,##0.00\ ">
                  <c:v>714.39999999999986</c:v>
                </c:pt>
                <c:pt idx="693" formatCode="#,##0.00_ ;[Red]\-#,##0.00\ ">
                  <c:v>821.4</c:v>
                </c:pt>
                <c:pt idx="694" formatCode="#,##0.00_ ;[Red]\-#,##0.00\ ">
                  <c:v>376.40000000000003</c:v>
                </c:pt>
                <c:pt idx="695" formatCode="#,##0.00_ ;[Red]\-#,##0.00\ ">
                  <c:v>297.2</c:v>
                </c:pt>
                <c:pt idx="696" formatCode="#,##0.00_ ;[Red]\-#,##0.00\ ">
                  <c:v>504.6</c:v>
                </c:pt>
                <c:pt idx="697" formatCode="#,##0.00_ ;[Red]\-#,##0.00\ ">
                  <c:v>645.5</c:v>
                </c:pt>
                <c:pt idx="698" formatCode="#,##0.00_ ;[Red]\-#,##0.00\ ">
                  <c:v>163.19999999999999</c:v>
                </c:pt>
                <c:pt idx="699" formatCode="#,##0.00_ ;[Red]\-#,##0.00\ ">
                  <c:v>538.1</c:v>
                </c:pt>
                <c:pt idx="700" formatCode="#,##0.00_ ;[Red]\-#,##0.00\ ">
                  <c:v>195</c:v>
                </c:pt>
                <c:pt idx="701" formatCode="#,##0.00_ ;[Red]\-#,##0.00\ ">
                  <c:v>77.2</c:v>
                </c:pt>
                <c:pt idx="702" formatCode="#,##0.00_ ;[Red]\-#,##0.00\ ">
                  <c:v>630.19999999999993</c:v>
                </c:pt>
                <c:pt idx="703">
                  <c:v>522.20000000000005</c:v>
                </c:pt>
                <c:pt idx="704">
                  <c:v>668.5</c:v>
                </c:pt>
                <c:pt idx="705" formatCode="#,##0.00_ ;[Red]\-#,##0.00\ ">
                  <c:v>574.09999999999991</c:v>
                </c:pt>
                <c:pt idx="706" formatCode="#,##0.00_ ;[Red]\-#,##0.00\ ">
                  <c:v>531.59999999999991</c:v>
                </c:pt>
                <c:pt idx="707" formatCode="#,##0.00_ ;[Red]\-#,##0.00\ ">
                  <c:v>716.40000000000009</c:v>
                </c:pt>
                <c:pt idx="708" formatCode="#,##0.00_ ;[Red]\-#,##0.00\ ">
                  <c:v>725.1</c:v>
                </c:pt>
                <c:pt idx="709" formatCode="#,##0.00_ ;[Red]\-#,##0.00\ ">
                  <c:v>574.29999999999995</c:v>
                </c:pt>
                <c:pt idx="710">
                  <c:v>524.29999999999995</c:v>
                </c:pt>
                <c:pt idx="711">
                  <c:v>420.90000000000003</c:v>
                </c:pt>
                <c:pt idx="712">
                  <c:v>727.6</c:v>
                </c:pt>
                <c:pt idx="713">
                  <c:v>631.6</c:v>
                </c:pt>
                <c:pt idx="714">
                  <c:v>294.8</c:v>
                </c:pt>
                <c:pt idx="715">
                  <c:v>23.4</c:v>
                </c:pt>
                <c:pt idx="716">
                  <c:v>287.3</c:v>
                </c:pt>
                <c:pt idx="717">
                  <c:v>523.29999999999995</c:v>
                </c:pt>
                <c:pt idx="718">
                  <c:v>318</c:v>
                </c:pt>
                <c:pt idx="719">
                  <c:v>479.70000000000005</c:v>
                </c:pt>
                <c:pt idx="720">
                  <c:v>517.19999999999993</c:v>
                </c:pt>
                <c:pt idx="721" formatCode="#,##0.00_ ;[Red]\-#,##0.00\ ">
                  <c:v>521.1</c:v>
                </c:pt>
                <c:pt idx="722" formatCode="#,##0.00_ ;[Red]\-#,##0.00\ ">
                  <c:v>518.4</c:v>
                </c:pt>
                <c:pt idx="723" formatCode="#,##0.00_ ;[Red]\-#,##0.00\ ">
                  <c:v>766.6</c:v>
                </c:pt>
                <c:pt idx="724" formatCode="#,##0.00_ ;[Red]\-#,##0.00\ ">
                  <c:v>618.99999999999989</c:v>
                </c:pt>
                <c:pt idx="725" formatCode="#,##0.00_ ;[Red]\-#,##0.00\ ">
                  <c:v>205.39999999999998</c:v>
                </c:pt>
                <c:pt idx="726" formatCode="#,##0.00_ ;[Red]\-#,##0.00\ ">
                  <c:v>524.20000000000005</c:v>
                </c:pt>
                <c:pt idx="727" formatCode="#,##0.00_ ;[Red]\-#,##0.00\ ">
                  <c:v>276.2</c:v>
                </c:pt>
                <c:pt idx="728">
                  <c:v>549.30000000000007</c:v>
                </c:pt>
                <c:pt idx="729" formatCode="#,##0.00_ ;[Red]\-#,##0.00\ ">
                  <c:v>658.19999999999993</c:v>
                </c:pt>
                <c:pt idx="730" formatCode="#,##0.00_ ;[Red]\-#,##0.00\ ">
                  <c:v>585.4</c:v>
                </c:pt>
                <c:pt idx="731" formatCode="#,##0.00_ ;[Red]\-#,##0.00\ ">
                  <c:v>728.89999999999986</c:v>
                </c:pt>
                <c:pt idx="732" formatCode="#,##0.00_ ;[Red]\-#,##0.00\ ">
                  <c:v>663.8</c:v>
                </c:pt>
                <c:pt idx="733" formatCode="#,##0.00_ ;[Red]\-#,##0.00\ ">
                  <c:v>23.4</c:v>
                </c:pt>
                <c:pt idx="734" formatCode="#,##0.00_ ;[Red]\-#,##0.00\ ">
                  <c:v>771.09999999999991</c:v>
                </c:pt>
                <c:pt idx="735" formatCode="#,##0.00_ ;[Red]\-#,##0.00\ ">
                  <c:v>569.70000000000005</c:v>
                </c:pt>
                <c:pt idx="736" formatCode="#,##0.00_ ;[Red]\-#,##0.00\ ">
                  <c:v>519.19999999999993</c:v>
                </c:pt>
                <c:pt idx="737" formatCode="#,##0.00_ ;[Red]\-#,##0.00\ ">
                  <c:v>541.40000000000009</c:v>
                </c:pt>
                <c:pt idx="738" formatCode="#,##0.00_ ;[Red]\-#,##0.00\ ">
                  <c:v>906.4</c:v>
                </c:pt>
                <c:pt idx="739" formatCode="#,##0.00_ ;[Red]\-#,##0.00\ ">
                  <c:v>576.69999999999993</c:v>
                </c:pt>
                <c:pt idx="740" formatCode="#,##0.00_ ;[Red]\-#,##0.00\ ">
                  <c:v>571.9</c:v>
                </c:pt>
                <c:pt idx="741" formatCode="#,##0.00_ ;[Red]\-#,##0.00\ ">
                  <c:v>644.29999999999995</c:v>
                </c:pt>
                <c:pt idx="742" formatCode="#,##0.00_ ;[Red]\-#,##0.00\ ">
                  <c:v>619.5</c:v>
                </c:pt>
                <c:pt idx="743" formatCode="#,##0.00_ ;[Red]\-#,##0.00\ ">
                  <c:v>639.70000000000005</c:v>
                </c:pt>
                <c:pt idx="744" formatCode="#,##0.00_ ;[Red]\-#,##0.00\ ">
                  <c:v>806.89999999999986</c:v>
                </c:pt>
                <c:pt idx="745" formatCode="#,##0.00_ ;[Red]\-#,##0.00\ ">
                  <c:v>888.20000000000016</c:v>
                </c:pt>
                <c:pt idx="746" formatCode="#,##0.00_ ;[Red]\-#,##0.00\ ">
                  <c:v>582.70000000000005</c:v>
                </c:pt>
                <c:pt idx="747" formatCode="#,##0.00_ ;[Red]\-#,##0.00\ ">
                  <c:v>582.5</c:v>
                </c:pt>
                <c:pt idx="748" formatCode="#,##0.00_ ;[Red]\-#,##0.00\ ">
                  <c:v>509.20000000000005</c:v>
                </c:pt>
                <c:pt idx="749" formatCode="#,##0.00_ ;[Red]\-#,##0.00\ ">
                  <c:v>660.69999999999993</c:v>
                </c:pt>
                <c:pt idx="750" formatCode="#,##0.00_ ;[Red]\-#,##0.00\ ">
                  <c:v>655.80000000000007</c:v>
                </c:pt>
                <c:pt idx="751" formatCode="#,##0.00_ ;[Red]\-#,##0.00\ ">
                  <c:v>144.1</c:v>
                </c:pt>
                <c:pt idx="752" formatCode="#,##0.00_ ;[Red]\-#,##0.00\ ">
                  <c:v>546.9</c:v>
                </c:pt>
                <c:pt idx="753" formatCode="#,##0.00_ ;[Red]\-#,##0.00\ ">
                  <c:v>603.4</c:v>
                </c:pt>
                <c:pt idx="754" formatCode="#,##0.00_ ;[Red]\-#,##0.00\ ">
                  <c:v>542.30000000000007</c:v>
                </c:pt>
                <c:pt idx="755" formatCode="#,##0.00_ ;[Red]\-#,##0.00\ ">
                  <c:v>538.1</c:v>
                </c:pt>
                <c:pt idx="756" formatCode="#,##0.00_ ;[Red]\-#,##0.00\ ">
                  <c:v>630.29999999999995</c:v>
                </c:pt>
                <c:pt idx="757" formatCode="#,##0.00_ ;[Red]\-#,##0.00\ ">
                  <c:v>518.80000000000007</c:v>
                </c:pt>
                <c:pt idx="758" formatCode="#,##0.00_ ;[Red]\-#,##0.00\ ">
                  <c:v>638.60000000000014</c:v>
                </c:pt>
                <c:pt idx="759" formatCode="#,##0.00_ ;[Red]\-#,##0.00\ ">
                  <c:v>564.20000000000005</c:v>
                </c:pt>
                <c:pt idx="760" formatCode="#,##0.00_ ;[Red]\-#,##0.00\ ">
                  <c:v>532.59999999999991</c:v>
                </c:pt>
                <c:pt idx="761" formatCode="#,##0.00_ ;[Red]\-#,##0.00\ ">
                  <c:v>732.2</c:v>
                </c:pt>
                <c:pt idx="762" formatCode="#,##0.00_ ;[Red]\-#,##0.00\ ">
                  <c:v>842.69999999999993</c:v>
                </c:pt>
                <c:pt idx="763" formatCode="#,##0.00_ ;[Red]\-#,##0.00\ ">
                  <c:v>525.1</c:v>
                </c:pt>
                <c:pt idx="764" formatCode="#,##0.00_ ;[Red]\-#,##0.00\ ">
                  <c:v>529.79999999999995</c:v>
                </c:pt>
                <c:pt idx="765" formatCode="#,##0.00_ ;[Red]\-#,##0.00\ ">
                  <c:v>481.1</c:v>
                </c:pt>
                <c:pt idx="766" formatCode="#,##0.00_ ;[Red]\-#,##0.00\ ">
                  <c:v>665.6</c:v>
                </c:pt>
                <c:pt idx="767" formatCode="#,##0.00_ ;[Red]\-#,##0.00\ ">
                  <c:v>722.7</c:v>
                </c:pt>
                <c:pt idx="768" formatCode="#,##0.00_ ;[Red]\-#,##0.00\ ">
                  <c:v>539.4</c:v>
                </c:pt>
                <c:pt idx="769" formatCode="#,##0.00_ ;[Red]\-#,##0.00\ ">
                  <c:v>19.2</c:v>
                </c:pt>
                <c:pt idx="770" formatCode="#,##0.00_ ;[Red]\-#,##0.00\ ">
                  <c:v>294</c:v>
                </c:pt>
                <c:pt idx="771" formatCode="#,##0.00_ ;[Red]\-#,##0.00\ ">
                  <c:v>611.09999999999991</c:v>
                </c:pt>
                <c:pt idx="772" formatCode="#,##0.00_ ;[Red]\-#,##0.00\ ">
                  <c:v>535.4</c:v>
                </c:pt>
                <c:pt idx="773" formatCode="#,##0.00_ ;[Red]\-#,##0.00\ ">
                  <c:v>522</c:v>
                </c:pt>
                <c:pt idx="774" formatCode="#,##0.00_ ;[Red]\-#,##0.00\ ">
                  <c:v>618.19999999999993</c:v>
                </c:pt>
                <c:pt idx="775" formatCode="#,##0.00_ ;[Red]\-#,##0.00\ ">
                  <c:v>589.4</c:v>
                </c:pt>
                <c:pt idx="776" formatCode="#,##0.00_ ;[Red]\-#,##0.00\ ">
                  <c:v>655.90000000000009</c:v>
                </c:pt>
                <c:pt idx="777" formatCode="#,##0.00_ ;[Red]\-#,##0.00\ ">
                  <c:v>588</c:v>
                </c:pt>
                <c:pt idx="778" formatCode="#,##0.00_ ;[Red]\-#,##0.00\ ">
                  <c:v>619.40000000000009</c:v>
                </c:pt>
                <c:pt idx="779" formatCode="#,##0.00_ ;[Red]\-#,##0.00\ ">
                  <c:v>759.5</c:v>
                </c:pt>
                <c:pt idx="780" formatCode="#,##0.00_ ;[Red]\-#,##0.00\ ">
                  <c:v>833.2</c:v>
                </c:pt>
                <c:pt idx="781" formatCode="#,##0.00_ ;[Red]\-#,##0.00\ ">
                  <c:v>540.40000000000009</c:v>
                </c:pt>
                <c:pt idx="782" formatCode="#,##0.00_ ;[Red]\-#,##0.00\ ">
                  <c:v>553.6</c:v>
                </c:pt>
                <c:pt idx="783" formatCode="#,##0.00_ ;[Red]\-#,##0.00\ ">
                  <c:v>532</c:v>
                </c:pt>
                <c:pt idx="784" formatCode="#,##0.00_ ;[Red]\-#,##0.00\ ">
                  <c:v>760</c:v>
                </c:pt>
                <c:pt idx="785" formatCode="#,##0.00_ ;[Red]\-#,##0.00\ ">
                  <c:v>763.19999999999993</c:v>
                </c:pt>
                <c:pt idx="786" formatCode="#,##0.00_ ;[Red]\-#,##0.00\ ">
                  <c:v>292.20000000000005</c:v>
                </c:pt>
                <c:pt idx="787" formatCode="#,##0.00_ ;[Red]\-#,##0.00\ ">
                  <c:v>36</c:v>
                </c:pt>
                <c:pt idx="788" formatCode="#,##0.00_ ;[Red]\-#,##0.00\ ">
                  <c:v>552.40000000000009</c:v>
                </c:pt>
                <c:pt idx="789" formatCode="#,##0.00_ ;[Red]\-#,##0.00\ ">
                  <c:v>621.29999999999995</c:v>
                </c:pt>
                <c:pt idx="790" formatCode="#,##0.00_ ;[Red]\-#,##0.00\ ">
                  <c:v>551.79999999999995</c:v>
                </c:pt>
                <c:pt idx="791" formatCode="#,##0.00_ ;[Red]\-#,##0.00\ ">
                  <c:v>536.79999999999995</c:v>
                </c:pt>
                <c:pt idx="792" formatCode="#,##0.00_ ;[Red]\-#,##0.00\ ">
                  <c:v>526</c:v>
                </c:pt>
                <c:pt idx="793" formatCode="#,##0.00_ ;[Red]\-#,##0.00\ ">
                  <c:v>661.4</c:v>
                </c:pt>
                <c:pt idx="794" formatCode="#,##0.00_ ;[Red]\-#,##0.00\ ">
                  <c:v>586.5</c:v>
                </c:pt>
                <c:pt idx="795" formatCode="#,##0.00_ ;[Red]\-#,##0.00\ ">
                  <c:v>700.4</c:v>
                </c:pt>
                <c:pt idx="796" formatCode="#,##0.00_ ;[Red]\-#,##0.00\ ">
                  <c:v>283.10000000000002</c:v>
                </c:pt>
                <c:pt idx="797" formatCode="#,##0.00_ ;[Red]\-#,##0.00\ ">
                  <c:v>666.40000000000009</c:v>
                </c:pt>
                <c:pt idx="798" formatCode="#,##0.00_ ;[Red]\-#,##0.00\ ">
                  <c:v>233.9</c:v>
                </c:pt>
                <c:pt idx="799" formatCode="#,##0.00_ ;[Red]\-#,##0.00\ ">
                  <c:v>640.20000000000005</c:v>
                </c:pt>
                <c:pt idx="800" formatCode="#,##0.00_ ;[Red]\-#,##0.00\ ">
                  <c:v>580.79999999999995</c:v>
                </c:pt>
                <c:pt idx="801" formatCode="#,##0.00_ ;[Red]\-#,##0.00\ ">
                  <c:v>536.9</c:v>
                </c:pt>
                <c:pt idx="802" formatCode="#,##0.00_ ;[Red]\-#,##0.00\ ">
                  <c:v>743.4</c:v>
                </c:pt>
                <c:pt idx="803" formatCode="#,##0.00_ ;[Red]\-#,##0.00\ ">
                  <c:v>656.3</c:v>
                </c:pt>
                <c:pt idx="804" formatCode="#,##0.00_ ;[Red]\-#,##0.00\ ">
                  <c:v>357.59999999999997</c:v>
                </c:pt>
                <c:pt idx="805" formatCode="#,##0.00_ ;[Red]\-#,##0.00\ ">
                  <c:v>781.40000000000009</c:v>
                </c:pt>
                <c:pt idx="806" formatCode="#,##0.00_ ;[Red]\-#,##0.00\ ">
                  <c:v>640.99999999999989</c:v>
                </c:pt>
                <c:pt idx="807" formatCode="#,##0.00_ ;[Red]\-#,##0.00\ ">
                  <c:v>531.19999999999993</c:v>
                </c:pt>
                <c:pt idx="808" formatCode="#,##0.00_ ;[Red]\-#,##0.00\ ">
                  <c:v>903.5</c:v>
                </c:pt>
                <c:pt idx="809" formatCode="#,##0.00_ ;[Red]\-#,##0.00\ ">
                  <c:v>654.5</c:v>
                </c:pt>
                <c:pt idx="810" formatCode="#,##0.00_ ;[Red]\-#,##0.00\ ">
                  <c:v>252.7</c:v>
                </c:pt>
                <c:pt idx="811" formatCode="#,##0.00_ ;[Red]\-#,##0.00\ ">
                  <c:v>700.5</c:v>
                </c:pt>
                <c:pt idx="812" formatCode="#,##0.00_ ;[Red]\-#,##0.00\ ">
                  <c:v>627.1</c:v>
                </c:pt>
                <c:pt idx="813" formatCode="#,##0.00_ ;[Red]\-#,##0.00\ ">
                  <c:v>574</c:v>
                </c:pt>
                <c:pt idx="814" formatCode="#,##0.00_ ;[Red]\-#,##0.00\ ">
                  <c:v>760.9</c:v>
                </c:pt>
                <c:pt idx="815" formatCode="#,##0.00_ ;[Red]\-#,##0.00\ ">
                  <c:v>890.90000000000009</c:v>
                </c:pt>
                <c:pt idx="816" formatCode="#,##0.00_ ;[Red]\-#,##0.00\ ">
                  <c:v>577.19999999999993</c:v>
                </c:pt>
                <c:pt idx="817" formatCode="#,##0.00_ ;[Red]\-#,##0.00\ ">
                  <c:v>580.6</c:v>
                </c:pt>
                <c:pt idx="818" formatCode="#,##0.00_ ;[Red]\-#,##0.00\ ">
                  <c:v>504.4</c:v>
                </c:pt>
                <c:pt idx="819" formatCode="#,##0.00_ ;[Red]\-#,##0.00\ ">
                  <c:v>764.50000000000011</c:v>
                </c:pt>
                <c:pt idx="820" formatCode="#,##0.00_ ;[Red]\-#,##0.00\ ">
                  <c:v>657</c:v>
                </c:pt>
                <c:pt idx="821" formatCode="#,##0.00_ ;[Red]\-#,##0.00\ ">
                  <c:v>27.9</c:v>
                </c:pt>
                <c:pt idx="822" formatCode="#,##0.00_ ;[Red]\-#,##0.00\ ">
                  <c:v>577</c:v>
                </c:pt>
                <c:pt idx="823" formatCode="#,##0.00_ ;[Red]\-#,##0.00\ ">
                  <c:v>561.90000000000009</c:v>
                </c:pt>
                <c:pt idx="824" formatCode="#,##0.00_ ;[Red]\-#,##0.00\ ">
                  <c:v>588.20000000000005</c:v>
                </c:pt>
                <c:pt idx="825" formatCode="#,##0.00_ ;[Red]\-#,##0.00\ ">
                  <c:v>551.20000000000005</c:v>
                </c:pt>
                <c:pt idx="826" formatCode="#,##0.00_ ;[Red]\-#,##0.00\ ">
                  <c:v>688.30000000000007</c:v>
                </c:pt>
                <c:pt idx="827" formatCode="#,##0.00_ ;[Red]\-#,##0.00\ ">
                  <c:v>211.8</c:v>
                </c:pt>
                <c:pt idx="828" formatCode="#,##0.00_ ;[Red]\-#,##0.00\ ">
                  <c:v>684.1</c:v>
                </c:pt>
                <c:pt idx="829" formatCode="#,##0.00_ ;[Red]\-#,##0.00\ ">
                  <c:v>231.70000000000002</c:v>
                </c:pt>
                <c:pt idx="830" formatCode="#,##0.00_ ;[Red]\-#,##0.00\ ">
                  <c:v>646.6</c:v>
                </c:pt>
                <c:pt idx="831" formatCode="#,##0.00_ ;[Red]\-#,##0.00\ ">
                  <c:v>828.09999999999991</c:v>
                </c:pt>
                <c:pt idx="832" formatCode="#,##0.00_ ;[Red]\-#,##0.00\ ">
                  <c:v>978.60000000000014</c:v>
                </c:pt>
                <c:pt idx="833" formatCode="#,##0.00_ ;[Red]\-#,##0.00\ ">
                  <c:v>210.7</c:v>
                </c:pt>
                <c:pt idx="834" formatCode="#,##0.00_ ;[Red]\-#,##0.00\ ">
                  <c:v>573.6</c:v>
                </c:pt>
                <c:pt idx="835">
                  <c:v>540.29999999999995</c:v>
                </c:pt>
                <c:pt idx="836">
                  <c:v>836.4</c:v>
                </c:pt>
                <c:pt idx="837">
                  <c:v>722.90000000000009</c:v>
                </c:pt>
                <c:pt idx="838">
                  <c:v>333.2</c:v>
                </c:pt>
                <c:pt idx="839" formatCode="0.00">
                  <c:v>365.3</c:v>
                </c:pt>
                <c:pt idx="840" formatCode="0.00">
                  <c:v>535.09999999999991</c:v>
                </c:pt>
                <c:pt idx="841">
                  <c:v>366.1</c:v>
                </c:pt>
                <c:pt idx="842">
                  <c:v>603</c:v>
                </c:pt>
                <c:pt idx="843" formatCode="0.00">
                  <c:v>361.4</c:v>
                </c:pt>
                <c:pt idx="844">
                  <c:v>301.79999999999995</c:v>
                </c:pt>
                <c:pt idx="845">
                  <c:v>676.1</c:v>
                </c:pt>
                <c:pt idx="846">
                  <c:v>532.1</c:v>
                </c:pt>
                <c:pt idx="847">
                  <c:v>705.4</c:v>
                </c:pt>
                <c:pt idx="848">
                  <c:v>648.4</c:v>
                </c:pt>
                <c:pt idx="849" formatCode="#,##0.00_ ;[Red]\-#,##0.00\ ">
                  <c:v>652.70000000000005</c:v>
                </c:pt>
                <c:pt idx="850" formatCode="#,##0.00_ ;[Red]\-#,##0.00\ ">
                  <c:v>804.60000000000014</c:v>
                </c:pt>
                <c:pt idx="851" formatCode="#,##0.00_ ;[Red]\-#,##0.00\ ">
                  <c:v>807.1</c:v>
                </c:pt>
                <c:pt idx="852" formatCode="#,##0.00_ ;[Red]\-#,##0.00\ ">
                  <c:v>725.69999999999993</c:v>
                </c:pt>
                <c:pt idx="853" formatCode="#,##0.00_ ;[Red]\-#,##0.00\ ">
                  <c:v>610.70000000000005</c:v>
                </c:pt>
                <c:pt idx="854" formatCode="#,##0.00_ ;[Red]\-#,##0.00\ ">
                  <c:v>587.09999999999991</c:v>
                </c:pt>
                <c:pt idx="855">
                  <c:v>261.7</c:v>
                </c:pt>
                <c:pt idx="856" formatCode="#,##0.00_ ;[Red]\-#,##0.00\ ">
                  <c:v>656.2</c:v>
                </c:pt>
                <c:pt idx="857" formatCode="#,##0.00_ ;[Red]\-#,##0.00\ ">
                  <c:v>485.90000000000003</c:v>
                </c:pt>
                <c:pt idx="858" formatCode="#,##0.00_ ;[Red]\-#,##0.00\ ">
                  <c:v>197.29999999999998</c:v>
                </c:pt>
                <c:pt idx="859" formatCode="#,##0.00_ ;[Red]\-#,##0.00\ ">
                  <c:v>691.00000000000011</c:v>
                </c:pt>
                <c:pt idx="860" formatCode="#,##0.00_ ;[Red]\-#,##0.00\ ">
                  <c:v>96.4</c:v>
                </c:pt>
                <c:pt idx="861" formatCode="#,##0.00_ ;[Red]\-#,##0.00\ ">
                  <c:v>666.2</c:v>
                </c:pt>
                <c:pt idx="862" formatCode="#,##0.00_ ;[Red]\-#,##0.00\ ">
                  <c:v>576.1</c:v>
                </c:pt>
                <c:pt idx="863" formatCode="#,##0.00_ ;[Red]\-#,##0.00\ ">
                  <c:v>671.5</c:v>
                </c:pt>
                <c:pt idx="864" formatCode="#,##0.00_ ;[Red]\-#,##0.00\ ">
                  <c:v>610.99999999999989</c:v>
                </c:pt>
                <c:pt idx="865" formatCode="#,##0.00_ ;[Red]\-#,##0.00\ ">
                  <c:v>728.5</c:v>
                </c:pt>
                <c:pt idx="866" formatCode="#,##0.00_ ;[Red]\-#,##0.00\ ">
                  <c:v>540.9</c:v>
                </c:pt>
                <c:pt idx="867" formatCode="#,##0.00_ ;[Red]\-#,##0.00\ ">
                  <c:v>541.70000000000005</c:v>
                </c:pt>
                <c:pt idx="868" formatCode="#,##0.00_ ;[Red]\-#,##0.00\ ">
                  <c:v>722.4</c:v>
                </c:pt>
                <c:pt idx="869" formatCode="#,##0.00_ ;[Red]\-#,##0.00\ ">
                  <c:v>840.4</c:v>
                </c:pt>
                <c:pt idx="870" formatCode="#,##0.00_ ;[Red]\-#,##0.00\ ">
                  <c:v>541.4</c:v>
                </c:pt>
                <c:pt idx="871" formatCode="#,##0.00_ ;[Red]\-#,##0.00\ ">
                  <c:v>585.90000000000009</c:v>
                </c:pt>
                <c:pt idx="872" formatCode="#,##0.00_ ;[Red]\-#,##0.00\ ">
                  <c:v>534.6</c:v>
                </c:pt>
                <c:pt idx="873" formatCode="#,##0.00_ ;[Red]\-#,##0.00\ ">
                  <c:v>684.2</c:v>
                </c:pt>
                <c:pt idx="874" formatCode="#,##0.00_ ;[Red]\-#,##0.00\ ">
                  <c:v>715.19999999999993</c:v>
                </c:pt>
                <c:pt idx="875" formatCode="#,##0.00_ ;[Red]\-#,##0.00\ ">
                  <c:v>560.29999999999995</c:v>
                </c:pt>
                <c:pt idx="876" formatCode="#,##0.00_ ;[Red]\-#,##0.00\ ">
                  <c:v>26.4</c:v>
                </c:pt>
                <c:pt idx="877" formatCode="#,##0.00_ ;[Red]\-#,##0.00\ ">
                  <c:v>609.30000000000007</c:v>
                </c:pt>
                <c:pt idx="878" formatCode="#,##0.00_ ;[Red]\-#,##0.00\ ">
                  <c:v>461.19999999999993</c:v>
                </c:pt>
                <c:pt idx="879" formatCode="#,##0.00_ ;[Red]\-#,##0.00\ ">
                  <c:v>627.1</c:v>
                </c:pt>
                <c:pt idx="880" formatCode="#,##0.00_ ;[Red]\-#,##0.00\ ">
                  <c:v>580.5</c:v>
                </c:pt>
                <c:pt idx="881" formatCode="#,##0.00_ ;[Red]\-#,##0.00\ ">
                  <c:v>493.70000000000005</c:v>
                </c:pt>
                <c:pt idx="882" formatCode="#,##0.00_ ;[Red]\-#,##0.00\ ">
                  <c:v>599.79999999999995</c:v>
                </c:pt>
                <c:pt idx="883" formatCode="#,##0.00_ ;[Red]\-#,##0.00\ ">
                  <c:v>603.1</c:v>
                </c:pt>
                <c:pt idx="884" formatCode="#,##0.00_ ;[Red]\-#,##0.00\ ">
                  <c:v>289.39999999999998</c:v>
                </c:pt>
                <c:pt idx="885" formatCode="#,##0.00_ ;[Red]\-#,##0.00\ ">
                  <c:v>602.50000000000011</c:v>
                </c:pt>
                <c:pt idx="886" formatCode="#,##0.00_ ;[Red]\-#,##0.00\ ">
                  <c:v>617.79999999999995</c:v>
                </c:pt>
                <c:pt idx="887" formatCode="#,##0.00_ ;[Red]\-#,##0.00\ ">
                  <c:v>568.20000000000005</c:v>
                </c:pt>
                <c:pt idx="888" formatCode="#,##0.00_ ;[Red]\-#,##0.00\ ">
                  <c:v>629.1</c:v>
                </c:pt>
                <c:pt idx="889" formatCode="#,##0.00_ ;[Red]\-#,##0.00\ ">
                  <c:v>604.20000000000005</c:v>
                </c:pt>
                <c:pt idx="890" formatCode="#,##0.00_ ;[Red]\-#,##0.00\ ">
                  <c:v>687.69999999999993</c:v>
                </c:pt>
                <c:pt idx="891" formatCode="#,##0.00_ ;[Red]\-#,##0.00\ ">
                  <c:v>435.6</c:v>
                </c:pt>
                <c:pt idx="892" formatCode="#,##0.00_ ;[Red]\-#,##0.00\ ">
                  <c:v>21.6</c:v>
                </c:pt>
                <c:pt idx="893" formatCode="#,##0.00_ ;[Red]\-#,##0.00\ ">
                  <c:v>786.7</c:v>
                </c:pt>
                <c:pt idx="894" formatCode="#,##0.00_ ;[Red]\-#,##0.00\ ">
                  <c:v>592.5</c:v>
                </c:pt>
                <c:pt idx="895" formatCode="#,##0.00_ ;[Red]\-#,##0.00\ ">
                  <c:v>590.30000000000007</c:v>
                </c:pt>
                <c:pt idx="896" formatCode="#,##0.00_ ;[Red]\-#,##0.00\ ">
                  <c:v>516.6</c:v>
                </c:pt>
                <c:pt idx="897" formatCode="#,##0.00_ ;[Red]\-#,##0.00\ ">
                  <c:v>507.7000000000001</c:v>
                </c:pt>
                <c:pt idx="898" formatCode="#,##0.00_ ;[Red]\-#,##0.00\ ">
                  <c:v>761.19999999999993</c:v>
                </c:pt>
                <c:pt idx="899" formatCode="#,##0.00_ ;[Red]\-#,##0.00\ ">
                  <c:v>609.70000000000005</c:v>
                </c:pt>
                <c:pt idx="900" formatCode="#,##0.00_ ;[Red]\-#,##0.00\ ">
                  <c:v>698.69999999999993</c:v>
                </c:pt>
                <c:pt idx="901" formatCode="#,##0.00_ ;[Red]\-#,##0.00\ ">
                  <c:v>132.80000000000001</c:v>
                </c:pt>
                <c:pt idx="902" formatCode="#,##0.00_ ;[Red]\-#,##0.00\ ">
                  <c:v>653</c:v>
                </c:pt>
                <c:pt idx="903" formatCode="#,##0.00_ ;[Red]\-#,##0.00\ ">
                  <c:v>567.4</c:v>
                </c:pt>
                <c:pt idx="904" formatCode="#,##0.00_ ;[Red]\-#,##0.00\ ">
                  <c:v>888.79999999999984</c:v>
                </c:pt>
                <c:pt idx="905" formatCode="#,##0.00_ ;[Red]\-#,##0.00\ ">
                  <c:v>1107.3</c:v>
                </c:pt>
                <c:pt idx="906" formatCode="#,##0.00_ ;[Red]\-#,##0.00\ ">
                  <c:v>754.7</c:v>
                </c:pt>
                <c:pt idx="907" formatCode="#,##0.00_ ;[Red]\-#,##0.00\ ">
                  <c:v>660.7</c:v>
                </c:pt>
                <c:pt idx="908" formatCode="#,##0.00_ ;[Red]\-#,##0.00\ ">
                  <c:v>606.30000000000007</c:v>
                </c:pt>
                <c:pt idx="909" formatCode="#,##0.00_ ;[Red]\-#,##0.00\ ">
                  <c:v>877.2</c:v>
                </c:pt>
                <c:pt idx="910" formatCode="#,##0.00_ ;[Red]\-#,##0.00\ ">
                  <c:v>524.29999999999995</c:v>
                </c:pt>
                <c:pt idx="911" formatCode="#,##0.00_ ;[Red]\-#,##0.00\ ">
                  <c:v>516.79999999999995</c:v>
                </c:pt>
                <c:pt idx="912" formatCode="#,##0.00_ ;[Red]\-#,##0.00\ ">
                  <c:v>175.9</c:v>
                </c:pt>
                <c:pt idx="913" formatCode="#,##0.00_ ;[Red]\-#,##0.00\ ">
                  <c:v>697.7</c:v>
                </c:pt>
                <c:pt idx="914" formatCode="#,##0.00_ ;[Red]\-#,##0.00\ ">
                  <c:v>62</c:v>
                </c:pt>
                <c:pt idx="915" formatCode="#,##0.00_ ;[Red]\-#,##0.00\ ">
                  <c:v>364.79999999999995</c:v>
                </c:pt>
                <c:pt idx="916" formatCode="#,##0.00_ ;[Red]\-#,##0.00\ ">
                  <c:v>696</c:v>
                </c:pt>
                <c:pt idx="917" formatCode="#,##0.00_ ;[Red]\-#,##0.00\ ">
                  <c:v>727.1</c:v>
                </c:pt>
                <c:pt idx="918" formatCode="#,##0.00_ ;[Red]\-#,##0.00\ ">
                  <c:v>661.2</c:v>
                </c:pt>
                <c:pt idx="919" formatCode="#,##0.00_ ;[Red]\-#,##0.00\ ">
                  <c:v>715.9</c:v>
                </c:pt>
                <c:pt idx="920" formatCode="#,##0.00_ ;[Red]\-#,##0.00\ ">
                  <c:v>690.40000000000009</c:v>
                </c:pt>
                <c:pt idx="921" formatCode="#,##0.00_ ;[Red]\-#,##0.00\ ">
                  <c:v>665.5</c:v>
                </c:pt>
                <c:pt idx="922" formatCode="#,##0.00_ ;[Red]\-#,##0.00\ ">
                  <c:v>805.2</c:v>
                </c:pt>
                <c:pt idx="923" formatCode="#,##0.00_ ;[Red]\-#,##0.00\ ">
                  <c:v>623.60000000000014</c:v>
                </c:pt>
                <c:pt idx="924" formatCode="#,##0.00_ ;[Red]\-#,##0.00\ ">
                  <c:v>681.60000000000014</c:v>
                </c:pt>
                <c:pt idx="925" formatCode="#,##0.00_ ;[Red]\-#,##0.00\ ">
                  <c:v>690.2</c:v>
                </c:pt>
                <c:pt idx="926" formatCode="#,##0.00_ ;[Red]\-#,##0.00\ ">
                  <c:v>606.70000000000005</c:v>
                </c:pt>
                <c:pt idx="927" formatCode="#,##0.00_ ;[Red]\-#,##0.00\ ">
                  <c:v>519.6</c:v>
                </c:pt>
                <c:pt idx="928" formatCode="#,##0.00_ ;[Red]\-#,##0.00\ ">
                  <c:v>602.79999999999995</c:v>
                </c:pt>
                <c:pt idx="929" formatCode="#,##0.00_ ;[Red]\-#,##0.00\ ">
                  <c:v>163.79999999999998</c:v>
                </c:pt>
                <c:pt idx="930" formatCode="#,##0.00_ ;[Red]\-#,##0.00\ ">
                  <c:v>376.2</c:v>
                </c:pt>
                <c:pt idx="931" formatCode="#,##0.00_ ;[Red]\-#,##0.00\ ">
                  <c:v>674.3</c:v>
                </c:pt>
                <c:pt idx="932" formatCode="#,##0.00_ ;[Red]\-#,##0.00\ ">
                  <c:v>100</c:v>
                </c:pt>
                <c:pt idx="933" formatCode="#,##0.00_ ;[Red]\-#,##0.00\ ">
                  <c:v>315.60000000000002</c:v>
                </c:pt>
                <c:pt idx="934" formatCode="#,##0.00_ ;[Red]\-#,##0.00\ ">
                  <c:v>714.5</c:v>
                </c:pt>
                <c:pt idx="935" formatCode="#,##0.00_ ;[Red]\-#,##0.00\ ">
                  <c:v>644.1</c:v>
                </c:pt>
                <c:pt idx="936" formatCode="#,##0.00_ ;[Red]\-#,##0.00\ ">
                  <c:v>688.4</c:v>
                </c:pt>
                <c:pt idx="937" formatCode="#,##0.00_ ;[Red]\-#,##0.00\ ">
                  <c:v>600.70000000000005</c:v>
                </c:pt>
                <c:pt idx="938" formatCode="#,##0.00_ ;[Red]\-#,##0.00\ ">
                  <c:v>386.1</c:v>
                </c:pt>
                <c:pt idx="939" formatCode="#,##0.00_ ;[Red]\-#,##0.00\ ">
                  <c:v>735.5</c:v>
                </c:pt>
                <c:pt idx="940" formatCode="#,##0.00_ ;[Red]\-#,##0.00\ ">
                  <c:v>812.6</c:v>
                </c:pt>
                <c:pt idx="941" formatCode="#,##0.00_ ;[Red]\-#,##0.00\ ">
                  <c:v>690.30000000000007</c:v>
                </c:pt>
                <c:pt idx="942" formatCode="#,##0.00_ ;[Red]\-#,##0.00\ ">
                  <c:v>632.70000000000005</c:v>
                </c:pt>
                <c:pt idx="943" formatCode="#,##0.00_ ;[Red]\-#,##0.00\ ">
                  <c:v>583.1</c:v>
                </c:pt>
                <c:pt idx="944" formatCode="#,##0.00_ ;[Red]\-#,##0.00\ ">
                  <c:v>777.07</c:v>
                </c:pt>
                <c:pt idx="945">
                  <c:v>702.9</c:v>
                </c:pt>
                <c:pt idx="946" formatCode="0.00">
                  <c:v>659.30000000000018</c:v>
                </c:pt>
                <c:pt idx="947">
                  <c:v>267.7</c:v>
                </c:pt>
                <c:pt idx="948">
                  <c:v>705.4</c:v>
                </c:pt>
                <c:pt idx="949">
                  <c:v>9.699999999999994</c:v>
                </c:pt>
                <c:pt idx="950">
                  <c:v>349.3</c:v>
                </c:pt>
                <c:pt idx="951">
                  <c:v>282</c:v>
                </c:pt>
                <c:pt idx="952">
                  <c:v>553.29999999999995</c:v>
                </c:pt>
                <c:pt idx="953">
                  <c:v>329.2</c:v>
                </c:pt>
                <c:pt idx="954">
                  <c:v>712.19999999999993</c:v>
                </c:pt>
                <c:pt idx="955">
                  <c:v>345.3</c:v>
                </c:pt>
                <c:pt idx="956">
                  <c:v>637.1</c:v>
                </c:pt>
                <c:pt idx="957" formatCode="0.00">
                  <c:v>668.19999999999993</c:v>
                </c:pt>
                <c:pt idx="958">
                  <c:v>577.69999999999993</c:v>
                </c:pt>
                <c:pt idx="959">
                  <c:v>606.59999999999991</c:v>
                </c:pt>
                <c:pt idx="960" formatCode="#,##0.00_ ;[Red]\-#,##0.00\ ">
                  <c:v>674.10000000000014</c:v>
                </c:pt>
                <c:pt idx="961" formatCode="#,##0.00_ ;[Red]\-#,##0.00\ ">
                  <c:v>912.5</c:v>
                </c:pt>
                <c:pt idx="962" formatCode="#,##0.00_ ;[Red]\-#,##0.00\ ">
                  <c:v>572.5</c:v>
                </c:pt>
                <c:pt idx="963" formatCode="#,##0.00_ ;[Red]\-#,##0.00\ ">
                  <c:v>127.70000000000002</c:v>
                </c:pt>
                <c:pt idx="964" formatCode="#,##0.00_ ;[Red]\-#,##0.00\ ">
                  <c:v>783.19999999999993</c:v>
                </c:pt>
                <c:pt idx="965" formatCode="#,##0.00_ ;[Red]\-#,##0.00\ ">
                  <c:v>605.9</c:v>
                </c:pt>
                <c:pt idx="966">
                  <c:v>609.00000000000011</c:v>
                </c:pt>
                <c:pt idx="967" formatCode="#,##0.00_ ;[Red]\-#,##0.00\ ">
                  <c:v>668.6</c:v>
                </c:pt>
                <c:pt idx="968" formatCode="#,##0.00_ ;[Red]\-#,##0.00\ ">
                  <c:v>977.19999999999993</c:v>
                </c:pt>
                <c:pt idx="969" formatCode="#,##0.00_ ;[Red]\-#,##0.00\ ">
                  <c:v>609.80000000000007</c:v>
                </c:pt>
                <c:pt idx="970" formatCode="#,##0.00_ ;[Red]\-#,##0.00\ ">
                  <c:v>66</c:v>
                </c:pt>
                <c:pt idx="971" formatCode="#,##0.00_ ;[Red]\-#,##0.00\ ">
                  <c:v>519.29999999999995</c:v>
                </c:pt>
                <c:pt idx="972" formatCode="#,##0.00_ ;[Red]\-#,##0.00\ ">
                  <c:v>575.9</c:v>
                </c:pt>
                <c:pt idx="973" formatCode="#,##0.00_ ;[Red]\-#,##0.00\ ">
                  <c:v>734.8</c:v>
                </c:pt>
                <c:pt idx="974" formatCode="#,##0.00_ ;[Red]\-#,##0.00\ ">
                  <c:v>897.89999999999986</c:v>
                </c:pt>
                <c:pt idx="975" formatCode="#,##0.00_ ;[Red]\-#,##0.00\ ">
                  <c:v>623.29999999999995</c:v>
                </c:pt>
                <c:pt idx="976" formatCode="#,##0.00_ ;[Red]\-#,##0.00\ ">
                  <c:v>578.20000000000005</c:v>
                </c:pt>
                <c:pt idx="977" formatCode="#,##0.00_ ;[Red]\-#,##0.00\ ">
                  <c:v>535.1</c:v>
                </c:pt>
                <c:pt idx="978" formatCode="#,##0.00_ ;[Red]\-#,##0.00\ ">
                  <c:v>829.80000000000007</c:v>
                </c:pt>
                <c:pt idx="979" formatCode="#,##0.00_ ;[Red]\-#,##0.00\ ">
                  <c:v>495.70000000000005</c:v>
                </c:pt>
                <c:pt idx="980" formatCode="#,##0.00_ ;[Red]\-#,##0.00\ ">
                  <c:v>609.79999999999995</c:v>
                </c:pt>
                <c:pt idx="981" formatCode="#,##0.00_ ;[Red]\-#,##0.00\ ">
                  <c:v>296.7</c:v>
                </c:pt>
                <c:pt idx="982" formatCode="#,##0.00_ ;[Red]\-#,##0.00\ ">
                  <c:v>538.5</c:v>
                </c:pt>
                <c:pt idx="983" formatCode="#,##0.00_ ;[Red]\-#,##0.00\ ">
                  <c:v>132.69999999999999</c:v>
                </c:pt>
                <c:pt idx="984" formatCode="#,##0.00_ ;[Red]\-#,##0.00\ ">
                  <c:v>346.5</c:v>
                </c:pt>
                <c:pt idx="985" formatCode="#,##0.00_ ;[Red]\-#,##0.00\ ">
                  <c:v>551.1</c:v>
                </c:pt>
                <c:pt idx="986" formatCode="#,##0.00_ ;[Red]\-#,##0.00\ ">
                  <c:v>626.70000000000005</c:v>
                </c:pt>
                <c:pt idx="987" formatCode="#,##0.00_ ;[Red]\-#,##0.00\ ">
                  <c:v>618.00000000000011</c:v>
                </c:pt>
                <c:pt idx="988" formatCode="#,##0.00_ ;[Red]\-#,##0.00\ ">
                  <c:v>98.3</c:v>
                </c:pt>
                <c:pt idx="989" formatCode="#,##0.00_ ;[Red]\-#,##0.00\ ">
                  <c:v>707.80000000000007</c:v>
                </c:pt>
                <c:pt idx="990" formatCode="#,##0.00_ ;[Red]\-#,##0.00\ ">
                  <c:v>553.5</c:v>
                </c:pt>
                <c:pt idx="991" formatCode="#,##0.00_ ;[Red]\-#,##0.00\ ">
                  <c:v>756.7</c:v>
                </c:pt>
                <c:pt idx="992" formatCode="#,##0.00_ ;[Red]\-#,##0.00\ ">
                  <c:v>851.3</c:v>
                </c:pt>
                <c:pt idx="993" formatCode="#,##0.00_ ;[Red]\-#,##0.00\ ">
                  <c:v>554.69999999999993</c:v>
                </c:pt>
                <c:pt idx="994" formatCode="#,##0.00_ ;[Red]\-#,##0.00\ ">
                  <c:v>630.40000000000009</c:v>
                </c:pt>
                <c:pt idx="995" formatCode="#,##0.00_ ;[Red]\-#,##0.00\ ">
                  <c:v>533.5</c:v>
                </c:pt>
                <c:pt idx="996" formatCode="#,##0.00_ ;[Red]\-#,##0.00\ ">
                  <c:v>842.8</c:v>
                </c:pt>
                <c:pt idx="997" formatCode="#,##0.00_ ;[Red]\-#,##0.00\ ">
                  <c:v>694.69999999999993</c:v>
                </c:pt>
                <c:pt idx="998" formatCode="#,##0.00_ ;[Red]\-#,##0.00\ ">
                  <c:v>615.1</c:v>
                </c:pt>
                <c:pt idx="999" formatCode="#,##0.00_ ;[Red]\-#,##0.00\ ">
                  <c:v>116.30000000000001</c:v>
                </c:pt>
                <c:pt idx="1000" formatCode="#,##0.00_ ;[Red]\-#,##0.00\ ">
                  <c:v>619</c:v>
                </c:pt>
                <c:pt idx="1001" formatCode="#,##0.00_ ;[Red]\-#,##0.00\ ">
                  <c:v>500.4</c:v>
                </c:pt>
                <c:pt idx="1002" formatCode="#,##0.00_ ;[Red]\-#,##0.00\ ">
                  <c:v>622.4</c:v>
                </c:pt>
                <c:pt idx="1003" formatCode="#,##0.00_ ;[Red]\-#,##0.00\ ">
                  <c:v>514.1</c:v>
                </c:pt>
                <c:pt idx="1004" formatCode="#,##0.00_ ;[Red]\-#,##0.00\ ">
                  <c:v>514.6</c:v>
                </c:pt>
                <c:pt idx="1005" formatCode="#,##0.00_ ;[Red]\-#,##0.00\ ">
                  <c:v>557.6</c:v>
                </c:pt>
                <c:pt idx="1006" formatCode="#,##0.00_ ;[Red]\-#,##0.00\ ">
                  <c:v>546.4</c:v>
                </c:pt>
                <c:pt idx="1007" formatCode="#,##0.00_ ;[Red]\-#,##0.00\ ">
                  <c:v>734.90000000000009</c:v>
                </c:pt>
                <c:pt idx="1008" formatCode="#,##0.00_ ;[Red]\-#,##0.00\ ">
                  <c:v>768.19999999999993</c:v>
                </c:pt>
                <c:pt idx="1009" formatCode="#,##0.00_ ;[Red]\-#,##0.00\ ">
                  <c:v>555.20000000000005</c:v>
                </c:pt>
                <c:pt idx="1010" formatCode="#,##0.00_ ;[Red]\-#,##0.00\ ">
                  <c:v>527.1</c:v>
                </c:pt>
                <c:pt idx="1011" formatCode="#,##0.00_ ;[Red]\-#,##0.00\ ">
                  <c:v>558.19999999999993</c:v>
                </c:pt>
                <c:pt idx="1012" formatCode="#,##0.00_ ;[Red]\-#,##0.00\ ">
                  <c:v>783.5</c:v>
                </c:pt>
                <c:pt idx="1013" formatCode="#,##0.00_ ;[Red]\-#,##0.00\ ">
                  <c:v>644.70000000000005</c:v>
                </c:pt>
                <c:pt idx="1014" formatCode="#,##0.00_ ;[Red]\-#,##0.00\ ">
                  <c:v>606.4</c:v>
                </c:pt>
                <c:pt idx="1015" formatCode="#,##0.00_ ;[Red]\-#,##0.00\ ">
                  <c:v>280.7</c:v>
                </c:pt>
                <c:pt idx="1016" formatCode="#,##0.00_ ;[Red]\-#,##0.00\ ">
                  <c:v>540.19999999999993</c:v>
                </c:pt>
                <c:pt idx="1017" formatCode="#,##0.00_ ;[Red]\-#,##0.00\ ">
                  <c:v>407.1</c:v>
                </c:pt>
                <c:pt idx="1018" formatCode="#,##0.00_ ;[Red]\-#,##0.00\ ">
                  <c:v>524.69999999999993</c:v>
                </c:pt>
                <c:pt idx="1019" formatCode="#,##0.00_ ;[Red]\-#,##0.00\ ">
                  <c:v>706.30000000000007</c:v>
                </c:pt>
                <c:pt idx="1020" formatCode="#,##0.00_ ;[Red]\-#,##0.00\ ">
                  <c:v>605.80000000000007</c:v>
                </c:pt>
                <c:pt idx="1021" formatCode="#,##0.00_ ;[Red]\-#,##0.00\ ">
                  <c:v>302.09999999999997</c:v>
                </c:pt>
                <c:pt idx="1022" formatCode="#,##0.00_ ;[Red]\-#,##0.00\ ">
                  <c:v>740.4</c:v>
                </c:pt>
                <c:pt idx="1023" formatCode="#,##0.00_ ;[Red]\-#,##0.00\ ">
                  <c:v>137.10000000000002</c:v>
                </c:pt>
                <c:pt idx="1024" formatCode="#,##0.00_ ;[Red]\-#,##0.00\ ">
                  <c:v>815.6</c:v>
                </c:pt>
                <c:pt idx="1025" formatCode="#,##0.00_ ;[Red]\-#,##0.00\ ">
                  <c:v>603.29999999999995</c:v>
                </c:pt>
                <c:pt idx="1026" formatCode="#,##0.00_ ;[Red]\-#,##0.00\ ">
                  <c:v>603.20000000000005</c:v>
                </c:pt>
                <c:pt idx="1027" formatCode="#,##0.00_ ;[Red]\-#,##0.00\ ">
                  <c:v>703.69999999999993</c:v>
                </c:pt>
                <c:pt idx="1028" formatCode="#,##0.00_ ;[Red]\-#,##0.00\ ">
                  <c:v>640.1</c:v>
                </c:pt>
                <c:pt idx="1029" formatCode="#,##0.00_ ;[Red]\-#,##0.00\ ">
                  <c:v>800.5</c:v>
                </c:pt>
                <c:pt idx="1030" formatCode="#,##0.00_ ;[Red]\-#,##0.00\ ">
                  <c:v>744.5999999999998</c:v>
                </c:pt>
                <c:pt idx="1031" formatCode="#,##0.00_ ;[Red]\-#,##0.00\ ">
                  <c:v>491.5</c:v>
                </c:pt>
                <c:pt idx="1032" formatCode="#,##0.00_ ;[Red]\-#,##0.00\ ">
                  <c:v>304.8</c:v>
                </c:pt>
                <c:pt idx="1033" formatCode="#,##0.00_ ;[Red]\-#,##0.00\ ">
                  <c:v>553.79999999999995</c:v>
                </c:pt>
                <c:pt idx="1034" formatCode="#,##0.00_ ;[Red]\-#,##0.00\ ">
                  <c:v>116</c:v>
                </c:pt>
                <c:pt idx="1035" formatCode="#,##0.00_ ;[Red]\-#,##0.00\ ">
                  <c:v>703.2</c:v>
                </c:pt>
                <c:pt idx="1036" formatCode="#,##0.00_ ;[Red]\-#,##0.00\ ">
                  <c:v>638.99999999999989</c:v>
                </c:pt>
                <c:pt idx="1037" formatCode="#,##0.00_ ;[Red]\-#,##0.00\ ">
                  <c:v>62.900000000000006</c:v>
                </c:pt>
                <c:pt idx="1038" formatCode="#,##0.00_ ;[Red]\-#,##0.00\ ">
                  <c:v>102.19999999999999</c:v>
                </c:pt>
                <c:pt idx="1039" formatCode="#,##0.00_ ;[Red]\-#,##0.00\ ">
                  <c:v>111.6</c:v>
                </c:pt>
                <c:pt idx="1040" formatCode="#,##0.00_ ;[Red]\-#,##0.00\ ">
                  <c:v>665.90000000000009</c:v>
                </c:pt>
                <c:pt idx="1041" formatCode="#,##0.00_ ;[Red]\-#,##0.00\ ">
                  <c:v>207.8</c:v>
                </c:pt>
                <c:pt idx="1042" formatCode="#,##0.00_ ;[Red]\-#,##0.00\ ">
                  <c:v>786.4</c:v>
                </c:pt>
                <c:pt idx="1043" formatCode="#,##0.00_ ;[Red]\-#,##0.00\ ">
                  <c:v>673.5</c:v>
                </c:pt>
                <c:pt idx="1044" formatCode="#,##0.00_ ;[Red]\-#,##0.00\ ">
                  <c:v>408.7</c:v>
                </c:pt>
                <c:pt idx="1045" formatCode="#,##0.00_ ;[Red]\-#,##0.00\ ">
                  <c:v>499.30000000000007</c:v>
                </c:pt>
                <c:pt idx="1046" formatCode="#,##0.00_ ;[Red]\-#,##0.00\ ">
                  <c:v>715.09999999999991</c:v>
                </c:pt>
                <c:pt idx="1047" formatCode="#,##0.00_ ;[Red]\-#,##0.00\ ">
                  <c:v>713.6</c:v>
                </c:pt>
                <c:pt idx="1048" formatCode="#,##0.00_ ;[Red]\-#,##0.00\ ">
                  <c:v>195.7</c:v>
                </c:pt>
                <c:pt idx="1049" formatCode="#,##0.00_ ;[Red]\-#,##0.00\ ">
                  <c:v>797.4</c:v>
                </c:pt>
                <c:pt idx="1050" formatCode="#,##0.00_ ;[Red]\-#,##0.00\ ">
                  <c:v>775.39999999999986</c:v>
                </c:pt>
                <c:pt idx="1051" formatCode="#,##0.00_ ;[Red]\-#,##0.00\ ">
                  <c:v>745.69999999999993</c:v>
                </c:pt>
                <c:pt idx="1052" formatCode="#,##0.00_ ;[Red]\-#,##0.00\ ">
                  <c:v>125.4</c:v>
                </c:pt>
                <c:pt idx="1053" formatCode="#,##0.00_ ;[Red]\-#,##0.00\ ">
                  <c:v>900.30000000000007</c:v>
                </c:pt>
                <c:pt idx="1054" formatCode="#,##0.00_ ;[Red]\-#,##0.00\ ">
                  <c:v>684.99999999999989</c:v>
                </c:pt>
                <c:pt idx="1055" formatCode="#,##0.00_ ;[Red]\-#,##0.00\ ">
                  <c:v>632.30000000000007</c:v>
                </c:pt>
                <c:pt idx="1056">
                  <c:v>978.2</c:v>
                </c:pt>
                <c:pt idx="1057">
                  <c:v>685.5</c:v>
                </c:pt>
                <c:pt idx="1058">
                  <c:v>205.3</c:v>
                </c:pt>
                <c:pt idx="1059">
                  <c:v>618.4</c:v>
                </c:pt>
                <c:pt idx="1060">
                  <c:v>614</c:v>
                </c:pt>
                <c:pt idx="1061">
                  <c:v>267.10000000000002</c:v>
                </c:pt>
                <c:pt idx="1062" formatCode="0.00">
                  <c:v>657.1</c:v>
                </c:pt>
                <c:pt idx="1063">
                  <c:v>582.20000000000005</c:v>
                </c:pt>
                <c:pt idx="1064">
                  <c:v>586.4</c:v>
                </c:pt>
                <c:pt idx="1065">
                  <c:v>640.09999999999991</c:v>
                </c:pt>
                <c:pt idx="1066">
                  <c:v>606.70000000000005</c:v>
                </c:pt>
                <c:pt idx="1067">
                  <c:v>756.2</c:v>
                </c:pt>
                <c:pt idx="1068">
                  <c:v>73.099999999999994</c:v>
                </c:pt>
                <c:pt idx="1069">
                  <c:v>185.4</c:v>
                </c:pt>
                <c:pt idx="1070">
                  <c:v>761.40000000000009</c:v>
                </c:pt>
                <c:pt idx="1071">
                  <c:v>37.700000000000003</c:v>
                </c:pt>
                <c:pt idx="1072" formatCode="#,##0.00_ ;[Red]\-#,##0.00\ ">
                  <c:v>679.69999999999993</c:v>
                </c:pt>
                <c:pt idx="1073" formatCode="#,##0.00_ ;[Red]\-#,##0.00\ ">
                  <c:v>509.00000000000006</c:v>
                </c:pt>
                <c:pt idx="1074" formatCode="#,##0.00_ ;[Red]\-#,##0.00\ ">
                  <c:v>784.40000000000009</c:v>
                </c:pt>
                <c:pt idx="1075" formatCode="#,##0.00_ ;[Red]\-#,##0.00\ ">
                  <c:v>449.50000000000006</c:v>
                </c:pt>
                <c:pt idx="1076" formatCode="#,##0.00_ ;[Red]\-#,##0.00\ ">
                  <c:v>236.4</c:v>
                </c:pt>
                <c:pt idx="1077" formatCode="#,##0.00_ ;[Red]\-#,##0.00\ ">
                  <c:v>571.20000000000005</c:v>
                </c:pt>
                <c:pt idx="1078">
                  <c:v>605.80000000000007</c:v>
                </c:pt>
                <c:pt idx="1079" formatCode="#,##0.00_ ;[Red]\-#,##0.00\ ">
                  <c:v>108.8</c:v>
                </c:pt>
                <c:pt idx="1080" formatCode="#,##0.00_ ;[Red]\-#,##0.00\ ">
                  <c:v>617.5</c:v>
                </c:pt>
                <c:pt idx="1081" formatCode="#,##0.00_ ;[Red]\-#,##0.00\ ">
                  <c:v>525</c:v>
                </c:pt>
                <c:pt idx="1082" formatCode="#,##0.00_ ;[Red]\-#,##0.00\ ">
                  <c:v>547.1</c:v>
                </c:pt>
                <c:pt idx="1083" formatCode="#,##0.00_ ;[Red]\-#,##0.00\ ">
                  <c:v>678.30000000000007</c:v>
                </c:pt>
                <c:pt idx="1084" formatCode="#,##0.00_ ;[Red]\-#,##0.00\ ">
                  <c:v>583.5</c:v>
                </c:pt>
                <c:pt idx="1085" formatCode="#,##0.00_ ;[Red]\-#,##0.00\ ">
                  <c:v>670</c:v>
                </c:pt>
                <c:pt idx="1086" formatCode="#,##0.00_ ;[Red]\-#,##0.00\ ">
                  <c:v>608.5</c:v>
                </c:pt>
                <c:pt idx="1087" formatCode="#,##0.00_ ;[Red]\-#,##0.00\ ">
                  <c:v>242.20000000000002</c:v>
                </c:pt>
                <c:pt idx="1088" formatCode="#,##0.00_ ;[Red]\-#,##0.00\ ">
                  <c:v>746.09999999999991</c:v>
                </c:pt>
                <c:pt idx="1089" formatCode="#,##0.00_ ;[Red]\-#,##0.00\ ">
                  <c:v>508.4</c:v>
                </c:pt>
                <c:pt idx="1090" formatCode="#,##0.00_ ;[Red]\-#,##0.00\ ">
                  <c:v>412.5</c:v>
                </c:pt>
                <c:pt idx="1091" formatCode="#,##0.00_ ;[Red]\-#,##0.00\ ">
                  <c:v>515.19999999999993</c:v>
                </c:pt>
                <c:pt idx="1092" formatCode="#,##0.00_ ;[Red]\-#,##0.00\ ">
                  <c:v>817</c:v>
                </c:pt>
                <c:pt idx="1093" formatCode="#,##0.00_ ;[Red]\-#,##0.00\ ">
                  <c:v>180.7</c:v>
                </c:pt>
                <c:pt idx="1094" formatCode="#,##0.00_ ;[Red]\-#,##0.00\ ">
                  <c:v>499.70000000000005</c:v>
                </c:pt>
                <c:pt idx="1095" formatCode="#,##0.00_ ;[Red]\-#,##0.00\ ">
                  <c:v>516.9</c:v>
                </c:pt>
                <c:pt idx="1096" formatCode="#,##0.00_ ;[Red]\-#,##0.00\ ">
                  <c:v>501.9</c:v>
                </c:pt>
                <c:pt idx="1097" formatCode="#,##0.00_ ;[Red]\-#,##0.00\ ">
                  <c:v>552</c:v>
                </c:pt>
                <c:pt idx="1098" formatCode="#,##0.00_ ;[Red]\-#,##0.00\ ">
                  <c:v>651.59999999999991</c:v>
                </c:pt>
                <c:pt idx="1099" formatCode="#,##0.00_ ;[Red]\-#,##0.00\ ">
                  <c:v>170.7</c:v>
                </c:pt>
                <c:pt idx="1100" formatCode="#,##0.00_ ;[Red]\-#,##0.00\ ">
                  <c:v>680.19999999999993</c:v>
                </c:pt>
                <c:pt idx="1101" formatCode="#,##0.00_ ;[Red]\-#,##0.00\ ">
                  <c:v>512.20000000000005</c:v>
                </c:pt>
                <c:pt idx="1102" formatCode="#,##0.00_ ;[Red]\-#,##0.00\ ">
                  <c:v>553.20000000000005</c:v>
                </c:pt>
                <c:pt idx="1103" formatCode="#,##0.00_ ;[Red]\-#,##0.00\ ">
                  <c:v>448.09999999999997</c:v>
                </c:pt>
                <c:pt idx="1104" formatCode="#,##0.00_ ;[Red]\-#,##0.00\ ">
                  <c:v>683.5</c:v>
                </c:pt>
                <c:pt idx="1105" formatCode="#,##0.00_ ;[Red]\-#,##0.00\ ">
                  <c:v>560</c:v>
                </c:pt>
                <c:pt idx="1106" formatCode="#,##0.00_ ;[Red]\-#,##0.00\ ">
                  <c:v>402.2</c:v>
                </c:pt>
                <c:pt idx="1107" formatCode="#,##0.00_ ;[Red]\-#,##0.00\ ">
                  <c:v>306</c:v>
                </c:pt>
                <c:pt idx="1108" formatCode="#,##0.00_ ;[Red]\-#,##0.00\ ">
                  <c:v>514.5</c:v>
                </c:pt>
                <c:pt idx="1109" formatCode="#,##0.00_ ;[Red]\-#,##0.00\ ">
                  <c:v>505.4</c:v>
                </c:pt>
                <c:pt idx="1110" formatCode="#,##0.00_ ;[Red]\-#,##0.00\ ">
                  <c:v>230.60000000000002</c:v>
                </c:pt>
                <c:pt idx="1111" formatCode="#,##0.00_ ;[Red]\-#,##0.00\ ">
                  <c:v>504.3</c:v>
                </c:pt>
                <c:pt idx="1112" formatCode="#,##0.00_ ;[Red]\-#,##0.00\ ">
                  <c:v>605.79999999999995</c:v>
                </c:pt>
                <c:pt idx="1113" formatCode="#,##0.00_ ;[Red]\-#,##0.00\ ">
                  <c:v>620</c:v>
                </c:pt>
                <c:pt idx="1114" formatCode="#,##0.00_ ;[Red]\-#,##0.00\ ">
                  <c:v>675.6</c:v>
                </c:pt>
                <c:pt idx="1115" formatCode="#,##0.00_ ;[Red]\-#,##0.00\ ">
                  <c:v>415.79999999999995</c:v>
                </c:pt>
                <c:pt idx="1116" formatCode="#,##0.00_ ;[Red]\-#,##0.00\ ">
                  <c:v>10.6</c:v>
                </c:pt>
                <c:pt idx="1117" formatCode="#,##0.00_ ;[Red]\-#,##0.00\ ">
                  <c:v>678.6</c:v>
                </c:pt>
                <c:pt idx="1118" formatCode="#,##0.00_ ;[Red]\-#,##0.00\ ">
                  <c:v>34.4</c:v>
                </c:pt>
                <c:pt idx="1119" formatCode="#,##0.00_ ;[Red]\-#,##0.00\ ">
                  <c:v>529</c:v>
                </c:pt>
                <c:pt idx="1120" formatCode="#,##0.00_ ;[Red]\-#,##0.00\ ">
                  <c:v>302.2</c:v>
                </c:pt>
                <c:pt idx="1121" formatCode="#,##0.00_ ;[Red]\-#,##0.00\ ">
                  <c:v>732.6</c:v>
                </c:pt>
                <c:pt idx="1122" formatCode="#,##0.00_ ;[Red]\-#,##0.00\ ">
                  <c:v>675.7</c:v>
                </c:pt>
                <c:pt idx="1123" formatCode="#,##0.00_ ;[Red]\-#,##0.00\ ">
                  <c:v>849.9</c:v>
                </c:pt>
                <c:pt idx="1124" formatCode="#,##0.00_ ;[Red]\-#,##0.00\ ">
                  <c:v>607.49999999999989</c:v>
                </c:pt>
                <c:pt idx="1125" formatCode="#,##0.00_ ;[Red]\-#,##0.00\ ">
                  <c:v>721.4</c:v>
                </c:pt>
                <c:pt idx="1126" formatCode="#,##0.00_ ;[Red]\-#,##0.00\ ">
                  <c:v>600.79999999999995</c:v>
                </c:pt>
                <c:pt idx="1127" formatCode="#,##0.00_ ;[Red]\-#,##0.00\ ">
                  <c:v>623.5</c:v>
                </c:pt>
                <c:pt idx="1128" formatCode="#,##0.00_ ;[Red]\-#,##0.00\ ">
                  <c:v>622.69999999999993</c:v>
                </c:pt>
                <c:pt idx="1129" formatCode="#,##0.00_ ;[Red]\-#,##0.00\ ">
                  <c:v>750.59999999999991</c:v>
                </c:pt>
                <c:pt idx="1130" formatCode="#,##0.00_ ;[Red]\-#,##0.00\ ">
                  <c:v>612</c:v>
                </c:pt>
                <c:pt idx="1131" formatCode="#,##0.00_ ;[Red]\-#,##0.00\ ">
                  <c:v>527.99999999999989</c:v>
                </c:pt>
                <c:pt idx="1132" formatCode="#,##0.00_ ;[Red]\-#,##0.00\ ">
                  <c:v>535.9</c:v>
                </c:pt>
                <c:pt idx="1133" formatCode="#,##0.00_ ;[Red]\-#,##0.00\ ">
                  <c:v>367.5</c:v>
                </c:pt>
                <c:pt idx="1134" formatCode="#,##0.00_ ;[Red]\-#,##0.00\ ">
                  <c:v>568.4</c:v>
                </c:pt>
                <c:pt idx="1135" formatCode="#,##0.00_ ;[Red]\-#,##0.00\ ">
                  <c:v>606.6</c:v>
                </c:pt>
                <c:pt idx="1136" formatCode="#,##0.00_ ;[Red]\-#,##0.00\ ">
                  <c:v>566.5</c:v>
                </c:pt>
                <c:pt idx="1137" formatCode="#,##0.00_ ;[Red]\-#,##0.00\ ">
                  <c:v>705.3</c:v>
                </c:pt>
                <c:pt idx="1138" formatCode="#,##0.00_ ;[Red]\-#,##0.00\ ">
                  <c:v>705</c:v>
                </c:pt>
                <c:pt idx="1139" formatCode="#,##0.00_ ;[Red]\-#,##0.00\ ">
                  <c:v>799.4</c:v>
                </c:pt>
                <c:pt idx="1140" formatCode="#,##0.00_ ;[Red]\-#,##0.00\ ">
                  <c:v>611.70000000000005</c:v>
                </c:pt>
                <c:pt idx="1141" formatCode="#,##0.00_ ;[Red]\-#,##0.00\ ">
                  <c:v>718.5</c:v>
                </c:pt>
                <c:pt idx="1142" formatCode="#,##0.00_ ;[Red]\-#,##0.00\ ">
                  <c:v>605.6</c:v>
                </c:pt>
                <c:pt idx="1143" formatCode="#,##0.00_ ;[Red]\-#,##0.00\ ">
                  <c:v>609.1</c:v>
                </c:pt>
                <c:pt idx="1144" formatCode="#,##0.00_ ;[Red]\-#,##0.00\ ">
                  <c:v>574.5</c:v>
                </c:pt>
                <c:pt idx="1145" formatCode="#,##0.00_ ;[Red]\-#,##0.00\ ">
                  <c:v>807.3</c:v>
                </c:pt>
                <c:pt idx="1146" formatCode="#,##0.00_ ;[Red]\-#,##0.00\ ">
                  <c:v>543.9</c:v>
                </c:pt>
                <c:pt idx="1147" formatCode="#,##0.00_ ;[Red]\-#,##0.00\ ">
                  <c:v>618.79999999999995</c:v>
                </c:pt>
                <c:pt idx="1148" formatCode="#,##0.00_ ;[Red]\-#,##0.00\ ">
                  <c:v>640.20000000000005</c:v>
                </c:pt>
                <c:pt idx="1149" formatCode="#,##0.00_ ;[Red]\-#,##0.00\ ">
                  <c:v>421.7</c:v>
                </c:pt>
                <c:pt idx="1150" formatCode="#,##0.00_ ;[Red]\-#,##0.00\ ">
                  <c:v>312.5</c:v>
                </c:pt>
                <c:pt idx="1151" formatCode="#,##0.00_ ;[Red]\-#,##0.00\ ">
                  <c:v>737.59999999999991</c:v>
                </c:pt>
                <c:pt idx="1152" formatCode="#,##0.00_ ;[Red]\-#,##0.00\ ">
                  <c:v>518.4</c:v>
                </c:pt>
                <c:pt idx="1153" formatCode="#,##0.00_ ;[Red]\-#,##0.00\ ">
                  <c:v>629.29999999999995</c:v>
                </c:pt>
                <c:pt idx="1154" formatCode="#,##0.00_ ;[Red]\-#,##0.00\ ">
                  <c:v>656</c:v>
                </c:pt>
                <c:pt idx="1155" formatCode="#,##0.00_ ;[Red]\-#,##0.00\ ">
                  <c:v>587.1</c:v>
                </c:pt>
                <c:pt idx="1156" formatCode="#,##0.00_ ;[Red]\-#,##0.00\ ">
                  <c:v>847.7</c:v>
                </c:pt>
                <c:pt idx="1157" formatCode="#,##0.00_ ;[Red]\-#,##0.00\ ">
                  <c:v>618.20000000000005</c:v>
                </c:pt>
                <c:pt idx="1158" formatCode="#,##0.00_ ;[Red]\-#,##0.00\ ">
                  <c:v>737.7</c:v>
                </c:pt>
                <c:pt idx="1159" formatCode="#,##0.00_ ;[Red]\-#,##0.00\ ">
                  <c:v>619.20000000000005</c:v>
                </c:pt>
                <c:pt idx="1160" formatCode="#,##0.00_ ;[Red]\-#,##0.00\ ">
                  <c:v>583.5</c:v>
                </c:pt>
                <c:pt idx="1161" formatCode="#,##0.00_ ;[Red]\-#,##0.00\ ">
                  <c:v>830</c:v>
                </c:pt>
                <c:pt idx="1162" formatCode="#,##0.00_ ;[Red]\-#,##0.00\ ">
                  <c:v>508.70000000000005</c:v>
                </c:pt>
                <c:pt idx="1163" formatCode="#,##0.00_ ;[Red]\-#,##0.00\ ">
                  <c:v>641.29999999999984</c:v>
                </c:pt>
                <c:pt idx="1164" formatCode="#,##0.00_ ;[Red]\-#,##0.00\ ">
                  <c:v>557</c:v>
                </c:pt>
                <c:pt idx="1165" formatCode="#,##0.00_ ;[Red]\-#,##0.00\ ">
                  <c:v>355.09999999999997</c:v>
                </c:pt>
                <c:pt idx="1166" formatCode="#,##0.00_ ;[Red]\-#,##0.00\ ">
                  <c:v>246.79999999999998</c:v>
                </c:pt>
                <c:pt idx="1167">
                  <c:v>712.50000000000011</c:v>
                </c:pt>
                <c:pt idx="1168">
                  <c:v>613.70000000000005</c:v>
                </c:pt>
                <c:pt idx="1169">
                  <c:v>510.89999999999992</c:v>
                </c:pt>
                <c:pt idx="1170">
                  <c:v>638.5</c:v>
                </c:pt>
                <c:pt idx="1171">
                  <c:v>573.5</c:v>
                </c:pt>
                <c:pt idx="1172">
                  <c:v>808.9</c:v>
                </c:pt>
                <c:pt idx="1173">
                  <c:v>653.20000000000005</c:v>
                </c:pt>
                <c:pt idx="1174">
                  <c:v>826.1</c:v>
                </c:pt>
                <c:pt idx="1175">
                  <c:v>602.20000000000005</c:v>
                </c:pt>
                <c:pt idx="1176">
                  <c:v>601.40000000000009</c:v>
                </c:pt>
                <c:pt idx="1177" formatCode="0.00">
                  <c:v>504.70000000000005</c:v>
                </c:pt>
                <c:pt idx="1178">
                  <c:v>809.5</c:v>
                </c:pt>
                <c:pt idx="1179">
                  <c:v>743.9</c:v>
                </c:pt>
                <c:pt idx="1180">
                  <c:v>545.30000000000007</c:v>
                </c:pt>
                <c:pt idx="1181">
                  <c:v>600.99999999999989</c:v>
                </c:pt>
                <c:pt idx="1182">
                  <c:v>650</c:v>
                </c:pt>
                <c:pt idx="1183">
                  <c:v>572.9</c:v>
                </c:pt>
                <c:pt idx="1184">
                  <c:v>816.1</c:v>
                </c:pt>
                <c:pt idx="1185">
                  <c:v>869.6</c:v>
                </c:pt>
                <c:pt idx="1186">
                  <c:v>704.8</c:v>
                </c:pt>
                <c:pt idx="1187">
                  <c:v>619.50000000000011</c:v>
                </c:pt>
                <c:pt idx="1188" formatCode="#,##0.00_ ;[Red]\-#,##0.00\ ">
                  <c:v>508.00000000000006</c:v>
                </c:pt>
                <c:pt idx="1189" formatCode="#,##0.00_ ;[Red]\-#,##0.00\ ">
                  <c:v>816.3</c:v>
                </c:pt>
                <c:pt idx="1190" formatCode="#,##0.00_ ;[Red]\-#,##0.00\ ">
                  <c:v>693.80000000000007</c:v>
                </c:pt>
                <c:pt idx="1191" formatCode="#,##0.00_ ;[Red]\-#,##0.00\ ">
                  <c:v>419.3</c:v>
                </c:pt>
                <c:pt idx="1192" formatCode="#,##0.00_ ;[Red]\-#,##0.00\ ">
                  <c:v>214.2</c:v>
                </c:pt>
                <c:pt idx="1193" formatCode="#,##0.00_ ;[Red]\-#,##0.00\ ">
                  <c:v>628.70000000000005</c:v>
                </c:pt>
                <c:pt idx="1194" formatCode="#,##0.00_ ;[Red]\-#,##0.00\ ">
                  <c:v>603.1</c:v>
                </c:pt>
                <c:pt idx="1195" formatCode="#,##0.00_ ;[Red]\-#,##0.00\ ">
                  <c:v>826.40000000000009</c:v>
                </c:pt>
                <c:pt idx="1196" formatCode="#,##0.00_ ;[Red]\-#,##0.00\ ">
                  <c:v>608.30000000000007</c:v>
                </c:pt>
                <c:pt idx="1197" formatCode="#,##0.00_ ;[Red]\-#,##0.00\ ">
                  <c:v>725.7</c:v>
                </c:pt>
                <c:pt idx="1198" formatCode="#,##0.00_ ;[Red]\-#,##0.00\ ">
                  <c:v>717.1</c:v>
                </c:pt>
                <c:pt idx="1199" formatCode="#,##0.00_ ;[Red]\-#,##0.00\ ">
                  <c:v>656.19999999999993</c:v>
                </c:pt>
                <c:pt idx="1200" formatCode="#,##0.00_ ;[Red]\-#,##0.00\ ">
                  <c:v>845.59999999999991</c:v>
                </c:pt>
                <c:pt idx="1201" formatCode="#,##0.00_ ;[Red]\-#,##0.00\ ">
                  <c:v>959.1</c:v>
                </c:pt>
                <c:pt idx="1202" formatCode="#,##0.00_ ;[Red]\-#,##0.00\ ">
                  <c:v>785.2</c:v>
                </c:pt>
                <c:pt idx="1203" formatCode="#,##0.00_ ;[Red]\-#,##0.00\ ">
                  <c:v>663.7</c:v>
                </c:pt>
                <c:pt idx="1204" formatCode="#,##0.00_ ;[Red]\-#,##0.00\ ">
                  <c:v>625.00000000000011</c:v>
                </c:pt>
                <c:pt idx="1205" formatCode="#,##0.00_ ;[Red]\-#,##0.00\ ">
                  <c:v>900.19999999999993</c:v>
                </c:pt>
                <c:pt idx="1206" formatCode="#,##0.00_ ;[Red]\-#,##0.00\ ">
                  <c:v>747.09999999999991</c:v>
                </c:pt>
                <c:pt idx="1207" formatCode="#,##0.00_ ;[Red]\-#,##0.00\ ">
                  <c:v>442.19999999999993</c:v>
                </c:pt>
                <c:pt idx="1208" formatCode="#,##0.00_ ;[Red]\-#,##0.00\ ">
                  <c:v>650.4</c:v>
                </c:pt>
                <c:pt idx="1209" formatCode="#,##0.00_ ;[Red]\-#,##0.00\ ">
                  <c:v>218.39999999999998</c:v>
                </c:pt>
                <c:pt idx="1210" formatCode="#,##0.00_ ;[Red]\-#,##0.00\ ">
                  <c:v>185.5</c:v>
                </c:pt>
                <c:pt idx="1211" formatCode="#,##0.00_ ;[Red]\-#,##0.00\ ">
                  <c:v>614.1</c:v>
                </c:pt>
                <c:pt idx="1212" formatCode="#,##0.00_ ;[Red]\-#,##0.00\ ">
                  <c:v>814.40000000000009</c:v>
                </c:pt>
                <c:pt idx="1213" formatCode="#,##0.00_ ;[Red]\-#,##0.00\ ">
                  <c:v>570.1</c:v>
                </c:pt>
                <c:pt idx="1214" formatCode="#,##0.00_ ;[Red]\-#,##0.00\ ">
                  <c:v>780.80000000000007</c:v>
                </c:pt>
                <c:pt idx="1215" formatCode="#,##0.00_ ;[Red]\-#,##0.00\ ">
                  <c:v>517.59999999999991</c:v>
                </c:pt>
                <c:pt idx="1216" formatCode="#,##0.00_ ;[Red]\-#,##0.00\ ">
                  <c:v>646.00000000000011</c:v>
                </c:pt>
                <c:pt idx="1217" formatCode="#,##0.00_ ;[Red]\-#,##0.00\ ">
                  <c:v>794.4</c:v>
                </c:pt>
                <c:pt idx="1218" formatCode="#,##0.00_ ;[Red]\-#,##0.00\ ">
                  <c:v>877.80000000000007</c:v>
                </c:pt>
                <c:pt idx="1219" formatCode="#,##0.00_ ;[Red]\-#,##0.00\ ">
                  <c:v>722.5</c:v>
                </c:pt>
                <c:pt idx="1220" formatCode="#,##0.00_ ;[Red]\-#,##0.00\ ">
                  <c:v>615.4</c:v>
                </c:pt>
                <c:pt idx="1221" formatCode="#,##0.00_ ;[Red]\-#,##0.00\ ">
                  <c:v>613.6</c:v>
                </c:pt>
                <c:pt idx="1222" formatCode="#,##0.00_ ;[Red]\-#,##0.00\ ">
                  <c:v>624.70000000000005</c:v>
                </c:pt>
                <c:pt idx="1223" formatCode="#,##0.00_ ;[Red]\-#,##0.00\ ">
                  <c:v>698.8</c:v>
                </c:pt>
                <c:pt idx="1224" formatCode="#,##0.00_ ;[Red]\-#,##0.00\ ">
                  <c:v>479.20000000000005</c:v>
                </c:pt>
                <c:pt idx="1225" formatCode="#,##0.00_ ;[Red]\-#,##0.00\ ">
                  <c:v>551</c:v>
                </c:pt>
                <c:pt idx="1226" formatCode="#,##0.00_ ;[Red]\-#,##0.00\ ">
                  <c:v>645.40000000000009</c:v>
                </c:pt>
                <c:pt idx="1227" formatCode="#,##0.00_ ;[Red]\-#,##0.00\ ">
                  <c:v>303.3</c:v>
                </c:pt>
                <c:pt idx="1228" formatCode="#,##0.00_ ;[Red]\-#,##0.00\ ">
                  <c:v>583.90000000000009</c:v>
                </c:pt>
                <c:pt idx="1229" formatCode="#,##0.00_ ;[Red]\-#,##0.00\ ">
                  <c:v>828.5</c:v>
                </c:pt>
                <c:pt idx="1230" formatCode="#,##0.00_ ;[Red]\-#,##0.00\ ">
                  <c:v>608.90000000000009</c:v>
                </c:pt>
                <c:pt idx="1231" formatCode="#,##0.00_ ;[Red]\-#,##0.00\ ">
                  <c:v>720.40000000000009</c:v>
                </c:pt>
                <c:pt idx="1232" formatCode="#,##0.00_ ;[Red]\-#,##0.00\ ">
                  <c:v>723.5</c:v>
                </c:pt>
                <c:pt idx="1233" formatCode="#,##0.00_ ;[Red]\-#,##0.00\ ">
                  <c:v>656.09999999999991</c:v>
                </c:pt>
                <c:pt idx="1234" formatCode="#,##0.00_ ;[Red]\-#,##0.00\ ">
                  <c:v>928.6</c:v>
                </c:pt>
                <c:pt idx="1235" formatCode="#,##0.00_ ;[Red]\-#,##0.00\ ">
                  <c:v>982.40000000000009</c:v>
                </c:pt>
                <c:pt idx="1236" formatCode="#,##0.00_ ;[Red]\-#,##0.00\ ">
                  <c:v>745.39999999999986</c:v>
                </c:pt>
                <c:pt idx="1237" formatCode="#,##0.00_ ;[Red]\-#,##0.00\ ">
                  <c:v>682.8</c:v>
                </c:pt>
                <c:pt idx="1238" formatCode="#,##0.00_ ;[Red]\-#,##0.00\ ">
                  <c:v>606.1</c:v>
                </c:pt>
                <c:pt idx="1239" formatCode="#,##0.00_ ;[Red]\-#,##0.00\ ">
                  <c:v>695.5</c:v>
                </c:pt>
                <c:pt idx="1240" formatCode="#,##0.00_ ;[Red]\-#,##0.00\ ">
                  <c:v>805.3</c:v>
                </c:pt>
                <c:pt idx="1241" formatCode="#,##0.00_ ;[Red]\-#,##0.00\ ">
                  <c:v>102.2</c:v>
                </c:pt>
                <c:pt idx="1242" formatCode="#,##0.00_ ;[Red]\-#,##0.00\ ">
                  <c:v>668.3</c:v>
                </c:pt>
                <c:pt idx="1243" formatCode="#,##0.00_ ;[Red]\-#,##0.00\ ">
                  <c:v>613.5</c:v>
                </c:pt>
                <c:pt idx="1244" formatCode="#,##0.00_ ;[Red]\-#,##0.00\ ">
                  <c:v>613</c:v>
                </c:pt>
                <c:pt idx="1245" formatCode="#,##0.00_ ;[Red]\-#,##0.00\ ">
                  <c:v>725.9</c:v>
                </c:pt>
                <c:pt idx="1246" formatCode="#,##0.00_ ;[Red]\-#,##0.00\ ">
                  <c:v>586.20000000000005</c:v>
                </c:pt>
                <c:pt idx="1247" formatCode="#,##0.00_ ;[Red]\-#,##0.00\ ">
                  <c:v>620.59999999999991</c:v>
                </c:pt>
                <c:pt idx="1248" formatCode="#,##0.00_ ;[Red]\-#,##0.00\ ">
                  <c:v>632</c:v>
                </c:pt>
                <c:pt idx="1249" formatCode="#,##0.00_ ;[Red]\-#,##0.00\ ">
                  <c:v>618.4</c:v>
                </c:pt>
                <c:pt idx="1250" formatCode="#,##0.00_ ;[Red]\-#,##0.00\ ">
                  <c:v>725</c:v>
                </c:pt>
                <c:pt idx="1251" formatCode="#,##0.00_ ;[Red]\-#,##0.00\ ">
                  <c:v>827.9</c:v>
                </c:pt>
                <c:pt idx="1252" formatCode="#,##0.00_ ;[Red]\-#,##0.00\ ">
                  <c:v>629.30000000000007</c:v>
                </c:pt>
                <c:pt idx="1253" formatCode="#,##0.00_ ;[Red]\-#,##0.00\ ">
                  <c:v>634.80000000000007</c:v>
                </c:pt>
                <c:pt idx="1254" formatCode="#,##0.00_ ;[Red]\-#,##0.00\ ">
                  <c:v>585.00000000000011</c:v>
                </c:pt>
                <c:pt idx="1255" formatCode="#,##0.00_ ;[Red]\-#,##0.00\ ">
                  <c:v>725.89999999999986</c:v>
                </c:pt>
                <c:pt idx="1256" formatCode="#,##0.00_ ;[Red]\-#,##0.00\ ">
                  <c:v>657.8</c:v>
                </c:pt>
                <c:pt idx="1257" formatCode="#,##0.00_ ;[Red]\-#,##0.00\ ">
                  <c:v>272.89999999999998</c:v>
                </c:pt>
                <c:pt idx="1258" formatCode="#,##0.00_ ;[Red]\-#,##0.00\ ">
                  <c:v>625.9</c:v>
                </c:pt>
                <c:pt idx="1259" formatCode="#,##0.00_ ;[Red]\-#,##0.00\ ">
                  <c:v>525.19999999999993</c:v>
                </c:pt>
                <c:pt idx="1260" formatCode="#,##0.00_ ;[Red]\-#,##0.00\ ">
                  <c:v>87.7</c:v>
                </c:pt>
                <c:pt idx="1261" formatCode="#,##0.00_ ;[Red]\-#,##0.00\ ">
                  <c:v>828.19999999999993</c:v>
                </c:pt>
                <c:pt idx="1262" formatCode="#,##0.00_ ;[Red]\-#,##0.00\ ">
                  <c:v>585.1</c:v>
                </c:pt>
                <c:pt idx="1263" formatCode="#,##0.00_ ;[Red]\-#,##0.00\ ">
                  <c:v>620.79999999999995</c:v>
                </c:pt>
                <c:pt idx="1264" formatCode="#,##0.00_ ;[Red]\-#,##0.00\ ">
                  <c:v>685.90000000000009</c:v>
                </c:pt>
                <c:pt idx="1265" formatCode="#,##0.00_ ;[Red]\-#,##0.00\ ">
                  <c:v>606.6</c:v>
                </c:pt>
                <c:pt idx="1266" formatCode="#,##0.00_ ;[Red]\-#,##0.00\ ">
                  <c:v>828.59999999999991</c:v>
                </c:pt>
                <c:pt idx="1267" formatCode="#,##0.00_ ;[Red]\-#,##0.00\ ">
                  <c:v>931.20000000000016</c:v>
                </c:pt>
                <c:pt idx="1268" formatCode="#,##0.00_ ;[Red]\-#,##0.00\ ">
                  <c:v>733.7</c:v>
                </c:pt>
                <c:pt idx="1269" formatCode="#,##0.00_ ;[Red]\-#,##0.00\ ">
                  <c:v>626.40000000000009</c:v>
                </c:pt>
                <c:pt idx="1270" formatCode="#,##0.00_ ;[Red]\-#,##0.00\ ">
                  <c:v>608.4</c:v>
                </c:pt>
                <c:pt idx="1271" formatCode="#,##0.00_ ;[Red]\-#,##0.00\ ">
                  <c:v>345.9</c:v>
                </c:pt>
                <c:pt idx="1272" formatCode="#,##0.00_ ;[Red]\-#,##0.00\ ">
                  <c:v>605.29999999999995</c:v>
                </c:pt>
                <c:pt idx="1273" formatCode="#,##0.00_ ;[Red]\-#,##0.00\ ">
                  <c:v>408.29999999999995</c:v>
                </c:pt>
                <c:pt idx="1274" formatCode="#,##0.00_ ;[Red]\-#,##0.00\ ">
                  <c:v>603.1</c:v>
                </c:pt>
                <c:pt idx="1275" formatCode="#,##0.00_ ;[Red]\-#,##0.00\ ">
                  <c:v>611.90000000000009</c:v>
                </c:pt>
                <c:pt idx="1276" formatCode="#,##0.00_ ;[Red]\-#,##0.00\ ">
                  <c:v>615.4</c:v>
                </c:pt>
                <c:pt idx="1277" formatCode="#,##0.00_ ;[Red]\-#,##0.00\ ">
                  <c:v>869.4</c:v>
                </c:pt>
                <c:pt idx="1278" formatCode="#,##0.00_ ;[Red]\-#,##0.00\ ">
                  <c:v>802.4</c:v>
                </c:pt>
                <c:pt idx="1279" formatCode="#,##0.00_ ;[Red]\-#,##0.00\ ">
                  <c:v>723.9</c:v>
                </c:pt>
                <c:pt idx="1280" formatCode="#,##0.00_ ;[Red]\-#,##0.00\ ">
                  <c:v>718.59999999999991</c:v>
                </c:pt>
                <c:pt idx="1281" formatCode="#,##0.00_ ;[Red]\-#,##0.00\ ">
                  <c:v>646.5</c:v>
                </c:pt>
                <c:pt idx="1282" formatCode="#,##0.00_ ;[Red]\-#,##0.00\ ">
                  <c:v>742.1</c:v>
                </c:pt>
                <c:pt idx="1283" formatCode="#,##0.00_ ;[Red]\-#,##0.00\ ">
                  <c:v>1065.6000000000001</c:v>
                </c:pt>
                <c:pt idx="1284">
                  <c:v>824.79999999999984</c:v>
                </c:pt>
                <c:pt idx="1285">
                  <c:v>160.9</c:v>
                </c:pt>
                <c:pt idx="1286">
                  <c:v>627.79999999999995</c:v>
                </c:pt>
                <c:pt idx="1287">
                  <c:v>408</c:v>
                </c:pt>
                <c:pt idx="1288">
                  <c:v>852.69999999999993</c:v>
                </c:pt>
                <c:pt idx="1289">
                  <c:v>189</c:v>
                </c:pt>
                <c:pt idx="1290">
                  <c:v>657.5</c:v>
                </c:pt>
                <c:pt idx="1291">
                  <c:v>625.5</c:v>
                </c:pt>
                <c:pt idx="1292">
                  <c:v>623.30000000000007</c:v>
                </c:pt>
                <c:pt idx="1293">
                  <c:v>814.69999999999993</c:v>
                </c:pt>
                <c:pt idx="1294">
                  <c:v>640.70000000000005</c:v>
                </c:pt>
                <c:pt idx="1295">
                  <c:v>713.9</c:v>
                </c:pt>
                <c:pt idx="1296" formatCode="0.00">
                  <c:v>711.5</c:v>
                </c:pt>
                <c:pt idx="1297">
                  <c:v>690.49999999999989</c:v>
                </c:pt>
                <c:pt idx="1298">
                  <c:v>941.89999999999986</c:v>
                </c:pt>
                <c:pt idx="1299">
                  <c:v>925.1</c:v>
                </c:pt>
                <c:pt idx="1300" formatCode="#,##0.00_ ;[Red]\-#,##0.00\ ">
                  <c:v>720.4</c:v>
                </c:pt>
                <c:pt idx="1301" formatCode="#,##0.00_ ;[Red]\-#,##0.00\ ">
                  <c:v>602.5</c:v>
                </c:pt>
                <c:pt idx="1302" formatCode="#,##0.00_ ;[Red]\-#,##0.00\ ">
                  <c:v>752</c:v>
                </c:pt>
                <c:pt idx="1303" formatCode="#,##0.00_ ;[Red]\-#,##0.00\ ">
                  <c:v>302.5</c:v>
                </c:pt>
                <c:pt idx="1304" formatCode="#,##0.00_ ;[Red]\-#,##0.00\ ">
                  <c:v>633.80000000000007</c:v>
                </c:pt>
                <c:pt idx="1305">
                  <c:v>201</c:v>
                </c:pt>
                <c:pt idx="1306" formatCode="#,##0.00_ ;[Red]\-#,##0.00\ ">
                  <c:v>600</c:v>
                </c:pt>
                <c:pt idx="1307" formatCode="#,##0.00_ ;[Red]\-#,##0.00\ ">
                  <c:v>274.20000000000005</c:v>
                </c:pt>
                <c:pt idx="1308" formatCode="#,##0.00_ ;[Red]\-#,##0.00\ ">
                  <c:v>361.09999999999997</c:v>
                </c:pt>
                <c:pt idx="1309" formatCode="#,##0.00_ ;[Red]\-#,##0.00\ ">
                  <c:v>202.5</c:v>
                </c:pt>
                <c:pt idx="1310" formatCode="#,##0.00_ ;[Red]\-#,##0.00\ ">
                  <c:v>719.1</c:v>
                </c:pt>
                <c:pt idx="1311" formatCode="#,##0.00_ ;[Red]\-#,##0.00\ ">
                  <c:v>681.8</c:v>
                </c:pt>
                <c:pt idx="1312" formatCode="#,##0.00_ ;[Red]\-#,##0.00\ ">
                  <c:v>709.2</c:v>
                </c:pt>
                <c:pt idx="1313" formatCode="#,##0.00_ ;[Red]\-#,##0.00\ ">
                  <c:v>673.4</c:v>
                </c:pt>
                <c:pt idx="1314" formatCode="#,##0.00_ ;[Red]\-#,##0.00\ ">
                  <c:v>576.9</c:v>
                </c:pt>
                <c:pt idx="1315" formatCode="#,##0.00_ ;[Red]\-#,##0.00\ ">
                  <c:v>794.8</c:v>
                </c:pt>
                <c:pt idx="1316" formatCode="#,##0.00_ ;[Red]\-#,##0.00\ ">
                  <c:v>907.80000000000007</c:v>
                </c:pt>
                <c:pt idx="1317" formatCode="#,##0.00_ ;[Red]\-#,##0.00\ ">
                  <c:v>620.5</c:v>
                </c:pt>
                <c:pt idx="1318" formatCode="#,##0.00_ ;[Red]\-#,##0.00\ ">
                  <c:v>323.29999999999995</c:v>
                </c:pt>
                <c:pt idx="1319" formatCode="#,##0.00_ ;[Red]\-#,##0.00\ ">
                  <c:v>505.4</c:v>
                </c:pt>
                <c:pt idx="1320" formatCode="#,##0.00_ ;[Red]\-#,##0.00\ ">
                  <c:v>434.1</c:v>
                </c:pt>
                <c:pt idx="1321" formatCode="#,##0.00_ ;[Red]\-#,##0.00\ ">
                  <c:v>673</c:v>
                </c:pt>
                <c:pt idx="1322" formatCode="#,##0.00_ ;[Red]\-#,##0.00\ ">
                  <c:v>305</c:v>
                </c:pt>
                <c:pt idx="1323" formatCode="#,##0.00_ ;[Red]\-#,##0.00\ ">
                  <c:v>736.5</c:v>
                </c:pt>
                <c:pt idx="1324" formatCode="#,##0.00_ ;[Red]\-#,##0.00\ ">
                  <c:v>646.70000000000005</c:v>
                </c:pt>
                <c:pt idx="1325" formatCode="#,##0.00_ ;[Red]\-#,##0.00\ ">
                  <c:v>399</c:v>
                </c:pt>
                <c:pt idx="1326" formatCode="#,##0.00_ ;[Red]\-#,##0.00\ ">
                  <c:v>758.8</c:v>
                </c:pt>
                <c:pt idx="1327" formatCode="#,##0.00_ ;[Red]\-#,##0.00\ ">
                  <c:v>568</c:v>
                </c:pt>
                <c:pt idx="1328" formatCode="#,##0.00_ ;[Red]\-#,##0.00\ ">
                  <c:v>661.80000000000007</c:v>
                </c:pt>
                <c:pt idx="1329" formatCode="#,##0.00_ ;[Red]\-#,##0.00\ ">
                  <c:v>750.40000000000009</c:v>
                </c:pt>
                <c:pt idx="1330" formatCode="#,##0.00_ ;[Red]\-#,##0.00\ ">
                  <c:v>630.6</c:v>
                </c:pt>
                <c:pt idx="1331" formatCode="#,##0.00_ ;[Red]\-#,##0.00\ ">
                  <c:v>839.00000000000011</c:v>
                </c:pt>
                <c:pt idx="1332" formatCode="#,##0.00_ ;[Red]\-#,##0.00\ ">
                  <c:v>949.4</c:v>
                </c:pt>
                <c:pt idx="1333" formatCode="#,##0.00_ ;[Red]\-#,##0.00\ ">
                  <c:v>655.19999999999993</c:v>
                </c:pt>
                <c:pt idx="1334" formatCode="#,##0.00_ ;[Red]\-#,##0.00\ ">
                  <c:v>611.5</c:v>
                </c:pt>
                <c:pt idx="1335" formatCode="#,##0.00_ ;[Red]\-#,##0.00\ ">
                  <c:v>550</c:v>
                </c:pt>
                <c:pt idx="1336" formatCode="#,##0.00_ ;[Red]\-#,##0.00\ ">
                  <c:v>774.7</c:v>
                </c:pt>
                <c:pt idx="1337" formatCode="#,##0.00_ ;[Red]\-#,##0.00\ ">
                  <c:v>423.29999999999995</c:v>
                </c:pt>
                <c:pt idx="1338" formatCode="#,##0.00_ ;[Red]\-#,##0.00\ ">
                  <c:v>696.69999999999993</c:v>
                </c:pt>
                <c:pt idx="1339" formatCode="#,##0.00_ ;[Red]\-#,##0.00\ ">
                  <c:v>23.7</c:v>
                </c:pt>
                <c:pt idx="1340" formatCode="#,##0.00_ ;[Red]\-#,##0.00\ ">
                  <c:v>313.7</c:v>
                </c:pt>
                <c:pt idx="1341" formatCode="#,##0.00_ ;[Red]\-#,##0.00\ ">
                  <c:v>639.19999999999993</c:v>
                </c:pt>
                <c:pt idx="1342" formatCode="#,##0.00_ ;[Red]\-#,##0.00\ ">
                  <c:v>634.4</c:v>
                </c:pt>
                <c:pt idx="1343" formatCode="#,##0.00_ ;[Red]\-#,##0.00\ ">
                  <c:v>571.1</c:v>
                </c:pt>
                <c:pt idx="1344" formatCode="#,##0.00_ ;[Red]\-#,##0.00\ ">
                  <c:v>726.69999999999993</c:v>
                </c:pt>
                <c:pt idx="1345" formatCode="#,##0.00_ ;[Red]\-#,##0.00\ ">
                  <c:v>633.1</c:v>
                </c:pt>
                <c:pt idx="1346" formatCode="#,##0.00_ ;[Red]\-#,##0.00\ ">
                  <c:v>641.30000000000007</c:v>
                </c:pt>
                <c:pt idx="1347" formatCode="#,##0.00_ ;[Red]\-#,##0.00\ ">
                  <c:v>565.4</c:v>
                </c:pt>
                <c:pt idx="1348" formatCode="0.00">
                  <c:v>416.4</c:v>
                </c:pt>
                <c:pt idx="1349">
                  <c:v>735.9</c:v>
                </c:pt>
                <c:pt idx="1350">
                  <c:v>838.19999999999993</c:v>
                </c:pt>
                <c:pt idx="1351">
                  <c:v>663</c:v>
                </c:pt>
                <c:pt idx="1352">
                  <c:v>635.79999999999995</c:v>
                </c:pt>
                <c:pt idx="1353" formatCode="0.00">
                  <c:v>100.7</c:v>
                </c:pt>
                <c:pt idx="1354">
                  <c:v>523.1</c:v>
                </c:pt>
                <c:pt idx="1355">
                  <c:v>831</c:v>
                </c:pt>
                <c:pt idx="1356">
                  <c:v>100.8</c:v>
                </c:pt>
                <c:pt idx="1357">
                  <c:v>577</c:v>
                </c:pt>
                <c:pt idx="1358">
                  <c:v>528.1</c:v>
                </c:pt>
                <c:pt idx="1359">
                  <c:v>237.4</c:v>
                </c:pt>
                <c:pt idx="1360" formatCode="0.00">
                  <c:v>633.9</c:v>
                </c:pt>
                <c:pt idx="1361">
                  <c:v>561.69999999999993</c:v>
                </c:pt>
                <c:pt idx="1362">
                  <c:v>512.6</c:v>
                </c:pt>
                <c:pt idx="1363">
                  <c:v>624.79999999999995</c:v>
                </c:pt>
                <c:pt idx="1364">
                  <c:v>569.30000000000007</c:v>
                </c:pt>
                <c:pt idx="1365" formatCode="#,##0.00_ ;[Red]\-#,##0.00\ ">
                  <c:v>645.79999999999995</c:v>
                </c:pt>
                <c:pt idx="1366" formatCode="#,##0.00_ ;[Red]\-#,##0.00\ ">
                  <c:v>590.1</c:v>
                </c:pt>
                <c:pt idx="1367" formatCode="#,##0.00_ ;[Red]\-#,##0.00\ ">
                  <c:v>638.69999999999993</c:v>
                </c:pt>
                <c:pt idx="1368" formatCode="#,##0.00_ ;[Red]\-#,##0.00\ ">
                  <c:v>847.5</c:v>
                </c:pt>
                <c:pt idx="1369" formatCode="#,##0.00_ ;[Red]\-#,##0.00\ ">
                  <c:v>842.69999999999993</c:v>
                </c:pt>
                <c:pt idx="1370" formatCode="#,##0.00_ ;[Red]\-#,##0.00\ ">
                  <c:v>502.9</c:v>
                </c:pt>
                <c:pt idx="1371" formatCode="#,##0.00_ ;[Red]\-#,##0.00\ ">
                  <c:v>649.20000000000005</c:v>
                </c:pt>
                <c:pt idx="1372" formatCode="#,##0.00_ ;[Red]\-#,##0.00\ ">
                  <c:v>583.19999999999993</c:v>
                </c:pt>
                <c:pt idx="1373" formatCode="#,##0.00_ ;[Red]\-#,##0.00\ ">
                  <c:v>837.2</c:v>
                </c:pt>
                <c:pt idx="1374" formatCode="#,##0.00_ ;[Red]\-#,##0.00\ ">
                  <c:v>348.7</c:v>
                </c:pt>
                <c:pt idx="1375" formatCode="#,##0.00_ ;[Red]\-#,##0.00\ ">
                  <c:v>633.1</c:v>
                </c:pt>
                <c:pt idx="1376" formatCode="#,##0.00_ ;[Red]\-#,##0.00\ ">
                  <c:v>315.40000000000003</c:v>
                </c:pt>
                <c:pt idx="1377" formatCode="#,##0.00_ ;[Red]\-#,##0.00\ ">
                  <c:v>604.20000000000005</c:v>
                </c:pt>
                <c:pt idx="1378" formatCode="#,##0.00_ ;[Red]\-#,##0.00\ ">
                  <c:v>638.79999999999995</c:v>
                </c:pt>
                <c:pt idx="1379" formatCode="#,##0.00_ ;[Red]\-#,##0.00\ ">
                  <c:v>509.6</c:v>
                </c:pt>
                <c:pt idx="1380" formatCode="#,##0.00_ ;[Red]\-#,##0.00\ ">
                  <c:v>528</c:v>
                </c:pt>
                <c:pt idx="1381" formatCode="#,##0.00_ ;[Red]\-#,##0.00\ ">
                  <c:v>595.29999999999995</c:v>
                </c:pt>
                <c:pt idx="1382" formatCode="#,##0.00_ ;[Red]\-#,##0.00\ ">
                  <c:v>682</c:v>
                </c:pt>
                <c:pt idx="1383" formatCode="#,##0.00_ ;[Red]\-#,##0.00\ ">
                  <c:v>420.9</c:v>
                </c:pt>
                <c:pt idx="1384" formatCode="#,##0.00_ ;[Red]\-#,##0.00\ ">
                  <c:v>541.80000000000007</c:v>
                </c:pt>
                <c:pt idx="1385" formatCode="#,##0.00_ ;[Red]\-#,##0.00\ ">
                  <c:v>535</c:v>
                </c:pt>
                <c:pt idx="1386" formatCode="#,##0.00_ ;[Red]\-#,##0.00\ ">
                  <c:v>574.70000000000005</c:v>
                </c:pt>
                <c:pt idx="1387" formatCode="#,##0.00_ ;[Red]\-#,##0.00\ ">
                  <c:v>749.43999999999994</c:v>
                </c:pt>
                <c:pt idx="1388" formatCode="#,##0.00_ ;[Red]\-#,##0.00\ ">
                  <c:v>631.09999999999991</c:v>
                </c:pt>
                <c:pt idx="1389" formatCode="#,##0.00_ ;[Red]\-#,##0.00\ ">
                  <c:v>801.7</c:v>
                </c:pt>
                <c:pt idx="1390" formatCode="#,##0.00_ ;[Red]\-#,##0.00\ ">
                  <c:v>632</c:v>
                </c:pt>
                <c:pt idx="1391" formatCode="#,##0.00_ ;[Red]\-#,##0.00\ ">
                  <c:v>791.20000000000016</c:v>
                </c:pt>
                <c:pt idx="1392" formatCode="#,##0.00_ ;[Red]\-#,##0.00\ ">
                  <c:v>538.40000000000009</c:v>
                </c:pt>
                <c:pt idx="1393" formatCode="#,##0.00_ ;[Red]\-#,##0.00\ ">
                  <c:v>665.80000000000007</c:v>
                </c:pt>
                <c:pt idx="1394" formatCode="#,##0.00_ ;[Red]\-#,##0.00\ ">
                  <c:v>424.9</c:v>
                </c:pt>
                <c:pt idx="1395" formatCode="#,##0.00_ ;[Red]\-#,##0.00\ ">
                  <c:v>852.7</c:v>
                </c:pt>
                <c:pt idx="1396" formatCode="#,##0.00_ ;[Red]\-#,##0.00\ ">
                  <c:v>613</c:v>
                </c:pt>
                <c:pt idx="1397" formatCode="#,##0.00_ ;[Red]\-#,##0.00\ ">
                  <c:v>388.5</c:v>
                </c:pt>
                <c:pt idx="1398" formatCode="#,##0.00_ ;[Red]\-#,##0.00\ ">
                  <c:v>728.6</c:v>
                </c:pt>
                <c:pt idx="1399" formatCode="#,##0.00_ ;[Red]\-#,##0.00\ ">
                  <c:v>743.5</c:v>
                </c:pt>
                <c:pt idx="1400" formatCode="#,##0.00_ ;[Red]\-#,##0.00\ ">
                  <c:v>510.79999999999995</c:v>
                </c:pt>
                <c:pt idx="1401" formatCode="#,##0.00_ ;[Red]\-#,##0.00\ ">
                  <c:v>616.20000000000005</c:v>
                </c:pt>
                <c:pt idx="1402" formatCode="#,##0.00_ ;[Red]\-#,##0.00\ ">
                  <c:v>728.7</c:v>
                </c:pt>
                <c:pt idx="1403" formatCode="#,##0.00_ ;[Red]\-#,##0.00\ ">
                  <c:v>720</c:v>
                </c:pt>
                <c:pt idx="1404" formatCode="#,##0.00_ ;[Red]\-#,##0.00\ ">
                  <c:v>948.2</c:v>
                </c:pt>
                <c:pt idx="1405" formatCode="#,##0.00_ ;[Red]\-#,##0.00\ ">
                  <c:v>726.59999999999991</c:v>
                </c:pt>
                <c:pt idx="1406" formatCode="#,##0.00_ ;[Red]\-#,##0.00\ ">
                  <c:v>775.89999999999986</c:v>
                </c:pt>
                <c:pt idx="1407" formatCode="#,##0.00_ ;[Red]\-#,##0.00\ ">
                  <c:v>728.19999999999993</c:v>
                </c:pt>
                <c:pt idx="1408" formatCode="#,##0.00_ ;[Red]\-#,##0.00\ ">
                  <c:v>573.9</c:v>
                </c:pt>
                <c:pt idx="1409" formatCode="#,##0.00_ ;[Red]\-#,##0.00\ ">
                  <c:v>947.6</c:v>
                </c:pt>
                <c:pt idx="1410" formatCode="#,##0.00_ ;[Red]\-#,##0.00\ ">
                  <c:v>914.69999999999993</c:v>
                </c:pt>
                <c:pt idx="1411" formatCode="#,##0.00_ ;[Red]\-#,##0.00\ ">
                  <c:v>569.39999999999986</c:v>
                </c:pt>
                <c:pt idx="1412" formatCode="#,##0.00_ ;[Red]\-#,##0.00\ ">
                  <c:v>702.90000000000009</c:v>
                </c:pt>
                <c:pt idx="1413" formatCode="#,##0.00_ ;[Red]\-#,##0.00\ ">
                  <c:v>654.4</c:v>
                </c:pt>
                <c:pt idx="1414" formatCode="#,##0.00_ ;[Red]\-#,##0.00\ ">
                  <c:v>454</c:v>
                </c:pt>
                <c:pt idx="1415" formatCode="#,##0.00_ ;[Red]\-#,##0.00\ ">
                  <c:v>626</c:v>
                </c:pt>
                <c:pt idx="1416" formatCode="#,##0.00_ ;[Red]\-#,##0.00\ ">
                  <c:v>665.09</c:v>
                </c:pt>
                <c:pt idx="1417" formatCode="#,##0.00_ ;[Red]\-#,##0.00\ ">
                  <c:v>736.8</c:v>
                </c:pt>
                <c:pt idx="1418" formatCode="#,##0.00_ ;[Red]\-#,##0.00\ ">
                  <c:v>620.6</c:v>
                </c:pt>
                <c:pt idx="1419" formatCode="#,##0.00_ ;[Red]\-#,##0.00\ ">
                  <c:v>804.69999999999993</c:v>
                </c:pt>
                <c:pt idx="1420" formatCode="#,##0.00_ ;[Red]\-#,##0.00\ ">
                  <c:v>739</c:v>
                </c:pt>
                <c:pt idx="1421" formatCode="#,##0.00_ ;[Red]\-#,##0.00\ ">
                  <c:v>943.19999999999993</c:v>
                </c:pt>
                <c:pt idx="1422" formatCode="#,##0.00_ ;[Red]\-#,##0.00\ ">
                  <c:v>518.79999999999995</c:v>
                </c:pt>
                <c:pt idx="1423" formatCode="#,##0.00_ ;[Red]\-#,##0.00\ ">
                  <c:v>729.5</c:v>
                </c:pt>
                <c:pt idx="1424" formatCode="#,##0.00_ ;[Red]\-#,##0.00\ ">
                  <c:v>616.9</c:v>
                </c:pt>
                <c:pt idx="1425" formatCode="#,##0.00_ ;[Red]\-#,##0.00\ ">
                  <c:v>936.3</c:v>
                </c:pt>
                <c:pt idx="1426" formatCode="#,##0.00_ ;[Red]\-#,##0.00\ ">
                  <c:v>542</c:v>
                </c:pt>
                <c:pt idx="1427" formatCode="#,##0.00_ ;[Red]\-#,##0.00\ ">
                  <c:v>766.8</c:v>
                </c:pt>
                <c:pt idx="1428" formatCode="#,##0.00_ ;[Red]\-#,##0.00\ ">
                  <c:v>632.1</c:v>
                </c:pt>
                <c:pt idx="1429" formatCode="#,##0.00_ ;[Red]\-#,##0.00\ ">
                  <c:v>392.90000000000003</c:v>
                </c:pt>
                <c:pt idx="1430" formatCode="#,##0.00_ ;[Red]\-#,##0.00\ ">
                  <c:v>672.3</c:v>
                </c:pt>
                <c:pt idx="1431" formatCode="#,##0.00_ ;[Red]\-#,##0.00\ ">
                  <c:v>696.90000000000009</c:v>
                </c:pt>
                <c:pt idx="1432" formatCode="#,##0.00_ ;[Red]\-#,##0.00\ ">
                  <c:v>827.80000000000007</c:v>
                </c:pt>
                <c:pt idx="1433" formatCode="#,##0.00_ ;[Red]\-#,##0.00\ ">
                  <c:v>664.5</c:v>
                </c:pt>
                <c:pt idx="1434" formatCode="#,##0.00_ ;[Red]\-#,##0.00\ ">
                  <c:v>810.19999999999993</c:v>
                </c:pt>
                <c:pt idx="1435" formatCode="#,##0.00_ ;[Red]\-#,##0.00\ ">
                  <c:v>819</c:v>
                </c:pt>
                <c:pt idx="1436" formatCode="#,##0.00_ ;[Red]\-#,##0.00\ ">
                  <c:v>848.4</c:v>
                </c:pt>
                <c:pt idx="1437" formatCode="#,##0.00_ ;[Red]\-#,##0.00\ ">
                  <c:v>609.20000000000005</c:v>
                </c:pt>
                <c:pt idx="1438" formatCode="#,##0.00_ ;[Red]\-#,##0.00\ ">
                  <c:v>717.9</c:v>
                </c:pt>
                <c:pt idx="1439" formatCode="#,##0.00_ ;[Red]\-#,##0.00\ ">
                  <c:v>607.5</c:v>
                </c:pt>
                <c:pt idx="1440" formatCode="#,##0.00_ ;[Red]\-#,##0.00\ ">
                  <c:v>666</c:v>
                </c:pt>
                <c:pt idx="1441" formatCode="#,##0.00_ ;[Red]\-#,##0.00\ ">
                  <c:v>773.8</c:v>
                </c:pt>
                <c:pt idx="1442" formatCode="#,##0.00_ ;[Red]\-#,##0.00\ ">
                  <c:v>440.8</c:v>
                </c:pt>
                <c:pt idx="1443" formatCode="#,##0.00_ ;[Red]\-#,##0.00\ ">
                  <c:v>524.29999999999995</c:v>
                </c:pt>
                <c:pt idx="1444" formatCode="#,##0.00_ ;[Red]\-#,##0.00\ ">
                  <c:v>707.4</c:v>
                </c:pt>
                <c:pt idx="1445" formatCode="#,##0.00_ ;[Red]\-#,##0.00\ ">
                  <c:v>931</c:v>
                </c:pt>
                <c:pt idx="1446" formatCode="#,##0.00_ ;[Red]\-#,##0.00\ ">
                  <c:v>919.19999999999993</c:v>
                </c:pt>
                <c:pt idx="1447" formatCode="#,##0.00_ ;[Red]\-#,##0.00\ ">
                  <c:v>800.4</c:v>
                </c:pt>
                <c:pt idx="1448" formatCode="#,##0.00_ ;[Red]\-#,##0.00\ ">
                  <c:v>1194.8</c:v>
                </c:pt>
                <c:pt idx="1449" formatCode="#,##0.00_ ;[Red]\-#,##0.00\ ">
                  <c:v>841.30000000000007</c:v>
                </c:pt>
                <c:pt idx="1450" formatCode="#,##0.00_ ;[Red]\-#,##0.00\ ">
                  <c:v>745</c:v>
                </c:pt>
                <c:pt idx="1451" formatCode="#,##0.00_ ;[Red]\-#,##0.00\ ">
                  <c:v>861.3</c:v>
                </c:pt>
                <c:pt idx="1452" formatCode="#,##0.00_ ;[Red]\-#,##0.00\ ">
                  <c:v>474.59999999999997</c:v>
                </c:pt>
                <c:pt idx="1453" formatCode="#,##0.00_ ;[Red]\-#,##0.00\ ">
                  <c:v>964.59999999999991</c:v>
                </c:pt>
                <c:pt idx="1454" formatCode="#,##0.00_ ;[Red]\-#,##0.00\ ">
                  <c:v>962.6</c:v>
                </c:pt>
                <c:pt idx="1455" formatCode="#,##0.00_ ;[Red]\-#,##0.00\ ">
                  <c:v>854.3</c:v>
                </c:pt>
                <c:pt idx="1456" formatCode="#,##0.00_ ;[Red]\-#,##0.00\ ">
                  <c:v>645.4</c:v>
                </c:pt>
                <c:pt idx="1457" formatCode="#,##0.00_ ;[Red]\-#,##0.00\ ">
                  <c:v>652.1</c:v>
                </c:pt>
                <c:pt idx="1458" formatCode="#,##0.00_ ;[Red]\-#,##0.00\ ">
                  <c:v>838.3</c:v>
                </c:pt>
                <c:pt idx="1459" formatCode="#,##0.00_ ;[Red]\-#,##0.00\ ">
                  <c:v>685</c:v>
                </c:pt>
                <c:pt idx="1460" formatCode="#,##0.00_ ;[Red]\-#,##0.00\ ">
                  <c:v>980.10000000000014</c:v>
                </c:pt>
                <c:pt idx="1461" formatCode="0.00">
                  <c:v>728.09999999999991</c:v>
                </c:pt>
                <c:pt idx="1462">
                  <c:v>605.59999999999991</c:v>
                </c:pt>
                <c:pt idx="1463">
                  <c:v>819.5</c:v>
                </c:pt>
                <c:pt idx="1464">
                  <c:v>806.3</c:v>
                </c:pt>
                <c:pt idx="1465">
                  <c:v>625.79999999999995</c:v>
                </c:pt>
                <c:pt idx="1466">
                  <c:v>743.9</c:v>
                </c:pt>
                <c:pt idx="1467">
                  <c:v>169.89999999999998</c:v>
                </c:pt>
                <c:pt idx="1468" formatCode="0.00">
                  <c:v>623.5</c:v>
                </c:pt>
                <c:pt idx="1469">
                  <c:v>744.80000000000007</c:v>
                </c:pt>
                <c:pt idx="1470">
                  <c:v>680.59999999999991</c:v>
                </c:pt>
                <c:pt idx="1471">
                  <c:v>846.40000000000009</c:v>
                </c:pt>
                <c:pt idx="1472">
                  <c:v>815</c:v>
                </c:pt>
                <c:pt idx="1473">
                  <c:v>710.7</c:v>
                </c:pt>
                <c:pt idx="1474">
                  <c:v>974.99999999999989</c:v>
                </c:pt>
                <c:pt idx="1475" formatCode="#,##0.00_ ;[Red]\-#,##0.00\ ">
                  <c:v>717.99999999999989</c:v>
                </c:pt>
                <c:pt idx="1476" formatCode="#,##0.00_ ;[Red]\-#,##0.00\ ">
                  <c:v>616.9</c:v>
                </c:pt>
                <c:pt idx="1477" formatCode="#,##0.00_ ;[Red]\-#,##0.00\ ">
                  <c:v>795</c:v>
                </c:pt>
                <c:pt idx="1478" formatCode="#,##0.00_ ;[Red]\-#,##0.00\ ">
                  <c:v>764.7</c:v>
                </c:pt>
                <c:pt idx="1479" formatCode="#,##0.00_ ;[Red]\-#,##0.00\ ">
                  <c:v>714.80000000000007</c:v>
                </c:pt>
                <c:pt idx="1480" formatCode="#,##0.00_ ;[Red]\-#,##0.00\ ">
                  <c:v>741.3</c:v>
                </c:pt>
                <c:pt idx="1481">
                  <c:v>574.9</c:v>
                </c:pt>
                <c:pt idx="1482" formatCode="#,##0.00_ ;[Red]\-#,##0.00\ ">
                  <c:v>700</c:v>
                </c:pt>
                <c:pt idx="1483" formatCode="#,##0.00_ ;[Red]\-#,##0.00\ ">
                  <c:v>1111</c:v>
                </c:pt>
                <c:pt idx="1484" formatCode="#,##0.00_ ;[Red]\-#,##0.00\ ">
                  <c:v>1102.0999999999999</c:v>
                </c:pt>
                <c:pt idx="1485" formatCode="#,##0.00_ ;[Red]\-#,##0.00\ ">
                  <c:v>377.09999999999997</c:v>
                </c:pt>
                <c:pt idx="1486" formatCode="#,##0.00_ ;[Red]\-#,##0.00\ ">
                  <c:v>677.30000000000007</c:v>
                </c:pt>
                <c:pt idx="1487" formatCode="#,##0.00_ ;[Red]\-#,##0.00\ ">
                  <c:v>685.4</c:v>
                </c:pt>
                <c:pt idx="1488" formatCode="#,##0.00_ ;[Red]\-#,##0.00\ ">
                  <c:v>717.2</c:v>
                </c:pt>
                <c:pt idx="1489" formatCode="#,##0.00_ ;[Red]\-#,##0.00\ ">
                  <c:v>727.49999999999989</c:v>
                </c:pt>
                <c:pt idx="1490" formatCode="#,##0.00_ ;[Red]\-#,##0.00\ ">
                  <c:v>786.50000000000011</c:v>
                </c:pt>
                <c:pt idx="1491" formatCode="#,##0.00_ ;[Red]\-#,##0.00\ ">
                  <c:v>795.69999999999982</c:v>
                </c:pt>
                <c:pt idx="1492" formatCode="#,##0.00_ ;[Red]\-#,##0.00\ ">
                  <c:v>823.30000000000007</c:v>
                </c:pt>
                <c:pt idx="1493" formatCode="#,##0.00_ ;[Red]\-#,##0.00\ ">
                  <c:v>824.59999999999991</c:v>
                </c:pt>
                <c:pt idx="1494" formatCode="#,##0.00_ ;[Red]\-#,##0.00\ ">
                  <c:v>963.40000000000009</c:v>
                </c:pt>
                <c:pt idx="1495" formatCode="#,##0.00_ ;[Red]\-#,##0.00\ ">
                  <c:v>975.50000000000011</c:v>
                </c:pt>
                <c:pt idx="1496">
                  <c:v>976.59999999999991</c:v>
                </c:pt>
                <c:pt idx="1497">
                  <c:v>1054.0999999999999</c:v>
                </c:pt>
                <c:pt idx="1498">
                  <c:v>851.8</c:v>
                </c:pt>
                <c:pt idx="1499">
                  <c:v>825.5</c:v>
                </c:pt>
                <c:pt idx="1500">
                  <c:v>751.2</c:v>
                </c:pt>
                <c:pt idx="1501">
                  <c:v>802.6</c:v>
                </c:pt>
                <c:pt idx="1502">
                  <c:v>665.1</c:v>
                </c:pt>
                <c:pt idx="1503">
                  <c:v>987</c:v>
                </c:pt>
                <c:pt idx="1504">
                  <c:v>973.30000000000007</c:v>
                </c:pt>
                <c:pt idx="1505">
                  <c:v>676.2</c:v>
                </c:pt>
                <c:pt idx="1506">
                  <c:v>604.19999999999993</c:v>
                </c:pt>
                <c:pt idx="1507">
                  <c:v>1006.3999999999999</c:v>
                </c:pt>
                <c:pt idx="1508">
                  <c:v>739.9</c:v>
                </c:pt>
                <c:pt idx="1509">
                  <c:v>622.6</c:v>
                </c:pt>
                <c:pt idx="1510">
                  <c:v>797.5</c:v>
                </c:pt>
                <c:pt idx="1511" formatCode="#,##0.00_ ;[Red]\-#,##0.00\ ">
                  <c:v>623.60000000000014</c:v>
                </c:pt>
                <c:pt idx="1512" formatCode="#,##0.00_ ;[Red]\-#,##0.00\ ">
                  <c:v>921.69999999999993</c:v>
                </c:pt>
                <c:pt idx="1513" formatCode="#,##0.00_ ;[Red]\-#,##0.00\ ">
                  <c:v>649.99999999999989</c:v>
                </c:pt>
                <c:pt idx="1514" formatCode="#,##0.00_ ;[Red]\-#,##0.00\ ">
                  <c:v>784.80000000000007</c:v>
                </c:pt>
                <c:pt idx="1515" formatCode="#,##0.00_ ;[Red]\-#,##0.00\ ">
                  <c:v>753.9</c:v>
                </c:pt>
                <c:pt idx="1516" formatCode="#,##0.00_ ;[Red]\-#,##0.00\ ">
                  <c:v>726.9</c:v>
                </c:pt>
                <c:pt idx="1517" formatCode="#,##0.00_ ;[Red]\-#,##0.00\ ">
                  <c:v>850.6</c:v>
                </c:pt>
                <c:pt idx="1518" formatCode="#,##0.00_ ;[Red]\-#,##0.00\ ">
                  <c:v>1004.6</c:v>
                </c:pt>
                <c:pt idx="1519" formatCode="#,##0.00_ ;[Red]\-#,##0.00\ ">
                  <c:v>655.4</c:v>
                </c:pt>
                <c:pt idx="1520" formatCode="#,##0.00_ ;[Red]\-#,##0.00\ ">
                  <c:v>624.6</c:v>
                </c:pt>
                <c:pt idx="1521" formatCode="#,##0.00_ ;[Red]\-#,##0.00\ ">
                  <c:v>844.5</c:v>
                </c:pt>
                <c:pt idx="1522" formatCode="#,##0.00_ ;[Red]\-#,##0.00\ ">
                  <c:v>780.50000000000023</c:v>
                </c:pt>
                <c:pt idx="1523" formatCode="#,##0.00_ ;[Red]\-#,##0.00\ ">
                  <c:v>695.4</c:v>
                </c:pt>
                <c:pt idx="1524" formatCode="#,##0.00_ ;[Red]\-#,##0.00\ ">
                  <c:v>774.50000000000011</c:v>
                </c:pt>
                <c:pt idx="1525" formatCode="#,##0.00_ ;[Red]\-#,##0.00\ ">
                  <c:v>476.79999999999995</c:v>
                </c:pt>
                <c:pt idx="1526" formatCode="#,##0.00_ ;[Red]\-#,##0.00\ ">
                  <c:v>581.79999999999995</c:v>
                </c:pt>
                <c:pt idx="1527" formatCode="#,##0.00_ ;[Red]\-#,##0.00\ ">
                  <c:v>873.3</c:v>
                </c:pt>
                <c:pt idx="1528" formatCode="#,##0.00_ ;[Red]\-#,##0.00\ ">
                  <c:v>734.69999999999993</c:v>
                </c:pt>
                <c:pt idx="1529" formatCode="#,##0.00_ ;[Red]\-#,##0.00\ ">
                  <c:v>844.19999999999993</c:v>
                </c:pt>
                <c:pt idx="1530" formatCode="#,##0.00_ ;[Red]\-#,##0.00\ ">
                  <c:v>761.90000000000009</c:v>
                </c:pt>
                <c:pt idx="1531" formatCode="#,##0.00_ ;[Red]\-#,##0.00\ ">
                  <c:v>729.4</c:v>
                </c:pt>
                <c:pt idx="1532" formatCode="#,##0.00_ ;[Red]\-#,##0.00\ ">
                  <c:v>901.1</c:v>
                </c:pt>
                <c:pt idx="1533" formatCode="#,##0.00_ ;[Red]\-#,##0.00\ ">
                  <c:v>954.1</c:v>
                </c:pt>
                <c:pt idx="1534" formatCode="#,##0.00_ ;[Red]\-#,##0.00\ ">
                  <c:v>635.29999999999995</c:v>
                </c:pt>
                <c:pt idx="1535" formatCode="#,##0.00_ ;[Red]\-#,##0.00\ ">
                  <c:v>631.5</c:v>
                </c:pt>
                <c:pt idx="1536" formatCode="#,##0.00_ ;[Red]\-#,##0.00\ ">
                  <c:v>1016.7</c:v>
                </c:pt>
                <c:pt idx="1537" formatCode="#,##0.00_ ;[Red]\-#,##0.00\ ">
                  <c:v>855.69999999999993</c:v>
                </c:pt>
                <c:pt idx="1538" formatCode="#,##0.00_ ;[Red]\-#,##0.00\ ">
                  <c:v>312</c:v>
                </c:pt>
                <c:pt idx="1539" formatCode="#,##0.00_ ;[Red]\-#,##0.00\ ">
                  <c:v>782.19999999999993</c:v>
                </c:pt>
                <c:pt idx="1540" formatCode="#,##0.00_ ;[Red]\-#,##0.00\ ">
                  <c:v>450.8</c:v>
                </c:pt>
                <c:pt idx="1541" formatCode="#,##0.00_ ;[Red]\-#,##0.00\ ">
                  <c:v>627.1</c:v>
                </c:pt>
                <c:pt idx="1542" formatCode="#,##0.00_ ;[Red]\-#,##0.00\ ">
                  <c:v>710.1</c:v>
                </c:pt>
                <c:pt idx="1543" formatCode="#,##0.00_ ;[Red]\-#,##0.00\ ">
                  <c:v>548.79999999999995</c:v>
                </c:pt>
                <c:pt idx="1544" formatCode="#,##0.00_ ;[Red]\-#,##0.00\ ">
                  <c:v>652.4</c:v>
                </c:pt>
                <c:pt idx="1545" formatCode="#,##0.00_ ;[Red]\-#,##0.00\ ">
                  <c:v>612.29999999999995</c:v>
                </c:pt>
                <c:pt idx="1546" formatCode="#,##0.00_ ;[Red]\-#,##0.00\ ">
                  <c:v>609.5</c:v>
                </c:pt>
                <c:pt idx="1547" formatCode="#,##0.00_ ;[Red]\-#,##0.00\ ">
                  <c:v>805.00000000000011</c:v>
                </c:pt>
                <c:pt idx="1548" formatCode="#,##0.00_ ;[Red]\-#,##0.00\ ">
                  <c:v>805.69999999999993</c:v>
                </c:pt>
                <c:pt idx="1549" formatCode="#,##0.00_ ;[Red]\-#,##0.00\ ">
                  <c:v>550.84</c:v>
                </c:pt>
                <c:pt idx="1550" formatCode="#,##0.00_ ;[Red]\-#,##0.00\ ">
                  <c:v>615.20000000000005</c:v>
                </c:pt>
                <c:pt idx="1551" formatCode="#,##0.00_ ;[Red]\-#,##0.00\ ">
                  <c:v>566.70000000000005</c:v>
                </c:pt>
                <c:pt idx="1552" formatCode="#,##0.00_ ;[Red]\-#,##0.00\ ">
                  <c:v>779.9</c:v>
                </c:pt>
                <c:pt idx="1553" formatCode="#,##0.00_ ;[Red]\-#,##0.00\ ">
                  <c:v>639.19999999999993</c:v>
                </c:pt>
                <c:pt idx="1554" formatCode="#,##0.00_ ;[Red]\-#,##0.00\ ">
                  <c:v>590.6</c:v>
                </c:pt>
                <c:pt idx="1555" formatCode="#,##0.00_ ;[Red]\-#,##0.00\ ">
                  <c:v>707.5</c:v>
                </c:pt>
                <c:pt idx="1556" formatCode="#,##0.00_ ;[Red]\-#,##0.00\ ">
                  <c:v>398.8</c:v>
                </c:pt>
                <c:pt idx="1557" formatCode="#,##0.00_ ;[Red]\-#,##0.00\ ">
                  <c:v>436.79999999999995</c:v>
                </c:pt>
                <c:pt idx="1558" formatCode="#,##0.00_ ;[Red]\-#,##0.00\ ">
                  <c:v>559.80000000000007</c:v>
                </c:pt>
                <c:pt idx="1559" formatCode="#,##0.00_ ;[Red]\-#,##0.00\ ">
                  <c:v>847.50000000000011</c:v>
                </c:pt>
                <c:pt idx="1560" formatCode="#,##0.00_ ;[Red]\-#,##0.00\ ">
                  <c:v>737.7</c:v>
                </c:pt>
                <c:pt idx="1561" formatCode="#,##0.00_ ;[Red]\-#,##0.00\ ">
                  <c:v>812.8</c:v>
                </c:pt>
                <c:pt idx="1562" formatCode="#,##0.00_ ;[Red]\-#,##0.00\ ">
                  <c:v>744.49999999999989</c:v>
                </c:pt>
                <c:pt idx="1563" formatCode="#,##0.00_ ;[Red]\-#,##0.00\ ">
                  <c:v>721.1</c:v>
                </c:pt>
                <c:pt idx="1564" formatCode="#,##0.00_ ;[Red]\-#,##0.00\ ">
                  <c:v>958.80000000000007</c:v>
                </c:pt>
                <c:pt idx="1565" formatCode="#,##0.00_ ;[Red]\-#,##0.00\ ">
                  <c:v>1113.1000000000001</c:v>
                </c:pt>
                <c:pt idx="1566" formatCode="#,##0.00_ ;[Red]\-#,##0.00\ ">
                  <c:v>648.4</c:v>
                </c:pt>
                <c:pt idx="1567" formatCode="#,##0.00_ ;[Red]\-#,##0.00\ ">
                  <c:v>666.1</c:v>
                </c:pt>
                <c:pt idx="1568" formatCode="#,##0.00_ ;[Red]\-#,##0.00\ ">
                  <c:v>625.69999999999993</c:v>
                </c:pt>
                <c:pt idx="1569" formatCode="#,##0.00_ ;[Red]\-#,##0.00\ ">
                  <c:v>1103.8999999999999</c:v>
                </c:pt>
                <c:pt idx="1570" formatCode="#,##0.00_ ;[Red]\-#,##0.00\ ">
                  <c:v>845.3</c:v>
                </c:pt>
                <c:pt idx="1571" formatCode="#,##0.00_ ;[Red]\-#,##0.00\ ">
                  <c:v>669.9</c:v>
                </c:pt>
                <c:pt idx="1572" formatCode="#,##0.00_ ;[Red]\-#,##0.00\ ">
                  <c:v>768.99999999999989</c:v>
                </c:pt>
                <c:pt idx="1573" formatCode="#,##0.00_ ;[Red]\-#,##0.00\ ">
                  <c:v>312.7</c:v>
                </c:pt>
                <c:pt idx="1574" formatCode="#,##0.00_ ;[Red]\-#,##0.00\ ">
                  <c:v>418.90000000000003</c:v>
                </c:pt>
                <c:pt idx="1575" formatCode="#,##0.00_ ;[Red]\-#,##0.00\ ">
                  <c:v>731.4</c:v>
                </c:pt>
                <c:pt idx="1576" formatCode="#,##0.00_ ;[Red]\-#,##0.00\ ">
                  <c:v>651.30000000000007</c:v>
                </c:pt>
                <c:pt idx="1577" formatCode="#,##0.00_ ;[Red]\-#,##0.00\ ">
                  <c:v>232.90000000000003</c:v>
                </c:pt>
                <c:pt idx="1578" formatCode="#,##0.00_ ;[Red]\-#,##0.00\ ">
                  <c:v>617.59999999999991</c:v>
                </c:pt>
                <c:pt idx="1579" formatCode="#,##0.00_ ;[Red]\-#,##0.00\ ">
                  <c:v>613.5</c:v>
                </c:pt>
                <c:pt idx="1580" formatCode="#,##0.00_ ;[Red]\-#,##0.00\ ">
                  <c:v>871.6</c:v>
                </c:pt>
                <c:pt idx="1581" formatCode="#,##0.00_ ;[Red]\-#,##0.00\ ">
                  <c:v>897.5</c:v>
                </c:pt>
                <c:pt idx="1582" formatCode="#,##0.00_ ;[Red]\-#,##0.00\ ">
                  <c:v>622.09999999999991</c:v>
                </c:pt>
                <c:pt idx="1583" formatCode="#,##0.00_ ;[Red]\-#,##0.00\ ">
                  <c:v>620.60000000000014</c:v>
                </c:pt>
                <c:pt idx="1584" formatCode="#,##0.00_ ;[Red]\-#,##0.00\ ">
                  <c:v>611.69999999999993</c:v>
                </c:pt>
                <c:pt idx="1585" formatCode="#,##0.00_ ;[Red]\-#,##0.00\ ">
                  <c:v>871.8</c:v>
                </c:pt>
                <c:pt idx="1586" formatCode="#,##0.00_ ;[Red]\-#,##0.00\ ">
                  <c:v>722.30000000000007</c:v>
                </c:pt>
                <c:pt idx="1587" formatCode="#,##0.00_ ;[Red]\-#,##0.00\ ">
                  <c:v>690.2</c:v>
                </c:pt>
                <c:pt idx="1588" formatCode="#,##0.00_ ;[Red]\-#,##0.00\ ">
                  <c:v>704.1</c:v>
                </c:pt>
                <c:pt idx="1589" formatCode="#,##0.00_ ;[Red]\-#,##0.00\ ">
                  <c:v>405.7</c:v>
                </c:pt>
                <c:pt idx="1590" formatCode="#,##0.00_ ;[Red]\-#,##0.00\ ">
                  <c:v>490.6</c:v>
                </c:pt>
                <c:pt idx="1591" formatCode="#,##0.00_ ;[Red]\-#,##0.00\ ">
                  <c:v>612.4</c:v>
                </c:pt>
                <c:pt idx="1592" formatCode="#,##0.00_ ;[Red]\-#,##0.00\ ">
                  <c:v>721</c:v>
                </c:pt>
                <c:pt idx="1593" formatCode="#,##0.00_ ;[Red]\-#,##0.00\ ">
                  <c:v>716.3</c:v>
                </c:pt>
                <c:pt idx="1594" formatCode="#,##0.00_ ;[Red]\-#,##0.00\ ">
                  <c:v>612.29999999999995</c:v>
                </c:pt>
                <c:pt idx="1595" formatCode="#,##0.00_ ;[Red]\-#,##0.00\ ">
                  <c:v>722.00000000000011</c:v>
                </c:pt>
                <c:pt idx="1596" formatCode="#,##0.00_ ;[Red]\-#,##0.00\ ">
                  <c:v>645.69999999999993</c:v>
                </c:pt>
                <c:pt idx="1597" formatCode="#,##0.00_ ;[Red]\-#,##0.00\ ">
                  <c:v>785.9</c:v>
                </c:pt>
                <c:pt idx="1598" formatCode="#,##0.00_ ;[Red]\-#,##0.00\ ">
                  <c:v>888.1</c:v>
                </c:pt>
                <c:pt idx="1599" formatCode="#,##0.00_ ;[Red]\-#,##0.00\ ">
                  <c:v>611.4</c:v>
                </c:pt>
                <c:pt idx="1600" formatCode="#,##0.00_ ;[Red]\-#,##0.00\ ">
                  <c:v>411.90000000000003</c:v>
                </c:pt>
                <c:pt idx="1601" formatCode="#,##0.00_ ;[Red]\-#,##0.00\ ">
                  <c:v>627.39999999999986</c:v>
                </c:pt>
                <c:pt idx="1602" formatCode="#,##0.00_ ;[Red]\-#,##0.00\ ">
                  <c:v>616.69999999999993</c:v>
                </c:pt>
                <c:pt idx="1603" formatCode="#,##0.00_ ;[Red]\-#,##0.00\ ">
                  <c:v>841.6</c:v>
                </c:pt>
                <c:pt idx="1604" formatCode="#,##0.00_ ;[Red]\-#,##0.00\ ">
                  <c:v>692.4</c:v>
                </c:pt>
                <c:pt idx="1605">
                  <c:v>581.4</c:v>
                </c:pt>
                <c:pt idx="1606">
                  <c:v>719.6</c:v>
                </c:pt>
                <c:pt idx="1607" formatCode="0.00">
                  <c:v>435.9</c:v>
                </c:pt>
                <c:pt idx="1608">
                  <c:v>625.29999999999995</c:v>
                </c:pt>
                <c:pt idx="1609">
                  <c:v>828.50000000000011</c:v>
                </c:pt>
                <c:pt idx="1610">
                  <c:v>621.20000000000005</c:v>
                </c:pt>
                <c:pt idx="1611">
                  <c:v>619.99999999999989</c:v>
                </c:pt>
                <c:pt idx="1612">
                  <c:v>752</c:v>
                </c:pt>
                <c:pt idx="1613">
                  <c:v>682.5</c:v>
                </c:pt>
                <c:pt idx="1614" formatCode="0.00">
                  <c:v>950.59999999999991</c:v>
                </c:pt>
                <c:pt idx="1615">
                  <c:v>934</c:v>
                </c:pt>
                <c:pt idx="1616">
                  <c:v>512.5</c:v>
                </c:pt>
                <c:pt idx="1617">
                  <c:v>593.9</c:v>
                </c:pt>
                <c:pt idx="1618">
                  <c:v>626.79999999999995</c:v>
                </c:pt>
                <c:pt idx="1619">
                  <c:v>922.30000000000007</c:v>
                </c:pt>
                <c:pt idx="1620">
                  <c:v>675.60000000000014</c:v>
                </c:pt>
                <c:pt idx="1621">
                  <c:v>510.9</c:v>
                </c:pt>
                <c:pt idx="1622" formatCode="#,##0.00_ ;[Red]\-#,##0.00\ ">
                  <c:v>824.89999999999986</c:v>
                </c:pt>
                <c:pt idx="1623" formatCode="#,##0.00_ ;[Red]\-#,##0.00\ ">
                  <c:v>406.90000000000003</c:v>
                </c:pt>
                <c:pt idx="1624" formatCode="#,##0.00_ ;[Red]\-#,##0.00\ ">
                  <c:v>585.9</c:v>
                </c:pt>
                <c:pt idx="1625" formatCode="#,##0.00_ ;[Red]\-#,##0.00\ ">
                  <c:v>750.7</c:v>
                </c:pt>
                <c:pt idx="1626" formatCode="#,##0.00_ ;[Red]\-#,##0.00\ ">
                  <c:v>606.1</c:v>
                </c:pt>
                <c:pt idx="1627" formatCode="#,##0.00_ ;[Red]\-#,##0.00\ ">
                  <c:v>741.3</c:v>
                </c:pt>
                <c:pt idx="1628" formatCode="#,##0.00_ ;[Red]\-#,##0.00\ ">
                  <c:v>663.80000000000007</c:v>
                </c:pt>
                <c:pt idx="1629" formatCode="#,##0.00_ ;[Red]\-#,##0.00\ ">
                  <c:v>707.4</c:v>
                </c:pt>
                <c:pt idx="1630" formatCode="#,##0.00_ ;[Red]\-#,##0.00\ ">
                  <c:v>819.30000000000007</c:v>
                </c:pt>
                <c:pt idx="1631" formatCode="#,##0.00_ ;[Red]\-#,##0.00\ ">
                  <c:v>907.49999999999989</c:v>
                </c:pt>
                <c:pt idx="1632" formatCode="#,##0.00_ ;[Red]\-#,##0.00\ ">
                  <c:v>644.79999999999995</c:v>
                </c:pt>
                <c:pt idx="1633" formatCode="#,##0.00_ ;[Red]\-#,##0.00\ ">
                  <c:v>640.9</c:v>
                </c:pt>
                <c:pt idx="1634" formatCode="#,##0.00_ ;[Red]\-#,##0.00\ ">
                  <c:v>637.9</c:v>
                </c:pt>
                <c:pt idx="1635" formatCode="#,##0.00_ ;[Red]\-#,##0.00\ ">
                  <c:v>430.6</c:v>
                </c:pt>
                <c:pt idx="1636" formatCode="#,##0.00_ ;[Red]\-#,##0.00\ ">
                  <c:v>771.09999999999991</c:v>
                </c:pt>
                <c:pt idx="1637" formatCode="#,##0.00_ ;[Red]\-#,##0.00\ ">
                  <c:v>723.8</c:v>
                </c:pt>
                <c:pt idx="1638" formatCode="#,##0.00_ ;[Red]\-#,##0.00\ ">
                  <c:v>638.20000000000005</c:v>
                </c:pt>
                <c:pt idx="1639" formatCode="#,##0.00_ ;[Red]\-#,##0.00\ ">
                  <c:v>706.2</c:v>
                </c:pt>
                <c:pt idx="1640" formatCode="#,##0.00_ ;[Red]\-#,##0.00\ ">
                  <c:v>436.8</c:v>
                </c:pt>
                <c:pt idx="1641" formatCode="#,##0.00_ ;[Red]\-#,##0.00\ ">
                  <c:v>727.8</c:v>
                </c:pt>
                <c:pt idx="1642" formatCode="#,##0.00_ ;[Red]\-#,##0.00\ ">
                  <c:v>722.8</c:v>
                </c:pt>
                <c:pt idx="1643" formatCode="#,##0.00_ ;[Red]\-#,##0.00\ ">
                  <c:v>728.59999999999991</c:v>
                </c:pt>
                <c:pt idx="1644" formatCode="#,##0.00_ ;[Red]\-#,##0.00\ ">
                  <c:v>649.90000000000009</c:v>
                </c:pt>
                <c:pt idx="1645" formatCode="#,##0.00_ ;[Red]\-#,##0.00\ ">
                  <c:v>727.9</c:v>
                </c:pt>
                <c:pt idx="1646" formatCode="#,##0.00_ ;[Red]\-#,##0.00\ ">
                  <c:v>892.3</c:v>
                </c:pt>
                <c:pt idx="1647" formatCode="#,##0.00_ ;[Red]\-#,##0.00\ ">
                  <c:v>676.80000000000007</c:v>
                </c:pt>
                <c:pt idx="1648" formatCode="#,##0.00_ ;[Red]\-#,##0.00\ ">
                  <c:v>339.29999999999995</c:v>
                </c:pt>
                <c:pt idx="1649" formatCode="#,##0.00_ ;[Red]\-#,##0.00\ ">
                  <c:v>550.5</c:v>
                </c:pt>
                <c:pt idx="1650" formatCode="#,##0.00_ ;[Red]\-#,##0.00\ ">
                  <c:v>551.99999999999989</c:v>
                </c:pt>
                <c:pt idx="1651" formatCode="#,##0.00_ ;[Red]\-#,##0.00\ ">
                  <c:v>752.4</c:v>
                </c:pt>
                <c:pt idx="1652" formatCode="#,##0.00_ ;[Red]\-#,##0.00\ ">
                  <c:v>674.8</c:v>
                </c:pt>
                <c:pt idx="1653" formatCode="#,##0.00_ ;[Red]\-#,##0.00\ ">
                  <c:v>424.1</c:v>
                </c:pt>
                <c:pt idx="1654" formatCode="#,##0.00_ ;[Red]\-#,##0.00\ ">
                  <c:v>729.90000000000009</c:v>
                </c:pt>
                <c:pt idx="1655" formatCode="#,##0.00_ ;[Red]\-#,##0.00\ ">
                  <c:v>411.00000000000006</c:v>
                </c:pt>
                <c:pt idx="1656" formatCode="#,##0.00_ ;[Red]\-#,##0.00\ ">
                  <c:v>546.30000000000007</c:v>
                </c:pt>
                <c:pt idx="1657" formatCode="#,##0.00_ ;[Red]\-#,##0.00\ ">
                  <c:v>509.30000000000007</c:v>
                </c:pt>
                <c:pt idx="1658" formatCode="#,##0.00_ ;[Red]\-#,##0.00\ ">
                  <c:v>79.3</c:v>
                </c:pt>
                <c:pt idx="1659" formatCode="#,##0.00_ ;[Red]\-#,##0.00\ ">
                  <c:v>631.4</c:v>
                </c:pt>
                <c:pt idx="1660" formatCode="#,##0.00_ ;[Red]\-#,##0.00\ ">
                  <c:v>758.19999999999993</c:v>
                </c:pt>
                <c:pt idx="1661" formatCode="#,##0.00_ ;[Red]\-#,##0.00\ ">
                  <c:v>815.90000000000009</c:v>
                </c:pt>
                <c:pt idx="1662" formatCode="#,##0.00_ ;[Red]\-#,##0.00\ ">
                  <c:v>646.60000000000014</c:v>
                </c:pt>
                <c:pt idx="1663" formatCode="#,##0.00_ ;[Red]\-#,##0.00\ ">
                  <c:v>602.20000000000005</c:v>
                </c:pt>
                <c:pt idx="1664" formatCode="#,##0.00_ ;[Red]\-#,##0.00\ ">
                  <c:v>317.10000000000002</c:v>
                </c:pt>
                <c:pt idx="1665" formatCode="#,##0.00_ ;[Red]\-#,##0.00\ ">
                  <c:v>567.40000000000009</c:v>
                </c:pt>
                <c:pt idx="1666" formatCode="#,##0.00_ ;[Red]\-#,##0.00\ ">
                  <c:v>787.9</c:v>
                </c:pt>
                <c:pt idx="1667" formatCode="#,##0.00_ ;[Red]\-#,##0.00\ ">
                  <c:v>424.9</c:v>
                </c:pt>
                <c:pt idx="1668" formatCode="#,##0.00_ ;[Red]\-#,##0.00\ ">
                  <c:v>30.1</c:v>
                </c:pt>
                <c:pt idx="1669" formatCode="#,##0.00_ ;[Red]\-#,##0.00\ ">
                  <c:v>751</c:v>
                </c:pt>
                <c:pt idx="1670" formatCode="#,##0.00_ ;[Red]\-#,##0.00\ ">
                  <c:v>299.3</c:v>
                </c:pt>
                <c:pt idx="1671" formatCode="#,##0.00_ ;[Red]\-#,##0.00\ ">
                  <c:v>635.90000000000009</c:v>
                </c:pt>
                <c:pt idx="1672" formatCode="#,##0.00_ ;[Red]\-#,##0.00\ ">
                  <c:v>727.8</c:v>
                </c:pt>
                <c:pt idx="1673" formatCode="#,##0.00_ ;[Red]\-#,##0.00\ ">
                  <c:v>404.5</c:v>
                </c:pt>
                <c:pt idx="1674" formatCode="#,##0.00_ ;[Red]\-#,##0.00\ ">
                  <c:v>435</c:v>
                </c:pt>
                <c:pt idx="1675" formatCode="#,##0.00_ ;[Red]\-#,##0.00\ ">
                  <c:v>605.4</c:v>
                </c:pt>
                <c:pt idx="1676" formatCode="#,##0.00_ ;[Red]\-#,##0.00\ ">
                  <c:v>596.59999999999991</c:v>
                </c:pt>
                <c:pt idx="1677" formatCode="#,##0.00_ ;[Red]\-#,##0.00\ ">
                  <c:v>704.90000000000009</c:v>
                </c:pt>
                <c:pt idx="1678" formatCode="#,##0.00_ ;[Red]\-#,##0.00\ ">
                  <c:v>165.1</c:v>
                </c:pt>
                <c:pt idx="1679" formatCode="#,##0.00_ ;[Red]\-#,##0.00\ ">
                  <c:v>702.8</c:v>
                </c:pt>
                <c:pt idx="1680" formatCode="#,##0.00_ ;[Red]\-#,##0.00\ ">
                  <c:v>829.86999999999989</c:v>
                </c:pt>
                <c:pt idx="1681" formatCode="#,##0.00_ ;[Red]\-#,##0.00\ ">
                  <c:v>1027.5999999999999</c:v>
                </c:pt>
                <c:pt idx="1682" formatCode="#,##0.00_ ;[Red]\-#,##0.00\ ">
                  <c:v>543.29999999999995</c:v>
                </c:pt>
                <c:pt idx="1683" formatCode="#,##0.00_ ;[Red]\-#,##0.00\ ">
                  <c:v>682.4</c:v>
                </c:pt>
                <c:pt idx="1684" formatCode="#,##0.00_ ;[Red]\-#,##0.00\ ">
                  <c:v>578.19999999999993</c:v>
                </c:pt>
                <c:pt idx="1685" formatCode="#,##0.00_ ;[Red]\-#,##0.00\ ">
                  <c:v>440.20000000000005</c:v>
                </c:pt>
                <c:pt idx="1686" formatCode="#,##0.00_ ;[Red]\-#,##0.00\ ">
                  <c:v>901.1</c:v>
                </c:pt>
                <c:pt idx="1687" formatCode="#,##0.00_ ;[Red]\-#,##0.00\ ">
                  <c:v>445.3</c:v>
                </c:pt>
                <c:pt idx="1688" formatCode="#,##0.00_ ;[Red]\-#,##0.00\ ">
                  <c:v>754.1</c:v>
                </c:pt>
                <c:pt idx="1689" formatCode="#,##0.00_ ;[Red]\-#,##0.00\ ">
                  <c:v>33.4</c:v>
                </c:pt>
                <c:pt idx="1690" formatCode="#,##0.00_ ;[Red]\-#,##0.00\ ">
                  <c:v>648.09999999999991</c:v>
                </c:pt>
                <c:pt idx="1691" formatCode="#,##0.00_ ;[Red]\-#,##0.00\ ">
                  <c:v>603.29999999999995</c:v>
                </c:pt>
                <c:pt idx="1692" formatCode="#,##0.00_ ;[Red]\-#,##0.00\ ">
                  <c:v>503.5</c:v>
                </c:pt>
                <c:pt idx="1693" formatCode="#,##0.00_ ;[Red]\-#,##0.00\ ">
                  <c:v>611.69999999999993</c:v>
                </c:pt>
                <c:pt idx="1694" formatCode="#,##0.00_ ;[Red]\-#,##0.00\ ">
                  <c:v>614.1</c:v>
                </c:pt>
                <c:pt idx="1695" formatCode="#,##0.00_ ;[Red]\-#,##0.00\ ">
                  <c:v>611.4</c:v>
                </c:pt>
                <c:pt idx="1696" formatCode="#,##0.00_ ;[Red]\-#,##0.00\ ">
                  <c:v>720</c:v>
                </c:pt>
                <c:pt idx="1697" formatCode="#,##0.00_ ;[Red]\-#,##0.00\ ">
                  <c:v>711</c:v>
                </c:pt>
                <c:pt idx="1698" formatCode="#,##0.00_ ;[Red]\-#,##0.00\ ">
                  <c:v>650.4</c:v>
                </c:pt>
                <c:pt idx="1699" formatCode="#,##0.00_ ;[Red]\-#,##0.00\ ">
                  <c:v>774.4</c:v>
                </c:pt>
                <c:pt idx="1700" formatCode="#,##0.00_ ;[Red]\-#,##0.00\ ">
                  <c:v>866.90000000000009</c:v>
                </c:pt>
                <c:pt idx="1701" formatCode="#,##0.00_ ;[Red]\-#,##0.00\ ">
                  <c:v>408.6</c:v>
                </c:pt>
                <c:pt idx="1702" formatCode="#,##0.00_ ;[Red]\-#,##0.00\ ">
                  <c:v>368.50000000000006</c:v>
                </c:pt>
                <c:pt idx="1703" formatCode="#,##0.00_ ;[Red]\-#,##0.00\ ">
                  <c:v>616.69999999999993</c:v>
                </c:pt>
                <c:pt idx="1704" formatCode="#,##0.00_ ;[Red]\-#,##0.00\ ">
                  <c:v>543.30000000000007</c:v>
                </c:pt>
                <c:pt idx="1705" formatCode="#,##0.00_ ;[Red]\-#,##0.00\ ">
                  <c:v>749.1</c:v>
                </c:pt>
                <c:pt idx="1706" formatCode="#,##0.00_ ;[Red]\-#,##0.00\ ">
                  <c:v>647.5</c:v>
                </c:pt>
                <c:pt idx="1707" formatCode="#,##0.00_ ;[Red]\-#,##0.00\ ">
                  <c:v>277.7</c:v>
                </c:pt>
                <c:pt idx="1708" formatCode="#,##0.00_ ;[Red]\-#,##0.00\ ">
                  <c:v>612.70000000000005</c:v>
                </c:pt>
                <c:pt idx="1709" formatCode="#,##0.00_ ;[Red]\-#,##0.00\ ">
                  <c:v>304.10000000000002</c:v>
                </c:pt>
                <c:pt idx="1710" formatCode="#,##0.00_ ;[Red]\-#,##0.00\ ">
                  <c:v>511.3</c:v>
                </c:pt>
                <c:pt idx="1711" formatCode="#,##0.00_ ;[Red]\-#,##0.00\ ">
                  <c:v>622.90000000000009</c:v>
                </c:pt>
                <c:pt idx="1712" formatCode="#,##0.00_ ;[Red]\-#,##0.00\ ">
                  <c:v>578.9</c:v>
                </c:pt>
                <c:pt idx="1713" formatCode="#,##0.00_ ;[Red]\-#,##0.00\ ">
                  <c:v>662.8</c:v>
                </c:pt>
                <c:pt idx="1714" formatCode="#,##0.00_ ;[Red]\-#,##0.00\ ">
                  <c:v>456.4</c:v>
                </c:pt>
                <c:pt idx="1715" formatCode="#,##0.00_ ;[Red]\-#,##0.00\ ">
                  <c:v>645.30000000000007</c:v>
                </c:pt>
                <c:pt idx="1716" formatCode="#,##0.00_ ;[Red]\-#,##0.00\ ">
                  <c:v>682.3</c:v>
                </c:pt>
                <c:pt idx="1717" formatCode="#,##0.00_ ;[Red]\-#,##0.00\ ">
                  <c:v>889.80000000000007</c:v>
                </c:pt>
                <c:pt idx="1718" formatCode="#,##0.00_ ;[Red]\-#,##0.00\ ">
                  <c:v>622.19999999999993</c:v>
                </c:pt>
                <c:pt idx="1719" formatCode="#,##0.00_ ;[Red]\-#,##0.00\ ">
                  <c:v>541.1</c:v>
                </c:pt>
                <c:pt idx="1720">
                  <c:v>759</c:v>
                </c:pt>
                <c:pt idx="1721">
                  <c:v>449.4</c:v>
                </c:pt>
                <c:pt idx="1722">
                  <c:v>689.80000000000007</c:v>
                </c:pt>
                <c:pt idx="1723">
                  <c:v>550.30000000000007</c:v>
                </c:pt>
                <c:pt idx="1724">
                  <c:v>590.29999999999995</c:v>
                </c:pt>
                <c:pt idx="1725">
                  <c:v>443.5</c:v>
                </c:pt>
                <c:pt idx="1726">
                  <c:v>244.39999999999998</c:v>
                </c:pt>
                <c:pt idx="1727">
                  <c:v>518.9</c:v>
                </c:pt>
                <c:pt idx="1728">
                  <c:v>638.09999999999991</c:v>
                </c:pt>
                <c:pt idx="1729">
                  <c:v>550</c:v>
                </c:pt>
                <c:pt idx="1730">
                  <c:v>628.80000000000007</c:v>
                </c:pt>
                <c:pt idx="1731">
                  <c:v>546.79999999999995</c:v>
                </c:pt>
                <c:pt idx="1732">
                  <c:v>791.6</c:v>
                </c:pt>
                <c:pt idx="1733">
                  <c:v>848</c:v>
                </c:pt>
                <c:pt idx="1734" formatCode="#,##0.00_ ;[Red]\-#,##0.00\ ">
                  <c:v>626.30000000000007</c:v>
                </c:pt>
                <c:pt idx="1735" formatCode="#,##0.00_ ;[Red]\-#,##0.00\ ">
                  <c:v>456.19999999999993</c:v>
                </c:pt>
                <c:pt idx="1736" formatCode="#,##0.00_ ;[Red]\-#,##0.00\ ">
                  <c:v>543.70000000000005</c:v>
                </c:pt>
                <c:pt idx="1737" formatCode="#,##0.00_ ;[Red]\-#,##0.00\ ">
                  <c:v>555.79999999999995</c:v>
                </c:pt>
                <c:pt idx="1738" formatCode="#,##0.00_ ;[Red]\-#,##0.00\ ">
                  <c:v>678.9</c:v>
                </c:pt>
                <c:pt idx="1739" formatCode="#,##0.00_ ;[Red]\-#,##0.00\ ">
                  <c:v>580.19999999999993</c:v>
                </c:pt>
                <c:pt idx="1740" formatCode="#,##0.00_ ;[Red]\-#,##0.00\ ">
                  <c:v>625.40000000000009</c:v>
                </c:pt>
                <c:pt idx="1741" formatCode="#,##0.00_ ;[Red]\-#,##0.00\ ">
                  <c:v>386.9</c:v>
                </c:pt>
                <c:pt idx="1742" formatCode="#,##0.00_ ;[Red]\-#,##0.00\ ">
                  <c:v>445</c:v>
                </c:pt>
                <c:pt idx="1743" formatCode="#,##0.00_ ;[Red]\-#,##0.00\ ">
                  <c:v>538.9</c:v>
                </c:pt>
                <c:pt idx="1744" formatCode="#,##0.00_ ;[Red]\-#,##0.00\ ">
                  <c:v>733.39999999999986</c:v>
                </c:pt>
                <c:pt idx="1745" formatCode="#,##0.00_ ;[Red]\-#,##0.00\ ">
                  <c:v>586.79999999999995</c:v>
                </c:pt>
                <c:pt idx="1746" formatCode="#,##0.00_ ;[Red]\-#,##0.00\ ">
                  <c:v>627.5</c:v>
                </c:pt>
                <c:pt idx="1747" formatCode="#,##0.00_ ;[Red]\-#,##0.00\ ">
                  <c:v>616.29999999999995</c:v>
                </c:pt>
                <c:pt idx="1748" formatCode="#,##0.00_ ;[Red]\-#,##0.00\ ">
                  <c:v>515.49999999999989</c:v>
                </c:pt>
                <c:pt idx="1749" formatCode="#,##0.00_ ;[Red]\-#,##0.00\ ">
                  <c:v>733.69999999999993</c:v>
                </c:pt>
                <c:pt idx="1750" formatCode="#,##0.00_ ;[Red]\-#,##0.00\ ">
                  <c:v>722.1</c:v>
                </c:pt>
                <c:pt idx="1751" formatCode="#,##0.00_ ;[Red]\-#,##0.00\ ">
                  <c:v>17</c:v>
                </c:pt>
                <c:pt idx="1752" formatCode="#,##0.00_ ;[Red]\-#,##0.00\ ">
                  <c:v>624.79999999999995</c:v>
                </c:pt>
                <c:pt idx="1753" formatCode="#,##0.00_ ;[Red]\-#,##0.00\ ">
                  <c:v>551.6</c:v>
                </c:pt>
                <c:pt idx="1754" formatCode="#,##0.00_ ;[Red]\-#,##0.00\ ">
                  <c:v>805</c:v>
                </c:pt>
                <c:pt idx="1755" formatCode="#,##0.00_ ;[Red]\-#,##0.00\ ">
                  <c:v>548.9</c:v>
                </c:pt>
                <c:pt idx="1756" formatCode="#,##0.00_ ;[Red]\-#,##0.00\ ">
                  <c:v>417.8</c:v>
                </c:pt>
                <c:pt idx="1757" formatCode="#,##0.00_ ;[Red]\-#,##0.00\ ">
                  <c:v>602.29999999999995</c:v>
                </c:pt>
                <c:pt idx="1758" formatCode="#,##0.00_ ;[Red]\-#,##0.00\ ">
                  <c:v>632.20000000000005</c:v>
                </c:pt>
                <c:pt idx="1759" formatCode="#,##0.00_ ;[Red]\-#,##0.00\ ">
                  <c:v>406.3</c:v>
                </c:pt>
                <c:pt idx="1760" formatCode="#,##0.00_ ;[Red]\-#,##0.00\ ">
                  <c:v>381.5</c:v>
                </c:pt>
                <c:pt idx="1761" formatCode="#,##0.00_ ;[Red]\-#,##0.00\ ">
                  <c:v>489.29999999999995</c:v>
                </c:pt>
                <c:pt idx="1762" formatCode="#,##0.00_ ;[Red]\-#,##0.00\ ">
                  <c:v>783</c:v>
                </c:pt>
                <c:pt idx="1763" formatCode="#,##0.00_ ;[Red]\-#,##0.00\ ">
                  <c:v>564</c:v>
                </c:pt>
                <c:pt idx="1764" formatCode="#,##0.00_ ;[Red]\-#,##0.00\ ">
                  <c:v>664.1</c:v>
                </c:pt>
                <c:pt idx="1765" formatCode="#,##0.00_ ;[Red]\-#,##0.00\ ">
                  <c:v>654.4</c:v>
                </c:pt>
                <c:pt idx="1766" formatCode="#,##0.00_ ;[Red]\-#,##0.00\ ">
                  <c:v>633</c:v>
                </c:pt>
                <c:pt idx="1767" formatCode="#,##0.00_ ;[Red]\-#,##0.00\ ">
                  <c:v>849.8</c:v>
                </c:pt>
                <c:pt idx="1768" formatCode="#,##0.00_ ;[Red]\-#,##0.00\ ">
                  <c:v>951.9</c:v>
                </c:pt>
                <c:pt idx="1769" formatCode="#,##0.00_ ;[Red]\-#,##0.00\ ">
                  <c:v>556.99999999999989</c:v>
                </c:pt>
                <c:pt idx="1770" formatCode="#,##0.00_ ;[Red]\-#,##0.00\ ">
                  <c:v>623.70000000000005</c:v>
                </c:pt>
                <c:pt idx="1771" formatCode="#,##0.00_ ;[Red]\-#,##0.00\ ">
                  <c:v>579.6</c:v>
                </c:pt>
                <c:pt idx="1772" formatCode="#,##0.00_ ;[Red]\-#,##0.00\ ">
                  <c:v>415.79999999999995</c:v>
                </c:pt>
                <c:pt idx="1773" formatCode="#,##0.00_ ;[Red]\-#,##0.00\ ">
                  <c:v>770.4</c:v>
                </c:pt>
                <c:pt idx="1774" formatCode="#,##0.00_ ;[Red]\-#,##0.00\ ">
                  <c:v>606.69999999999993</c:v>
                </c:pt>
                <c:pt idx="1775" formatCode="#,##0.00_ ;[Red]\-#,##0.00\ ">
                  <c:v>518.9</c:v>
                </c:pt>
                <c:pt idx="1776" formatCode="#,##0.00_ ;[Red]\-#,##0.00\ ">
                  <c:v>17.600000000000001</c:v>
                </c:pt>
                <c:pt idx="1777" formatCode="#,##0.00_ ;[Red]\-#,##0.00\ ">
                  <c:v>168.5</c:v>
                </c:pt>
                <c:pt idx="1778" formatCode="#,##0.00_ ;[Red]\-#,##0.00\ ">
                  <c:v>207.4</c:v>
                </c:pt>
                <c:pt idx="1779" formatCode="#,##0.00_ ;[Red]\-#,##0.00\ ">
                  <c:v>501.4</c:v>
                </c:pt>
                <c:pt idx="1780" formatCode="#,##0.00_ ;[Red]\-#,##0.00\ ">
                  <c:v>657.30000000000007</c:v>
                </c:pt>
                <c:pt idx="1781" formatCode="#,##0.00_ ;[Red]\-#,##0.00\ ">
                  <c:v>538.69999999999993</c:v>
                </c:pt>
                <c:pt idx="1782" formatCode="#,##0.00_ ;[Red]\-#,##0.00\ ">
                  <c:v>637.80000000000007</c:v>
                </c:pt>
                <c:pt idx="1783" formatCode="#,##0.00_ ;[Red]\-#,##0.00\ ">
                  <c:v>612.1</c:v>
                </c:pt>
                <c:pt idx="1784" formatCode="#,##0.00_ ;[Red]\-#,##0.00\ ">
                  <c:v>597.9</c:v>
                </c:pt>
                <c:pt idx="1785" formatCode="#,##0.00_ ;[Red]\-#,##0.00\ ">
                  <c:v>757.00000000000011</c:v>
                </c:pt>
                <c:pt idx="1786" formatCode="#,##0.00_ ;[Red]\-#,##0.00\ ">
                  <c:v>997.6</c:v>
                </c:pt>
                <c:pt idx="1787" formatCode="#,##0.00_ ;[Red]\-#,##0.00\ ">
                  <c:v>229.1</c:v>
                </c:pt>
                <c:pt idx="1788" formatCode="#,##0.00_ ;[Red]\-#,##0.00\ ">
                  <c:v>626</c:v>
                </c:pt>
                <c:pt idx="1789" formatCode="#,##0.00_ ;[Red]\-#,##0.00\ ">
                  <c:v>510.29999999999995</c:v>
                </c:pt>
                <c:pt idx="1790" formatCode="#,##0.00_ ;[Red]\-#,##0.00\ ">
                  <c:v>813.5</c:v>
                </c:pt>
                <c:pt idx="1791" formatCode="#,##0.00_ ;[Red]\-#,##0.00\ ">
                  <c:v>572.5</c:v>
                </c:pt>
                <c:pt idx="1792" formatCode="#,##0.00_ ;[Red]\-#,##0.00\ ">
                  <c:v>62.9</c:v>
                </c:pt>
                <c:pt idx="1793" formatCode="#,##0.00_ ;[Red]\-#,##0.00\ ">
                  <c:v>608.79999999999995</c:v>
                </c:pt>
                <c:pt idx="1794" formatCode="#,##0.00_ ;[Red]\-#,##0.00\ ">
                  <c:v>407.6</c:v>
                </c:pt>
                <c:pt idx="1795" formatCode="#,##0.00_ ;[Red]\-#,##0.00\ ">
                  <c:v>400.9</c:v>
                </c:pt>
                <c:pt idx="1796" formatCode="#,##0.00_ ;[Red]\-#,##0.00\ ">
                  <c:v>511.79999999999995</c:v>
                </c:pt>
                <c:pt idx="1797" formatCode="#,##0.00_ ;[Red]\-#,##0.00\ ">
                  <c:v>726.2</c:v>
                </c:pt>
                <c:pt idx="1798" formatCode="#,##0.00_ ;[Red]\-#,##0.00\ ">
                  <c:v>539.49999999999989</c:v>
                </c:pt>
                <c:pt idx="1799" formatCode="#,##0.00_ ;[Red]\-#,##0.00\ ">
                  <c:v>617.70000000000005</c:v>
                </c:pt>
                <c:pt idx="1800" formatCode="#,##0.00_ ;[Red]\-#,##0.00\ ">
                  <c:v>565.20000000000005</c:v>
                </c:pt>
                <c:pt idx="1801" formatCode="#,##0.00_ ;[Red]\-#,##0.00\ ">
                  <c:v>610.90000000000009</c:v>
                </c:pt>
                <c:pt idx="1802" formatCode="#,##0.00_ ;[Red]\-#,##0.00\ ">
                  <c:v>795.40000000000009</c:v>
                </c:pt>
                <c:pt idx="1803" formatCode="#,##0.00_ ;[Red]\-#,##0.00\ ">
                  <c:v>726.99999999999989</c:v>
                </c:pt>
                <c:pt idx="1804" formatCode="#,##0.00_ ;[Red]\-#,##0.00\ ">
                  <c:v>656.7</c:v>
                </c:pt>
                <c:pt idx="1805" formatCode="#,##0.00_ ;[Red]\-#,##0.00\ ">
                  <c:v>614.09999999999991</c:v>
                </c:pt>
                <c:pt idx="1806" formatCode="#,##0.00_ ;[Red]\-#,##0.00\ ">
                  <c:v>518</c:v>
                </c:pt>
                <c:pt idx="1807" formatCode="#,##0.00_ ;[Red]\-#,##0.00\ ">
                  <c:v>648.20000000000005</c:v>
                </c:pt>
                <c:pt idx="1808" formatCode="#,##0.00_ ;[Red]\-#,##0.00\ ">
                  <c:v>539.20000000000005</c:v>
                </c:pt>
                <c:pt idx="1809" formatCode="#,##0.00_ ;[Red]\-#,##0.00\ ">
                  <c:v>406.59999999999997</c:v>
                </c:pt>
                <c:pt idx="1810" formatCode="#,##0.00_ ;[Red]\-#,##0.00\ ">
                  <c:v>563.30000000000007</c:v>
                </c:pt>
                <c:pt idx="1811" formatCode="#,##0.00_ ;[Red]\-#,##0.00\ ">
                  <c:v>413.30000000000007</c:v>
                </c:pt>
                <c:pt idx="1812" formatCode="#,##0.00_ ;[Red]\-#,##0.00\ ">
                  <c:v>475</c:v>
                </c:pt>
                <c:pt idx="1813" formatCode="#,##0.00_ ;[Red]\-#,##0.00\ ">
                  <c:v>516.6</c:v>
                </c:pt>
                <c:pt idx="1814" formatCode="#,##0.00_ ;[Red]\-#,##0.00\ ">
                  <c:v>720.60000000000014</c:v>
                </c:pt>
                <c:pt idx="1815" formatCode="#,##0.00_ ;[Red]\-#,##0.00\ ">
                  <c:v>568.19999999999993</c:v>
                </c:pt>
                <c:pt idx="1816" formatCode="#,##0.00_ ;[Red]\-#,##0.00\ ">
                  <c:v>722.99999999999989</c:v>
                </c:pt>
                <c:pt idx="1817" formatCode="#,##0.00_ ;[Red]\-#,##0.00\ ">
                  <c:v>610.6</c:v>
                </c:pt>
                <c:pt idx="1818" formatCode="#,##0.00_ ;[Red]\-#,##0.00\ ">
                  <c:v>610.1</c:v>
                </c:pt>
                <c:pt idx="1819" formatCode="#,##0.00_ ;[Red]\-#,##0.00\ ">
                  <c:v>784.5</c:v>
                </c:pt>
                <c:pt idx="1820" formatCode="#,##0.00_ ;[Red]\-#,##0.00\ ">
                  <c:v>720.1</c:v>
                </c:pt>
                <c:pt idx="1821" formatCode="#,##0.00_ ;[Red]\-#,##0.00\ ">
                  <c:v>511.6</c:v>
                </c:pt>
                <c:pt idx="1822" formatCode="#,##0.00_ ;[Red]\-#,##0.00\ ">
                  <c:v>654.1</c:v>
                </c:pt>
                <c:pt idx="1823" formatCode="#,##0.00_ ;[Red]\-#,##0.00\ ">
                  <c:v>611.5</c:v>
                </c:pt>
                <c:pt idx="1824" formatCode="#,##0.00_ ;[Red]\-#,##0.00\ ">
                  <c:v>574.80000000000007</c:v>
                </c:pt>
                <c:pt idx="1825" formatCode="#,##0.00_ ;[Red]\-#,##0.00\ ">
                  <c:v>786</c:v>
                </c:pt>
                <c:pt idx="1826" formatCode="#,##0.00_ ;[Red]\-#,##0.00\ ">
                  <c:v>636.90000000000009</c:v>
                </c:pt>
                <c:pt idx="1827" formatCode="#,##0.00_ ;[Red]\-#,##0.00\ ">
                  <c:v>614.60000000000014</c:v>
                </c:pt>
                <c:pt idx="1828" formatCode="#,##0.00_ ;[Red]\-#,##0.00\ ">
                  <c:v>379.8</c:v>
                </c:pt>
                <c:pt idx="1829" formatCode="#,##0.00_ ;[Red]\-#,##0.00\ ">
                  <c:v>413.1</c:v>
                </c:pt>
                <c:pt idx="1830" formatCode="#,##0.00_ ;[Red]\-#,##0.00\ ">
                  <c:v>547.70000000000005</c:v>
                </c:pt>
                <c:pt idx="1831" formatCode="#,##0.00_ ;[Red]\-#,##0.00\ ">
                  <c:v>622.4</c:v>
                </c:pt>
                <c:pt idx="1832" formatCode="#,##0.00_ ;[Red]\-#,##0.00\ ">
                  <c:v>553.29999999999995</c:v>
                </c:pt>
                <c:pt idx="1833" formatCode="#,##0.00_ ;[Red]\-#,##0.00\ ">
                  <c:v>651.5</c:v>
                </c:pt>
                <c:pt idx="1834" formatCode="#,##0.00_ ;[Red]\-#,##0.00\ ">
                  <c:v>631</c:v>
                </c:pt>
                <c:pt idx="1835" formatCode="#,##0.00_ ;[Red]\-#,##0.00\ ">
                  <c:v>637.4</c:v>
                </c:pt>
                <c:pt idx="1836" formatCode="#,##0.00_ ;[Red]\-#,##0.00\ ">
                  <c:v>830.00000000000011</c:v>
                </c:pt>
                <c:pt idx="1837" formatCode="#,##0.00_ ;[Red]\-#,##0.00\ ">
                  <c:v>776.8</c:v>
                </c:pt>
                <c:pt idx="1838" formatCode="#,##0.00_ ;[Red]\-#,##0.00\ ">
                  <c:v>557</c:v>
                </c:pt>
                <c:pt idx="1839">
                  <c:v>554.70000000000005</c:v>
                </c:pt>
                <c:pt idx="1840">
                  <c:v>541</c:v>
                </c:pt>
                <c:pt idx="1841">
                  <c:v>785.4</c:v>
                </c:pt>
                <c:pt idx="1842">
                  <c:v>12.5</c:v>
                </c:pt>
                <c:pt idx="1843">
                  <c:v>32.1</c:v>
                </c:pt>
                <c:pt idx="1844">
                  <c:v>656.69999999999993</c:v>
                </c:pt>
                <c:pt idx="1845">
                  <c:v>489</c:v>
                </c:pt>
                <c:pt idx="1846" formatCode="0.00">
                  <c:v>571.9</c:v>
                </c:pt>
                <c:pt idx="1847">
                  <c:v>372.6</c:v>
                </c:pt>
                <c:pt idx="1848">
                  <c:v>507.59999999999997</c:v>
                </c:pt>
                <c:pt idx="1849">
                  <c:v>920.09999999999991</c:v>
                </c:pt>
                <c:pt idx="1850">
                  <c:v>779.7</c:v>
                </c:pt>
                <c:pt idx="1851">
                  <c:v>685.1</c:v>
                </c:pt>
                <c:pt idx="1852">
                  <c:v>764.79999999999984</c:v>
                </c:pt>
                <c:pt idx="1853">
                  <c:v>927.9</c:v>
                </c:pt>
                <c:pt idx="1854">
                  <c:v>900.80000000000007</c:v>
                </c:pt>
                <c:pt idx="1855">
                  <c:v>692.99999999999989</c:v>
                </c:pt>
                <c:pt idx="1856" formatCode="#,##0.00_ ;[Red]\-#,##0.00\ ">
                  <c:v>451.9</c:v>
                </c:pt>
                <c:pt idx="1857" formatCode="#,##0.00_ ;[Red]\-#,##0.00\ ">
                  <c:v>580.4</c:v>
                </c:pt>
                <c:pt idx="1858" formatCode="#,##0.00_ ;[Red]\-#,##0.00\ ">
                  <c:v>124.89999999999999</c:v>
                </c:pt>
                <c:pt idx="1859" formatCode="#,##0.00_ ;[Red]\-#,##0.00\ ">
                  <c:v>1019.8</c:v>
                </c:pt>
                <c:pt idx="1860" formatCode="#,##0.00_ ;[Red]\-#,##0.00\ ">
                  <c:v>544.1</c:v>
                </c:pt>
                <c:pt idx="1861" formatCode="#,##0.00_ ;[Red]\-#,##0.00\ ">
                  <c:v>300</c:v>
                </c:pt>
                <c:pt idx="1862" formatCode="#,##0.00_ ;[Red]\-#,##0.00\ ">
                  <c:v>682.80000000000007</c:v>
                </c:pt>
                <c:pt idx="1863" formatCode="#,##0.00_ ;[Red]\-#,##0.00\ ">
                  <c:v>441.40000000000003</c:v>
                </c:pt>
                <c:pt idx="1864" formatCode="#,##0.00_ ;[Red]\-#,##0.00\ ">
                  <c:v>572.39</c:v>
                </c:pt>
                <c:pt idx="1865" formatCode="#,##0.00_ ;[Red]\-#,##0.00\ ">
                  <c:v>739.9</c:v>
                </c:pt>
                <c:pt idx="1866" formatCode="#,##0.00_ ;[Red]\-#,##0.00\ ">
                  <c:v>636.4</c:v>
                </c:pt>
                <c:pt idx="1867" formatCode="#,##0.00_ ;[Red]\-#,##0.00\ ">
                  <c:v>570.20000000000005</c:v>
                </c:pt>
                <c:pt idx="1868" formatCode="#,##0.00_ ;[Red]\-#,##0.00\ ">
                  <c:v>626.29999999999995</c:v>
                </c:pt>
                <c:pt idx="1869" formatCode="#,##0.00_ ;[Red]\-#,##0.00\ ">
                  <c:v>750.4</c:v>
                </c:pt>
                <c:pt idx="1870" formatCode="#,##0.00_ ;[Red]\-#,##0.00\ ">
                  <c:v>904.90000000000009</c:v>
                </c:pt>
                <c:pt idx="1871" formatCode="#,##0.00_ ;[Red]\-#,##0.00\ ">
                  <c:v>576.19999999999993</c:v>
                </c:pt>
                <c:pt idx="1872" formatCode="#,##0.00_ ;[Red]\-#,##0.00\ ">
                  <c:v>475.99999999999994</c:v>
                </c:pt>
                <c:pt idx="1873" formatCode="#,##0.00_ ;[Red]\-#,##0.00\ ">
                  <c:v>526.19999999999993</c:v>
                </c:pt>
                <c:pt idx="1874" formatCode="#,##0.00_ ;[Red]\-#,##0.00\ ">
                  <c:v>528.5</c:v>
                </c:pt>
                <c:pt idx="1875" formatCode="#,##0.00_ ;[Red]\-#,##0.00\ ">
                  <c:v>515.4</c:v>
                </c:pt>
                <c:pt idx="1876" formatCode="#,##0.00_ ;[Red]\-#,##0.00\ ">
                  <c:v>456.7</c:v>
                </c:pt>
                <c:pt idx="1877" formatCode="#,##0.00_ ;[Red]\-#,##0.00\ ">
                  <c:v>307.89999999999998</c:v>
                </c:pt>
                <c:pt idx="1878" formatCode="#,##0.00_ ;[Red]\-#,##0.00\ ">
                  <c:v>480.1</c:v>
                </c:pt>
                <c:pt idx="1879" formatCode="#,##0.00_ ;[Red]\-#,##0.00\ ">
                  <c:v>625.4</c:v>
                </c:pt>
                <c:pt idx="1880" formatCode="#,##0.00_ ;[Red]\-#,##0.00\ ">
                  <c:v>578.20000000000005</c:v>
                </c:pt>
                <c:pt idx="1881" formatCode="#,##0.00_ ;[Red]\-#,##0.00\ ">
                  <c:v>645.79999999999995</c:v>
                </c:pt>
                <c:pt idx="1882" formatCode="#,##0.00_ ;[Red]\-#,##0.00\ ">
                  <c:v>620.4</c:v>
                </c:pt>
                <c:pt idx="1883" formatCode="#,##0.00_ ;[Red]\-#,##0.00\ ">
                  <c:v>623.69999999999993</c:v>
                </c:pt>
                <c:pt idx="1884" formatCode="#,##0.00_ ;[Red]\-#,##0.00\ ">
                  <c:v>768.59999999999991</c:v>
                </c:pt>
                <c:pt idx="1885" formatCode="#,##0.00_ ;[Red]\-#,##0.00\ ">
                  <c:v>775.1</c:v>
                </c:pt>
                <c:pt idx="1886" formatCode="#,##0.00_ ;[Red]\-#,##0.00\ ">
                  <c:v>628.90000000000009</c:v>
                </c:pt>
                <c:pt idx="1887" formatCode="#,##0.00_ ;[Red]\-#,##0.00\ ">
                  <c:v>632.20000000000005</c:v>
                </c:pt>
                <c:pt idx="1888" formatCode="#,##0.00_ ;[Red]\-#,##0.00\ ">
                  <c:v>523.29999999999995</c:v>
                </c:pt>
                <c:pt idx="1889" formatCode="#,##0.00_ ;[Red]\-#,##0.00\ ">
                  <c:v>551.4</c:v>
                </c:pt>
                <c:pt idx="1890" formatCode="#,##0.00_ ;[Red]\-#,##0.00\ ">
                  <c:v>738.9</c:v>
                </c:pt>
                <c:pt idx="1891" formatCode="#,##0.00_ ;[Red]\-#,##0.00\ ">
                  <c:v>658.09999999999991</c:v>
                </c:pt>
                <c:pt idx="1892" formatCode="#,##0.00_ ;[Red]\-#,##0.00\ ">
                  <c:v>477.59999999999997</c:v>
                </c:pt>
                <c:pt idx="1893" formatCode="#,##0.00_ ;[Red]\-#,##0.00\ ">
                  <c:v>276.2</c:v>
                </c:pt>
                <c:pt idx="1894" formatCode="#,##0.00_ ;[Red]\-#,##0.00\ ">
                  <c:v>734.1</c:v>
                </c:pt>
                <c:pt idx="1895" formatCode="#,##0.00_ ;[Red]\-#,##0.00\ ">
                  <c:v>534.6</c:v>
                </c:pt>
                <c:pt idx="1896" formatCode="#,##0.00_ ;[Red]\-#,##0.00\ ">
                  <c:v>618.20000000000005</c:v>
                </c:pt>
                <c:pt idx="1897" formatCode="#,##0.00_ ;[Red]\-#,##0.00\ ">
                  <c:v>634.9</c:v>
                </c:pt>
                <c:pt idx="1898" formatCode="#,##0.00_ ;[Red]\-#,##0.00\ ">
                  <c:v>511.3</c:v>
                </c:pt>
                <c:pt idx="1899" formatCode="#,##0.00_ ;[Red]\-#,##0.00\ ">
                  <c:v>744.1</c:v>
                </c:pt>
                <c:pt idx="1900" formatCode="#,##0.00_ ;[Red]\-#,##0.00\ ">
                  <c:v>773.5</c:v>
                </c:pt>
                <c:pt idx="1901" formatCode="#,##0.00_ ;[Red]\-#,##0.00\ ">
                  <c:v>561.5</c:v>
                </c:pt>
                <c:pt idx="1902" formatCode="#,##0.00_ ;[Red]\-#,##0.00\ ">
                  <c:v>627.9</c:v>
                </c:pt>
                <c:pt idx="1903" formatCode="#,##0.00_ ;[Red]\-#,##0.00\ ">
                  <c:v>465</c:v>
                </c:pt>
                <c:pt idx="1904" formatCode="#,##0.00_ ;[Red]\-#,##0.00\ ">
                  <c:v>570.29999999999995</c:v>
                </c:pt>
                <c:pt idx="1905" formatCode="#,##0.00_ ;[Red]\-#,##0.00\ ">
                  <c:v>748.1</c:v>
                </c:pt>
                <c:pt idx="1906" formatCode="#,##0.00_ ;[Red]\-#,##0.00\ ">
                  <c:v>537.6</c:v>
                </c:pt>
                <c:pt idx="1907" formatCode="#,##0.00_ ;[Red]\-#,##0.00\ ">
                  <c:v>418.09999999999997</c:v>
                </c:pt>
                <c:pt idx="1908" formatCode="#,##0.00_ ;[Red]\-#,##0.00\ ">
                  <c:v>522.19999999999993</c:v>
                </c:pt>
                <c:pt idx="1909" formatCode="#,##0.00_ ;[Red]\-#,##0.00\ ">
                  <c:v>561.59999999999991</c:v>
                </c:pt>
                <c:pt idx="1910" formatCode="#,##0.00_ ;[Red]\-#,##0.00\ ">
                  <c:v>624.1</c:v>
                </c:pt>
                <c:pt idx="1911" formatCode="#,##0.00_ ;[Red]\-#,##0.00\ ">
                  <c:v>318.29999999999995</c:v>
                </c:pt>
                <c:pt idx="1912" formatCode="#,##0.00_ ;[Red]\-#,##0.00\ ">
                  <c:v>608.9</c:v>
                </c:pt>
                <c:pt idx="1913" formatCode="#,##0.00_ ;[Red]\-#,##0.00\ ">
                  <c:v>656.8</c:v>
                </c:pt>
                <c:pt idx="1914" formatCode="#,##0.00_ ;[Red]\-#,##0.00\ ">
                  <c:v>135.6</c:v>
                </c:pt>
                <c:pt idx="1915" formatCode="#,##0.00_ ;[Red]\-#,##0.00\ ">
                  <c:v>759.2</c:v>
                </c:pt>
                <c:pt idx="1916" formatCode="#,##0.00_ ;[Red]\-#,##0.00\ ">
                  <c:v>493.5</c:v>
                </c:pt>
                <c:pt idx="1917" formatCode="#,##0.00_ ;[Red]\-#,##0.00\ ">
                  <c:v>673.30000000000007</c:v>
                </c:pt>
                <c:pt idx="1918" formatCode="#,##0.00_ ;[Red]\-#,##0.00\ ">
                  <c:v>750.7</c:v>
                </c:pt>
                <c:pt idx="1919" formatCode="#,##0.00_ ;[Red]\-#,##0.00\ ">
                  <c:v>426.7</c:v>
                </c:pt>
                <c:pt idx="1920" formatCode="#,##0.00_ ;[Red]\-#,##0.00\ ">
                  <c:v>572.30000000000007</c:v>
                </c:pt>
                <c:pt idx="1921" formatCode="#,##0.00_ ;[Red]\-#,##0.00\ ">
                  <c:v>631.40000000000009</c:v>
                </c:pt>
                <c:pt idx="1922" formatCode="#,##0.00_ ;[Red]\-#,##0.00\ ">
                  <c:v>681</c:v>
                </c:pt>
                <c:pt idx="1923" formatCode="#,##0.00_ ;[Red]\-#,##0.00\ ">
                  <c:v>569</c:v>
                </c:pt>
                <c:pt idx="1924" formatCode="#,##0.00_ ;[Red]\-#,##0.00\ ">
                  <c:v>104.5</c:v>
                </c:pt>
                <c:pt idx="1925" formatCode="#,##0.00_ ;[Red]\-#,##0.00\ ">
                  <c:v>417.9</c:v>
                </c:pt>
                <c:pt idx="1926" formatCode="#,##0.00_ ;[Red]\-#,##0.00\ ">
                  <c:v>464.40000000000003</c:v>
                </c:pt>
                <c:pt idx="1927" formatCode="#,##0.00_ ;[Red]\-#,##0.00\ ">
                  <c:v>203.89999999999998</c:v>
                </c:pt>
                <c:pt idx="1928" formatCode="#,##0.00_ ;[Red]\-#,##0.00\ ">
                  <c:v>38.700000000000003</c:v>
                </c:pt>
                <c:pt idx="1929" formatCode="#,##0.00_ ;[Red]\-#,##0.00\ ">
                  <c:v>533.79999999999995</c:v>
                </c:pt>
                <c:pt idx="1930" formatCode="#,##0.00_ ;[Red]\-#,##0.00\ ">
                  <c:v>633.1</c:v>
                </c:pt>
                <c:pt idx="1931" formatCode="#,##0.00_ ;[Red]\-#,##0.00\ ">
                  <c:v>423</c:v>
                </c:pt>
                <c:pt idx="1932" formatCode="#,##0.00_ ;[Red]\-#,##0.00\ ">
                  <c:v>550.09999999999991</c:v>
                </c:pt>
                <c:pt idx="1933" formatCode="#,##0.00_ ;[Red]\-#,##0.00\ ">
                  <c:v>630.19999999999993</c:v>
                </c:pt>
                <c:pt idx="1934" formatCode="#,##0.00_ ;[Red]\-#,##0.00\ ">
                  <c:v>613.29999999999995</c:v>
                </c:pt>
                <c:pt idx="1935" formatCode="#,##0.00_ ;[Red]\-#,##0.00\ ">
                  <c:v>641.5</c:v>
                </c:pt>
                <c:pt idx="1936" formatCode="#,##0.00_ ;[Red]\-#,##0.00\ ">
                  <c:v>642.79999999999995</c:v>
                </c:pt>
                <c:pt idx="1937" formatCode="#,##0.00_ ;[Red]\-#,##0.00\ ">
                  <c:v>631.1</c:v>
                </c:pt>
                <c:pt idx="1938" formatCode="#,##0.00_ ;[Red]\-#,##0.00\ ">
                  <c:v>581.19999999999993</c:v>
                </c:pt>
                <c:pt idx="1939" formatCode="#,##0.00_ ;[Red]\-#,##0.00\ ">
                  <c:v>551.79999999999995</c:v>
                </c:pt>
                <c:pt idx="1940" formatCode="#,##0.00_ ;[Red]\-#,##0.00\ ">
                  <c:v>246.8</c:v>
                </c:pt>
                <c:pt idx="1941" formatCode="#,##0.00_ ;[Red]\-#,##0.00\ ">
                  <c:v>645.4</c:v>
                </c:pt>
                <c:pt idx="1942" formatCode="#,##0.00_ ;[Red]\-#,##0.00\ ">
                  <c:v>640.20000000000005</c:v>
                </c:pt>
                <c:pt idx="1943" formatCode="#,##0.00_ ;[Red]\-#,##0.00\ ">
                  <c:v>629.29999999999995</c:v>
                </c:pt>
                <c:pt idx="1944" formatCode="#,##0.00_ ;[Red]\-#,##0.00\ ">
                  <c:v>626.59999999999991</c:v>
                </c:pt>
                <c:pt idx="1945" formatCode="#,##0.00_ ;[Red]\-#,##0.00\ ">
                  <c:v>744.00000000000011</c:v>
                </c:pt>
                <c:pt idx="1946" formatCode="#,##0.00_ ;[Red]\-#,##0.00\ ">
                  <c:v>765.69999999999993</c:v>
                </c:pt>
                <c:pt idx="1947" formatCode="#,##0.00_ ;[Red]\-#,##0.00\ ">
                  <c:v>643.40000000000009</c:v>
                </c:pt>
                <c:pt idx="1948" formatCode="#,##0.00_ ;[Red]\-#,##0.00\ ">
                  <c:v>666.09999999999991</c:v>
                </c:pt>
                <c:pt idx="1949" formatCode="#,##0.00_ ;[Red]\-#,##0.00\ ">
                  <c:v>463.99999999999994</c:v>
                </c:pt>
                <c:pt idx="1950" formatCode="#,##0.00_ ;[Red]\-#,##0.00\ ">
                  <c:v>532.6</c:v>
                </c:pt>
                <c:pt idx="1951" formatCode="#,##0.00_ ;[Red]\-#,##0.00\ ">
                  <c:v>642.69999999999993</c:v>
                </c:pt>
                <c:pt idx="1952" formatCode="#,##0.00_ ;[Red]\-#,##0.00\ ">
                  <c:v>585.4</c:v>
                </c:pt>
                <c:pt idx="1953" formatCode="#,##0.00_ ;[Red]\-#,##0.00\ ">
                  <c:v>109.4</c:v>
                </c:pt>
                <c:pt idx="1954" formatCode="#,##0.00_ ;[Red]\-#,##0.00\ ">
                  <c:v>425.6</c:v>
                </c:pt>
                <c:pt idx="1955" formatCode="#,##0.00_ ;[Red]\-#,##0.00\ ">
                  <c:v>419.9</c:v>
                </c:pt>
                <c:pt idx="1956" formatCode="#,##0.00_ ;[Red]\-#,##0.00\ ">
                  <c:v>849.6</c:v>
                </c:pt>
                <c:pt idx="1957" formatCode="#,##0.00_ ;[Red]\-#,##0.00\ ">
                  <c:v>794.8</c:v>
                </c:pt>
                <c:pt idx="1958" formatCode="#,##0.00_ ;[Red]\-#,##0.00\ ">
                  <c:v>724</c:v>
                </c:pt>
                <c:pt idx="1959" formatCode="#,##0.00_ ;[Red]\-#,##0.00\ ">
                  <c:v>570.30000000000007</c:v>
                </c:pt>
                <c:pt idx="1960" formatCode="#,##0.00_ ;[Red]\-#,##0.00\ ">
                  <c:v>677.40000000000009</c:v>
                </c:pt>
                <c:pt idx="1961" formatCode="#,##0.00_ ;[Red]\-#,##0.00\ ">
                  <c:v>581.99999999999989</c:v>
                </c:pt>
                <c:pt idx="1962" formatCode="#,##0.00_ ;[Red]\-#,##0.00\ ">
                  <c:v>697.1</c:v>
                </c:pt>
                <c:pt idx="1963" formatCode="#,##0.00_ ;[Red]\-#,##0.00\ ">
                  <c:v>848.19999999999993</c:v>
                </c:pt>
                <c:pt idx="1964" formatCode="#,##0.00_ ;[Red]\-#,##0.00\ ">
                  <c:v>662.12000000000012</c:v>
                </c:pt>
                <c:pt idx="1965" formatCode="#,##0.00_ ;[Red]\-#,##0.00\ ">
                  <c:v>619</c:v>
                </c:pt>
                <c:pt idx="1966" formatCode="#,##0.00_ ;[Red]\-#,##0.00\ ">
                  <c:v>484.5</c:v>
                </c:pt>
                <c:pt idx="1967" formatCode="#,##0.00_ ;[Red]\-#,##0.00\ ">
                  <c:v>718.04</c:v>
                </c:pt>
                <c:pt idx="1968" formatCode="#,##0.00_ ;[Red]\-#,##0.00\ ">
                  <c:v>621</c:v>
                </c:pt>
                <c:pt idx="1969" formatCode="#,##0.00_ ;[Red]\-#,##0.00\ ">
                  <c:v>396</c:v>
                </c:pt>
                <c:pt idx="1970" formatCode="#,##0.00_ ;[Red]\-#,##0.00\ ">
                  <c:v>416.6</c:v>
                </c:pt>
                <c:pt idx="1971" formatCode="#,##0.00_ ;[Red]\-#,##0.00\ ">
                  <c:v>541.99999999999989</c:v>
                </c:pt>
                <c:pt idx="1972" formatCode="#,##0.00_ ;[Red]\-#,##0.00\ ">
                  <c:v>444</c:v>
                </c:pt>
                <c:pt idx="1973" formatCode="#,##0.00_ ;[Red]\-#,##0.00\ ">
                  <c:v>9.3000000000000007</c:v>
                </c:pt>
                <c:pt idx="1974" formatCode="#,##0.00_ ;[Red]\-#,##0.00\ ">
                  <c:v>632.9</c:v>
                </c:pt>
                <c:pt idx="1975" formatCode="#,##0.00_ ;[Red]\-#,##0.00\ ">
                  <c:v>614.5</c:v>
                </c:pt>
                <c:pt idx="1976" formatCode="#,##0.00_ ;[Red]\-#,##0.00\ ">
                  <c:v>630.49999999999989</c:v>
                </c:pt>
                <c:pt idx="1977" formatCode="#,##0.00_ ;[Red]\-#,##0.00\ ">
                  <c:v>554.79999999999995</c:v>
                </c:pt>
                <c:pt idx="1978" formatCode="#,##0.00_ ;[Red]\-#,##0.00\ ">
                  <c:v>550.5</c:v>
                </c:pt>
                <c:pt idx="1979" formatCode="#,##0.00_ ;[Red]\-#,##0.00\ ">
                  <c:v>586.1</c:v>
                </c:pt>
                <c:pt idx="1980" formatCode="#,##0.00_ ;[Red]\-#,##0.00\ ">
                  <c:v>741.6</c:v>
                </c:pt>
                <c:pt idx="1981" formatCode="#,##0.00_ ;[Red]\-#,##0.00\ ">
                  <c:v>661.6</c:v>
                </c:pt>
                <c:pt idx="1982" formatCode="#,##0.00_ ;[Red]\-#,##0.00\ ">
                  <c:v>516.5</c:v>
                </c:pt>
                <c:pt idx="1983" formatCode="#,##0.00_ ;[Red]\-#,##0.00\ ">
                  <c:v>424.1</c:v>
                </c:pt>
                <c:pt idx="1984" formatCode="#,##0.00_ ;[Red]\-#,##0.00\ ">
                  <c:v>723.6</c:v>
                </c:pt>
                <c:pt idx="1985" formatCode="#,##0.00_ ;[Red]\-#,##0.00\ ">
                  <c:v>523.6</c:v>
                </c:pt>
                <c:pt idx="1986" formatCode="#,##0.00_ ;[Red]\-#,##0.00\ ">
                  <c:v>655.69999999999993</c:v>
                </c:pt>
                <c:pt idx="1987" formatCode="#,##0.00_ ;[Red]\-#,##0.00\ ">
                  <c:v>515.4</c:v>
                </c:pt>
                <c:pt idx="1988" formatCode="#,##0.00_ ;[Red]\-#,##0.00\ ">
                  <c:v>468.6</c:v>
                </c:pt>
                <c:pt idx="1989" formatCode="#,##0.00_ ;[Red]\-#,##0.00\ ">
                  <c:v>453.9</c:v>
                </c:pt>
                <c:pt idx="1990" formatCode="#,##0.00_ ;[Red]\-#,##0.00\ ">
                  <c:v>889.3</c:v>
                </c:pt>
                <c:pt idx="1991" formatCode="#,##0.00_ ;[Red]\-#,##0.00\ ">
                  <c:v>707.1</c:v>
                </c:pt>
                <c:pt idx="1992" formatCode="#,##0.00_ ;[Red]\-#,##0.00\ ">
                  <c:v>693.69999999999993</c:v>
                </c:pt>
                <c:pt idx="1993" formatCode="#,##0.00_ ;[Red]\-#,##0.00\ ">
                  <c:v>614.09999999999991</c:v>
                </c:pt>
                <c:pt idx="1994" formatCode="#,##0.00_ ;[Red]\-#,##0.00\ ">
                  <c:v>628.79999999999995</c:v>
                </c:pt>
                <c:pt idx="1995" formatCode="#,##0.00_ ;[Red]\-#,##0.00\ ">
                  <c:v>870.9</c:v>
                </c:pt>
                <c:pt idx="1996" formatCode="#,##0.00_ ;[Red]\-#,##0.00\ ">
                  <c:v>683.3</c:v>
                </c:pt>
                <c:pt idx="1997" formatCode="#,##0.00_ ;[Red]\-#,##0.00\ ">
                  <c:v>725.19999999999993</c:v>
                </c:pt>
                <c:pt idx="1998" formatCode="#,##0.00_ ;[Red]\-#,##0.00\ ">
                  <c:v>560.9</c:v>
                </c:pt>
                <c:pt idx="1999" formatCode="#,##0.00_ ;[Red]\-#,##0.00\ ">
                  <c:v>865</c:v>
                </c:pt>
                <c:pt idx="2000" formatCode="#,##0.00_ ;[Red]\-#,##0.00\ ">
                  <c:v>805</c:v>
                </c:pt>
                <c:pt idx="2001" formatCode="#,##0.00_ ;[Red]\-#,##0.00\ ">
                  <c:v>215.3</c:v>
                </c:pt>
                <c:pt idx="2002" formatCode="#,##0.00_ ;[Red]\-#,##0.00\ ">
                  <c:v>680.6</c:v>
                </c:pt>
                <c:pt idx="2003" formatCode="#,##0.00_ ;[Red]\-#,##0.00\ ">
                  <c:v>581.69999999999993</c:v>
                </c:pt>
                <c:pt idx="2004" formatCode="#,##0.00_ ;[Red]\-#,##0.00\ ">
                  <c:v>550.19999999999993</c:v>
                </c:pt>
                <c:pt idx="2005" formatCode="#,##0.00_ ;[Red]\-#,##0.00\ ">
                  <c:v>442.7</c:v>
                </c:pt>
                <c:pt idx="2006" formatCode="#,##0.00_ ;[Red]\-#,##0.00\ ">
                  <c:v>554.49999999999989</c:v>
                </c:pt>
                <c:pt idx="2007" formatCode="#,##0.00_ ;[Red]\-#,##0.00\ ">
                  <c:v>471</c:v>
                </c:pt>
                <c:pt idx="2008" formatCode="#,##0.00_ ;[Red]\-#,##0.00\ ">
                  <c:v>440.40000000000003</c:v>
                </c:pt>
                <c:pt idx="2009" formatCode="#,##0.00_ ;[Red]\-#,##0.00\ ">
                  <c:v>644.6</c:v>
                </c:pt>
                <c:pt idx="2010" formatCode="#,##0.00_ ;[Red]\-#,##0.00\ ">
                  <c:v>507.1</c:v>
                </c:pt>
                <c:pt idx="2011" formatCode="#,##0.00_ ;[Red]\-#,##0.00\ ">
                  <c:v>307.70000000000005</c:v>
                </c:pt>
                <c:pt idx="2012" formatCode="#,##0.00_ ;[Red]\-#,##0.00\ ">
                  <c:v>387.70000000000005</c:v>
                </c:pt>
                <c:pt idx="2013" formatCode="#,##0.00_ ;[Red]\-#,##0.00\ ">
                  <c:v>653.20000000000005</c:v>
                </c:pt>
                <c:pt idx="2014" formatCode="#,##0.00_ ;[Red]\-#,##0.00\ ">
                  <c:v>443.3</c:v>
                </c:pt>
                <c:pt idx="2015" formatCode="#,##0.00_ ;[Red]\-#,##0.00\ ">
                  <c:v>416.90000000000003</c:v>
                </c:pt>
                <c:pt idx="2016" formatCode="#,##0.00_ ;[Red]\-#,##0.00\ ">
                  <c:v>415.9</c:v>
                </c:pt>
                <c:pt idx="2017" formatCode="#,##0.00_ ;[Red]\-#,##0.00\ ">
                  <c:v>346.4</c:v>
                </c:pt>
                <c:pt idx="2018" formatCode="#,##0.00_ ;[Red]\-#,##0.00\ ">
                  <c:v>516</c:v>
                </c:pt>
                <c:pt idx="2019" formatCode="#,##0.00_ ;[Red]\-#,##0.00\ ">
                  <c:v>36.799999999999997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6C-4DD0-B375-11BD8F4A6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76722928"/>
        <c:axId val="976731088"/>
      </c:lineChart>
      <c:dateAx>
        <c:axId val="976722928"/>
        <c:scaling>
          <c:orientation val="minMax"/>
        </c:scaling>
        <c:delete val="0"/>
        <c:axPos val="b"/>
        <c:numFmt formatCode="d\-m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731088"/>
        <c:crosses val="autoZero"/>
        <c:auto val="1"/>
        <c:lblOffset val="100"/>
        <c:baseTimeUnit val="days"/>
      </c:dateAx>
      <c:valAx>
        <c:axId val="9767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72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2442</xdr:row>
      <xdr:rowOff>1911</xdr:rowOff>
    </xdr:from>
    <xdr:to>
      <xdr:col>19</xdr:col>
      <xdr:colOff>104775</xdr:colOff>
      <xdr:row>2457</xdr:row>
      <xdr:rowOff>1905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586B4A-79B9-4DA9-BE75-0E92C6F5CA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r1" id="{099370DD-1A4D-4E5D-BA49-57895A1E21C6}"/>
</namedSheetViews>
</file>

<file path=xl/persons/person.xml><?xml version="1.0" encoding="utf-8"?>
<personList xmlns="http://schemas.microsoft.com/office/spreadsheetml/2018/threadedcomments" xmlns:x="http://schemas.openxmlformats.org/spreadsheetml/2006/main">
  <person displayName="Contato Morada Fish" id="{1D31C80A-4D69-4155-A53A-ED2CDD589521}" userId="df787e0665646fd9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49B2CE-CCBD-4068-B8C7-160EF41E8B0D}" name="Rend_Filetadores" displayName="Rend_Filetadores" ref="A3:I3082" totalsRowCount="1" headerRowDxfId="23" dataDxfId="21" totalsRowDxfId="19" headerRowBorderDxfId="22" tableBorderDxfId="20" totalsRowBorderDxfId="18">
  <autoFilter ref="A3:I3081" xr:uid="{D12345BC-2B83-49CA-93A2-99D9307B7D56}"/>
  <sortState xmlns:xlrd2="http://schemas.microsoft.com/office/spreadsheetml/2017/richdata2" ref="A4:I3081">
    <sortCondition ref="B3:B3081"/>
  </sortState>
  <tableColumns count="9">
    <tableColumn id="1" xr3:uid="{7D02E0F9-8ADD-4D37-9A82-005C773D5905}" name="Data" totalsRowLabel="Total" dataDxfId="17" totalsRowDxfId="8"/>
    <tableColumn id="2" xr3:uid="{619BBECA-62E4-4B8B-ADA0-8F472D3FA6ED}" name="Filetador" dataDxfId="16" totalsRowDxfId="7"/>
    <tableColumn id="3" xr3:uid="{0FE66BEF-D360-4CFC-928B-6F0803AB4668}" name="Peixe recebido (kg)" totalsRowFunction="sum" dataDxfId="15" totalsRowDxfId="6"/>
    <tableColumn id="10" xr3:uid="{85FFB98F-6922-4F66-A237-BB3694713DA4}" name="Filé produzido (kg) - Ajuste" totalsRowFunction="sum" dataDxfId="14" totalsRowDxfId="5" dataCellStyle="Porcentagem">
      <calculatedColumnFormula>Rend_Filetadores[[#This Row],[Filé produzido (kg)]]-Rend_Filetadores[[#This Row],[Correção]]</calculatedColumnFormula>
    </tableColumn>
    <tableColumn id="4" xr3:uid="{8F4A1E8D-2DAE-49FF-A2A2-37B4DA662ED6}" name="Filé produzido (kg)" totalsRowFunction="sum" dataDxfId="13" totalsRowDxfId="4"/>
    <tableColumn id="12" xr3:uid="{339F9BC9-6BF2-49F6-97B9-E69505BDD89B}" name="Correção" totalsRowFunction="sum" dataDxfId="12" totalsRowDxfId="3"/>
    <tableColumn id="7" xr3:uid="{92C0975C-9CCB-407C-9B7D-C6DE0C1BE99D}" name="Rend. (%)" totalsRowFunction="average" dataDxfId="11" totalsRowDxfId="2" dataCellStyle="Porcentagem">
      <calculatedColumnFormula>IFERROR(E4/C4,"")</calculatedColumnFormula>
    </tableColumn>
    <tableColumn id="14" xr3:uid="{1068C2F9-FA55-4541-BAD4-510257A54EBA}" name="N° filetadores" totalsRowFunction="custom" dataDxfId="10" totalsRowDxfId="1">
      <calculatedColumnFormula>COUNTIF(Rend_Filetadores[Data],Rend_Filetadores[[#This Row],[Data]])</calculatedColumnFormula>
      <totalsRowFormula>SUBTOTAL(102,H4:H3081)</totalsRowFormula>
    </tableColumn>
    <tableColumn id="5" xr3:uid="{36220B3D-39F3-43BF-922C-C7DF8329EB9B}" name="% part." totalsRowFunction="sum" dataDxfId="9" totalsRowDxfId="0" dataCellStyle="Porcentagem">
      <calculatedColumnFormula>IFERROR(Rend_Filetadores[[#This Row],[Filé produzido (kg)]]/SUMIF(Rend_Filetadores[Data],Rend_Filetadores[[#This Row],[Data]],Rend_Filetadores[Filé produzido (kg)]),"")</calculatedColumnFormula>
    </tableColumn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87" dT="2025-02-27T13:32:50.34" personId="{1D31C80A-4D69-4155-A53A-ED2CDD589521}" id="{DA72F7E1-DA5E-4AA8-8DB5-D790FF59DCAC}">
    <text>Foi embora mais cedo</text>
  </threadedComment>
  <threadedComment ref="B1534" dT="2025-02-27T13:34:50.95" personId="{1D31C80A-4D69-4155-A53A-ED2CDD589521}" id="{2D1735E7-F75A-4554-AE7D-1F33DF34E2E7}">
    <text>Foi embora mais cedo, estava passando mal</text>
  </threadedComment>
  <threadedComment ref="B1535" dT="2025-02-27T13:33:56.04" personId="{1D31C80A-4D69-4155-A53A-ED2CDD589521}" id="{DC102D64-9EA5-4D9B-A6EA-5FA82A240D7A}">
    <text>Começou a trabalhar depois do almoço, tinha médico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microsoft.com/office/2019/04/relationships/namedSheetView" Target="../namedSheetViews/namedSheetView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7F339-8A24-41F9-902F-4F3A221C364A}">
  <dimension ref="A3:K3083"/>
  <sheetViews>
    <sheetView showGridLines="0" tabSelected="1" topLeftCell="A3" zoomScale="110" zoomScaleNormal="110" workbookViewId="0">
      <pane ySplit="1" topLeftCell="A1671" activePane="bottomLeft" state="frozen"/>
      <selection activeCell="A3" sqref="A3"/>
      <selection pane="bottomLeft" activeCell="C3" sqref="C3"/>
    </sheetView>
  </sheetViews>
  <sheetFormatPr defaultColWidth="8.5546875" defaultRowHeight="14.4" x14ac:dyDescent="0.3"/>
  <cols>
    <col min="1" max="1" width="10.5546875" style="1" customWidth="1"/>
    <col min="2" max="2" width="20.6640625" style="1" customWidth="1"/>
    <col min="3" max="3" width="23" style="46" customWidth="1"/>
    <col min="4" max="4" width="17.88671875" style="49" customWidth="1"/>
    <col min="5" max="5" width="23" style="1" customWidth="1"/>
    <col min="6" max="6" width="13" style="1" bestFit="1" customWidth="1"/>
    <col min="7" max="7" width="14.5546875" style="48" customWidth="1"/>
    <col min="8" max="8" width="19.44140625" style="1" customWidth="1"/>
    <col min="9" max="9" width="13.44140625" style="48" customWidth="1"/>
    <col min="10" max="10" width="16" style="1" customWidth="1"/>
    <col min="11" max="11" width="5.5546875" style="1" bestFit="1" customWidth="1"/>
    <col min="12" max="12" width="13.44140625" style="1" bestFit="1" customWidth="1"/>
    <col min="13" max="13" width="10.44140625" style="1" bestFit="1" customWidth="1"/>
    <col min="14" max="14" width="5.5546875" style="1" customWidth="1"/>
    <col min="15" max="15" width="16.44140625" style="1" customWidth="1"/>
    <col min="16" max="16" width="9.5546875" style="1" bestFit="1" customWidth="1"/>
    <col min="17" max="17" width="9.44140625" style="1" bestFit="1" customWidth="1"/>
    <col min="18" max="18" width="13.44140625" style="1" bestFit="1" customWidth="1"/>
    <col min="19" max="20" width="10.44140625" style="1" bestFit="1" customWidth="1"/>
    <col min="21" max="16384" width="8.5546875" style="1"/>
  </cols>
  <sheetData>
    <row r="3" spans="1:9" ht="36" customHeight="1" x14ac:dyDescent="0.3">
      <c r="A3" s="2" t="s">
        <v>0</v>
      </c>
      <c r="B3" s="3" t="s">
        <v>1</v>
      </c>
      <c r="C3" s="4" t="s">
        <v>2</v>
      </c>
      <c r="D3" s="5" t="s">
        <v>3</v>
      </c>
      <c r="E3" s="6" t="s">
        <v>4</v>
      </c>
      <c r="F3" s="3" t="s">
        <v>5</v>
      </c>
      <c r="G3" s="7" t="s">
        <v>6</v>
      </c>
      <c r="H3" s="3" t="s">
        <v>7</v>
      </c>
      <c r="I3" s="7" t="s">
        <v>8</v>
      </c>
    </row>
    <row r="4" spans="1:9" x14ac:dyDescent="0.3">
      <c r="A4" s="8">
        <v>45659</v>
      </c>
      <c r="B4" s="9" t="s">
        <v>9</v>
      </c>
      <c r="C4" s="10">
        <v>684.19999999999993</v>
      </c>
      <c r="D4" s="11">
        <v>279.49999999999994</v>
      </c>
      <c r="E4" s="10">
        <v>279.49999999999994</v>
      </c>
      <c r="F4" s="10"/>
      <c r="G4" s="12">
        <f t="shared" ref="G4:G67" si="0">IFERROR(D4/C4,"")</f>
        <v>0.40850628471207245</v>
      </c>
      <c r="H4" s="13">
        <f>COUNTIF(Rend_Filetadores[Data],Rend_Filetadores[[#This Row],[Data]])</f>
        <v>15</v>
      </c>
      <c r="I4" s="14">
        <f>IFERROR(Rend_Filetadores[[#This Row],[Filé produzido (kg)]]/SUMIF(Rend_Filetadores[Data],Rend_Filetadores[[#This Row],[Data]],Rend_Filetadores[Filé produzido (kg)]),"")</f>
        <v>7.4828657100021401E-2</v>
      </c>
    </row>
    <row r="5" spans="1:9" x14ac:dyDescent="0.3">
      <c r="A5" s="8">
        <v>45659</v>
      </c>
      <c r="B5" s="9" t="s">
        <v>10</v>
      </c>
      <c r="C5" s="10">
        <v>661.1</v>
      </c>
      <c r="D5" s="11">
        <v>274.3</v>
      </c>
      <c r="E5" s="10">
        <v>274.3</v>
      </c>
      <c r="F5" s="10"/>
      <c r="G5" s="12">
        <f t="shared" si="0"/>
        <v>0.41491453637876269</v>
      </c>
      <c r="H5" s="13">
        <f>COUNTIF(Rend_Filetadores[Data],Rend_Filetadores[[#This Row],[Data]])</f>
        <v>15</v>
      </c>
      <c r="I5" s="14">
        <f>IFERROR(Rend_Filetadores[[#This Row],[Filé produzido (kg)]]/SUMIF(Rend_Filetadores[Data],Rend_Filetadores[[#This Row],[Data]],Rend_Filetadores[Filé produzido (kg)]),"")</f>
        <v>7.3436496037695448E-2</v>
      </c>
    </row>
    <row r="6" spans="1:9" x14ac:dyDescent="0.3">
      <c r="A6" s="8">
        <v>45659</v>
      </c>
      <c r="B6" s="9" t="s">
        <v>11</v>
      </c>
      <c r="C6" s="10">
        <v>389.1</v>
      </c>
      <c r="D6" s="11">
        <v>160.79999999999998</v>
      </c>
      <c r="E6" s="10">
        <v>160.79999999999998</v>
      </c>
      <c r="F6" s="10"/>
      <c r="G6" s="12">
        <f t="shared" si="0"/>
        <v>0.41326137239784111</v>
      </c>
      <c r="H6" s="13">
        <f>COUNTIF(Rend_Filetadores[Data],Rend_Filetadores[[#This Row],[Data]])</f>
        <v>15</v>
      </c>
      <c r="I6" s="14">
        <f>IFERROR(Rend_Filetadores[[#This Row],[Filé produzido (kg)]]/SUMIF(Rend_Filetadores[Data],Rend_Filetadores[[#This Row],[Data]],Rend_Filetadores[Filé produzido (kg)]),"")</f>
        <v>4.304990361961876E-2</v>
      </c>
    </row>
    <row r="7" spans="1:9" x14ac:dyDescent="0.3">
      <c r="A7" s="8">
        <v>45659</v>
      </c>
      <c r="B7" s="9" t="s">
        <v>12</v>
      </c>
      <c r="C7" s="10">
        <v>675.1</v>
      </c>
      <c r="D7" s="11">
        <v>281.2</v>
      </c>
      <c r="E7" s="10">
        <v>281.2</v>
      </c>
      <c r="F7" s="10"/>
      <c r="G7" s="12">
        <f t="shared" si="0"/>
        <v>0.41653088431343499</v>
      </c>
      <c r="H7" s="13">
        <f>COUNTIF(Rend_Filetadores[Data],Rend_Filetadores[[#This Row],[Data]])</f>
        <v>15</v>
      </c>
      <c r="I7" s="14">
        <f>IFERROR(Rend_Filetadores[[#This Row],[Filé produzido (kg)]]/SUMIF(Rend_Filetadores[Data],Rend_Filetadores[[#This Row],[Data]],Rend_Filetadores[Filé produzido (kg)]),"")</f>
        <v>7.528378667808952E-2</v>
      </c>
    </row>
    <row r="8" spans="1:9" x14ac:dyDescent="0.3">
      <c r="A8" s="8">
        <v>45659</v>
      </c>
      <c r="B8" s="9" t="s">
        <v>13</v>
      </c>
      <c r="C8" s="15">
        <v>785.2</v>
      </c>
      <c r="D8" s="11">
        <v>324.00000000000006</v>
      </c>
      <c r="E8" s="10">
        <v>324.00000000000006</v>
      </c>
      <c r="F8" s="10"/>
      <c r="G8" s="12">
        <f t="shared" si="0"/>
        <v>0.41263372389200209</v>
      </c>
      <c r="H8" s="13">
        <f>COUNTIF(Rend_Filetadores[Data],Rend_Filetadores[[#This Row],[Data]])</f>
        <v>15</v>
      </c>
      <c r="I8" s="14">
        <f>IFERROR(Rend_Filetadores[[#This Row],[Filé produzido (kg)]]/SUMIF(Rend_Filetadores[Data],Rend_Filetadores[[#This Row],[Data]],Rend_Filetadores[Filé produzido (kg)]),"")</f>
        <v>8.6742343114157225E-2</v>
      </c>
    </row>
    <row r="9" spans="1:9" x14ac:dyDescent="0.3">
      <c r="A9" s="8">
        <v>45659</v>
      </c>
      <c r="B9" s="9" t="s">
        <v>14</v>
      </c>
      <c r="C9" s="10">
        <v>848.2</v>
      </c>
      <c r="D9" s="11">
        <v>349.80000000000007</v>
      </c>
      <c r="E9" s="10">
        <v>349.80000000000007</v>
      </c>
      <c r="F9" s="10"/>
      <c r="G9" s="12">
        <f t="shared" si="0"/>
        <v>0.41240273520396137</v>
      </c>
      <c r="H9" s="13">
        <f>COUNTIF(Rend_Filetadores[Data],Rend_Filetadores[[#This Row],[Data]])</f>
        <v>15</v>
      </c>
      <c r="I9" s="14">
        <f>IFERROR(Rend_Filetadores[[#This Row],[Filé produzido (kg)]]/SUMIF(Rend_Filetadores[Data],Rend_Filetadores[[#This Row],[Data]],Rend_Filetadores[Filé produzido (kg)]),"")</f>
        <v>9.3649603769543815E-2</v>
      </c>
    </row>
    <row r="10" spans="1:9" x14ac:dyDescent="0.3">
      <c r="A10" s="8">
        <v>45659</v>
      </c>
      <c r="B10" s="9" t="s">
        <v>15</v>
      </c>
      <c r="C10" s="10">
        <v>630.69999999999993</v>
      </c>
      <c r="D10" s="11">
        <v>257.2</v>
      </c>
      <c r="E10" s="10">
        <v>257.2</v>
      </c>
      <c r="F10" s="10"/>
      <c r="G10" s="12">
        <f t="shared" si="0"/>
        <v>0.40780085619153322</v>
      </c>
      <c r="H10" s="13">
        <f>COUNTIF(Rend_Filetadores[Data],Rend_Filetadores[[#This Row],[Data]])</f>
        <v>15</v>
      </c>
      <c r="I10" s="14">
        <f>IFERROR(Rend_Filetadores[[#This Row],[Filé produzido (kg)]]/SUMIF(Rend_Filetadores[Data],Rend_Filetadores[[#This Row],[Data]],Rend_Filetadores[Filé produzido (kg)]),"")</f>
        <v>6.8858427928892699E-2</v>
      </c>
    </row>
    <row r="11" spans="1:9" x14ac:dyDescent="0.3">
      <c r="A11" s="8">
        <v>45659</v>
      </c>
      <c r="B11" s="9" t="s">
        <v>16</v>
      </c>
      <c r="C11" s="10">
        <v>495.6</v>
      </c>
      <c r="D11" s="11">
        <v>199.39999999999995</v>
      </c>
      <c r="E11" s="10">
        <v>199.39999999999995</v>
      </c>
      <c r="F11" s="10"/>
      <c r="G11" s="12">
        <f t="shared" si="0"/>
        <v>0.40234059725585136</v>
      </c>
      <c r="H11" s="13">
        <f>COUNTIF(Rend_Filetadores[Data],Rend_Filetadores[[#This Row],[Data]])</f>
        <v>15</v>
      </c>
      <c r="I11" s="14">
        <f>IFERROR(Rend_Filetadores[[#This Row],[Filé produzido (kg)]]/SUMIF(Rend_Filetadores[Data],Rend_Filetadores[[#This Row],[Data]],Rend_Filetadores[Filé produzido (kg)]),"")</f>
        <v>5.3384022274576989E-2</v>
      </c>
    </row>
    <row r="12" spans="1:9" x14ac:dyDescent="0.3">
      <c r="A12" s="8">
        <v>45659</v>
      </c>
      <c r="B12" s="9" t="s">
        <v>17</v>
      </c>
      <c r="C12" s="15">
        <v>673.30000000000007</v>
      </c>
      <c r="D12" s="11">
        <v>264.39999999999998</v>
      </c>
      <c r="E12" s="10">
        <v>264.39999999999998</v>
      </c>
      <c r="F12" s="10"/>
      <c r="G12" s="12">
        <f t="shared" si="0"/>
        <v>0.39269270755978014</v>
      </c>
      <c r="H12" s="13">
        <f>COUNTIF(Rend_Filetadores[Data],Rend_Filetadores[[#This Row],[Data]])</f>
        <v>15</v>
      </c>
      <c r="I12" s="14">
        <f>IFERROR(Rend_Filetadores[[#This Row],[Filé produzido (kg)]]/SUMIF(Rend_Filetadores[Data],Rend_Filetadores[[#This Row],[Data]],Rend_Filetadores[Filé produzido (kg)]),"")</f>
        <v>7.0786035553651747E-2</v>
      </c>
    </row>
    <row r="13" spans="1:9" x14ac:dyDescent="0.3">
      <c r="A13" s="8">
        <v>45659</v>
      </c>
      <c r="B13" s="9" t="s">
        <v>18</v>
      </c>
      <c r="C13" s="10">
        <v>569.70000000000005</v>
      </c>
      <c r="D13" s="11">
        <v>230.60000000000008</v>
      </c>
      <c r="E13" s="10">
        <v>230.60000000000008</v>
      </c>
      <c r="F13" s="10"/>
      <c r="G13" s="12">
        <f t="shared" si="0"/>
        <v>0.40477444268913476</v>
      </c>
      <c r="H13" s="13">
        <f>COUNTIF(Rend_Filetadores[Data],Rend_Filetadores[[#This Row],[Data]])</f>
        <v>15</v>
      </c>
      <c r="I13" s="14">
        <f>IFERROR(Rend_Filetadores[[#This Row],[Filé produzido (kg)]]/SUMIF(Rend_Filetadores[Data],Rend_Filetadores[[#This Row],[Data]],Rend_Filetadores[Filé produzido (kg)]),"")</f>
        <v>6.1736988648532901E-2</v>
      </c>
    </row>
    <row r="14" spans="1:9" x14ac:dyDescent="0.3">
      <c r="A14" s="8">
        <v>45659</v>
      </c>
      <c r="B14" s="9" t="s">
        <v>19</v>
      </c>
      <c r="C14" s="10">
        <v>564.70000000000005</v>
      </c>
      <c r="D14" s="11">
        <v>229.00000000000006</v>
      </c>
      <c r="E14" s="10">
        <v>229.00000000000006</v>
      </c>
      <c r="F14" s="10"/>
      <c r="G14" s="12">
        <f t="shared" si="0"/>
        <v>0.40552505755268292</v>
      </c>
      <c r="H14" s="13">
        <f>COUNTIF(Rend_Filetadores[Data],Rend_Filetadores[[#This Row],[Data]])</f>
        <v>15</v>
      </c>
      <c r="I14" s="14">
        <f>IFERROR(Rend_Filetadores[[#This Row],[Filé produzido (kg)]]/SUMIF(Rend_Filetadores[Data],Rend_Filetadores[[#This Row],[Data]],Rend_Filetadores[Filé produzido (kg)]),"")</f>
        <v>6.1308631398586437E-2</v>
      </c>
    </row>
    <row r="15" spans="1:9" x14ac:dyDescent="0.3">
      <c r="A15" s="8">
        <v>45659</v>
      </c>
      <c r="B15" s="9" t="s">
        <v>20</v>
      </c>
      <c r="C15" s="15">
        <v>809</v>
      </c>
      <c r="D15" s="11">
        <v>327.39999999999998</v>
      </c>
      <c r="E15" s="10">
        <v>327.39999999999998</v>
      </c>
      <c r="F15" s="10"/>
      <c r="G15" s="12">
        <f t="shared" si="0"/>
        <v>0.40469715698393077</v>
      </c>
      <c r="H15" s="13">
        <f>COUNTIF(Rend_Filetadores[Data],Rend_Filetadores[[#This Row],[Data]])</f>
        <v>15</v>
      </c>
      <c r="I15" s="14">
        <f>IFERROR(Rend_Filetadores[[#This Row],[Filé produzido (kg)]]/SUMIF(Rend_Filetadores[Data],Rend_Filetadores[[#This Row],[Data]],Rend_Filetadores[Filé produzido (kg)]),"")</f>
        <v>8.7652602270293423E-2</v>
      </c>
    </row>
    <row r="16" spans="1:9" x14ac:dyDescent="0.3">
      <c r="A16" s="8">
        <v>45659</v>
      </c>
      <c r="B16" s="9" t="s">
        <v>21</v>
      </c>
      <c r="C16" s="10">
        <v>816.09999999999991</v>
      </c>
      <c r="D16" s="11">
        <v>341</v>
      </c>
      <c r="E16" s="10">
        <v>341</v>
      </c>
      <c r="F16" s="10"/>
      <c r="G16" s="12">
        <f t="shared" si="0"/>
        <v>0.41784095086386475</v>
      </c>
      <c r="H16" s="13">
        <f>COUNTIF(Rend_Filetadores[Data],Rend_Filetadores[[#This Row],[Data]])</f>
        <v>15</v>
      </c>
      <c r="I16" s="14">
        <f>IFERROR(Rend_Filetadores[[#This Row],[Filé produzido (kg)]]/SUMIF(Rend_Filetadores[Data],Rend_Filetadores[[#This Row],[Data]],Rend_Filetadores[Filé produzido (kg)]),"")</f>
        <v>9.1293638894838297E-2</v>
      </c>
    </row>
    <row r="17" spans="1:9" x14ac:dyDescent="0.3">
      <c r="A17" s="8">
        <v>45659</v>
      </c>
      <c r="B17" s="9" t="s">
        <v>22</v>
      </c>
      <c r="C17" s="10">
        <v>468.7</v>
      </c>
      <c r="D17" s="11">
        <v>190.19999999999996</v>
      </c>
      <c r="E17" s="10">
        <v>190.19999999999996</v>
      </c>
      <c r="F17" s="10"/>
      <c r="G17" s="12">
        <f t="shared" si="0"/>
        <v>0.40580328568380619</v>
      </c>
      <c r="H17" s="13">
        <f>COUNTIF(Rend_Filetadores[Data],Rend_Filetadores[[#This Row],[Data]])</f>
        <v>15</v>
      </c>
      <c r="I17" s="14">
        <f>IFERROR(Rend_Filetadores[[#This Row],[Filé produzido (kg)]]/SUMIF(Rend_Filetadores[Data],Rend_Filetadores[[#This Row],[Data]],Rend_Filetadores[Filé produzido (kg)]),"")</f>
        <v>5.0920968087384874E-2</v>
      </c>
    </row>
    <row r="18" spans="1:9" x14ac:dyDescent="0.3">
      <c r="A18" s="8">
        <v>45659</v>
      </c>
      <c r="B18" s="9" t="s">
        <v>23</v>
      </c>
      <c r="C18" s="10">
        <v>63.9</v>
      </c>
      <c r="D18" s="11">
        <v>26.4</v>
      </c>
      <c r="E18" s="10">
        <v>26.4</v>
      </c>
      <c r="F18" s="10"/>
      <c r="G18" s="12">
        <f t="shared" si="0"/>
        <v>0.41314553990610325</v>
      </c>
      <c r="H18" s="13">
        <f>COUNTIF(Rend_Filetadores[Data],Rend_Filetadores[[#This Row],[Data]])</f>
        <v>15</v>
      </c>
      <c r="I18" s="14">
        <f>IFERROR(Rend_Filetadores[[#This Row],[Filé produzido (kg)]]/SUMIF(Rend_Filetadores[Data],Rend_Filetadores[[#This Row],[Data]],Rend_Filetadores[Filé produzido (kg)]),"")</f>
        <v>7.0678946241165127E-3</v>
      </c>
    </row>
    <row r="19" spans="1:9" x14ac:dyDescent="0.3">
      <c r="A19" s="8">
        <v>45660</v>
      </c>
      <c r="B19" s="9" t="s">
        <v>9</v>
      </c>
      <c r="C19" s="10">
        <v>492.59999999999991</v>
      </c>
      <c r="D19" s="11">
        <v>203.6</v>
      </c>
      <c r="E19" s="10">
        <v>203.6</v>
      </c>
      <c r="F19" s="10"/>
      <c r="G19" s="12">
        <f t="shared" si="0"/>
        <v>0.41331709297604552</v>
      </c>
      <c r="H19" s="13">
        <f>COUNTIF(Rend_Filetadores[Data],Rend_Filetadores[[#This Row],[Data]])</f>
        <v>15</v>
      </c>
      <c r="I19" s="14">
        <f>IFERROR(Rend_Filetadores[[#This Row],[Filé produzido (kg)]]/SUMIF(Rend_Filetadores[Data],Rend_Filetadores[[#This Row],[Data]],Rend_Filetadores[Filé produzido (kg)]),"")</f>
        <v>8.5550531959594611E-2</v>
      </c>
    </row>
    <row r="20" spans="1:9" x14ac:dyDescent="0.3">
      <c r="A20" s="8">
        <v>45660</v>
      </c>
      <c r="B20" s="9" t="s">
        <v>10</v>
      </c>
      <c r="C20" s="16">
        <v>448</v>
      </c>
      <c r="D20" s="11">
        <v>187.4</v>
      </c>
      <c r="E20" s="16">
        <v>187.4</v>
      </c>
      <c r="F20" s="16"/>
      <c r="G20" s="12">
        <f t="shared" si="0"/>
        <v>0.41830357142857144</v>
      </c>
      <c r="H20" s="13">
        <f>COUNTIF(Rend_Filetadores[Data],Rend_Filetadores[[#This Row],[Data]])</f>
        <v>15</v>
      </c>
      <c r="I20" s="14">
        <f>IFERROR(Rend_Filetadores[[#This Row],[Filé produzido (kg)]]/SUMIF(Rend_Filetadores[Data],Rend_Filetadores[[#This Row],[Data]],Rend_Filetadores[Filé produzido (kg)]),"")</f>
        <v>7.8743466057112133E-2</v>
      </c>
    </row>
    <row r="21" spans="1:9" x14ac:dyDescent="0.3">
      <c r="A21" s="8">
        <v>45660</v>
      </c>
      <c r="B21" s="9" t="s">
        <v>11</v>
      </c>
      <c r="C21" s="16">
        <v>313</v>
      </c>
      <c r="D21" s="11">
        <v>131.80000000000001</v>
      </c>
      <c r="E21" s="16">
        <v>131.80000000000001</v>
      </c>
      <c r="F21" s="16"/>
      <c r="G21" s="12">
        <f t="shared" si="0"/>
        <v>0.42108626198083071</v>
      </c>
      <c r="H21" s="13">
        <f>COUNTIF(Rend_Filetadores[Data],Rend_Filetadores[[#This Row],[Data]])</f>
        <v>15</v>
      </c>
      <c r="I21" s="14">
        <f>IFERROR(Rend_Filetadores[[#This Row],[Filé produzido (kg)]]/SUMIF(Rend_Filetadores[Data],Rend_Filetadores[[#This Row],[Data]],Rend_Filetadores[Filé produzido (kg)]),"")</f>
        <v>5.5380943576987085E-2</v>
      </c>
    </row>
    <row r="22" spans="1:9" x14ac:dyDescent="0.3">
      <c r="A22" s="8">
        <v>45660</v>
      </c>
      <c r="B22" s="9" t="s">
        <v>12</v>
      </c>
      <c r="C22" s="16">
        <v>443.8</v>
      </c>
      <c r="D22" s="11">
        <v>184.70000000000002</v>
      </c>
      <c r="E22" s="16">
        <v>184.70000000000002</v>
      </c>
      <c r="F22" s="16"/>
      <c r="G22" s="12">
        <f t="shared" si="0"/>
        <v>0.41617845876520959</v>
      </c>
      <c r="H22" s="13">
        <f>COUNTIF(Rend_Filetadores[Data],Rend_Filetadores[[#This Row],[Data]])</f>
        <v>15</v>
      </c>
      <c r="I22" s="14">
        <f>IFERROR(Rend_Filetadores[[#This Row],[Filé produzido (kg)]]/SUMIF(Rend_Filetadores[Data],Rend_Filetadores[[#This Row],[Data]],Rend_Filetadores[Filé produzido (kg)]),"")</f>
        <v>7.7608955073365057E-2</v>
      </c>
    </row>
    <row r="23" spans="1:9" x14ac:dyDescent="0.3">
      <c r="A23" s="8">
        <v>45660</v>
      </c>
      <c r="B23" s="9" t="s">
        <v>13</v>
      </c>
      <c r="C23" s="16">
        <v>447.8</v>
      </c>
      <c r="D23" s="11">
        <v>182.69999999999996</v>
      </c>
      <c r="E23" s="16">
        <v>182.69999999999996</v>
      </c>
      <c r="F23" s="16"/>
      <c r="G23" s="12">
        <f t="shared" si="0"/>
        <v>0.40799464046449296</v>
      </c>
      <c r="H23" s="13">
        <f>COUNTIF(Rend_Filetadores[Data],Rend_Filetadores[[#This Row],[Data]])</f>
        <v>15</v>
      </c>
      <c r="I23" s="14">
        <f>IFERROR(Rend_Filetadores[[#This Row],[Filé produzido (kg)]]/SUMIF(Rend_Filetadores[Data],Rend_Filetadores[[#This Row],[Data]],Rend_Filetadores[Filé produzido (kg)]),"")</f>
        <v>7.6768576566885724E-2</v>
      </c>
    </row>
    <row r="24" spans="1:9" x14ac:dyDescent="0.3">
      <c r="A24" s="8">
        <v>45660</v>
      </c>
      <c r="B24" s="9" t="s">
        <v>14</v>
      </c>
      <c r="C24" s="16">
        <v>547.30000000000007</v>
      </c>
      <c r="D24" s="11">
        <v>233.4</v>
      </c>
      <c r="E24" s="16">
        <v>233.4</v>
      </c>
      <c r="F24" s="16"/>
      <c r="G24" s="12">
        <f t="shared" si="0"/>
        <v>0.42645715329800837</v>
      </c>
      <c r="H24" s="13">
        <f>COUNTIF(Rend_Filetadores[Data],Rend_Filetadores[[#This Row],[Data]])</f>
        <v>15</v>
      </c>
      <c r="I24" s="14">
        <f>IFERROR(Rend_Filetadores[[#This Row],[Filé produzido (kg)]]/SUMIF(Rend_Filetadores[Data],Rend_Filetadores[[#This Row],[Data]],Rend_Filetadores[Filé produzido (kg)]),"")</f>
        <v>9.8072171706136455E-2</v>
      </c>
    </row>
    <row r="25" spans="1:9" x14ac:dyDescent="0.3">
      <c r="A25" s="8">
        <v>45660</v>
      </c>
      <c r="B25" s="9" t="s">
        <v>15</v>
      </c>
      <c r="C25" s="16">
        <v>406.3</v>
      </c>
      <c r="D25" s="11">
        <v>167.60000000000002</v>
      </c>
      <c r="E25" s="16">
        <v>167.60000000000002</v>
      </c>
      <c r="F25" s="16"/>
      <c r="G25" s="12">
        <f t="shared" si="0"/>
        <v>0.41250307654442536</v>
      </c>
      <c r="H25" s="13">
        <f>COUNTIF(Rend_Filetadores[Data],Rend_Filetadores[[#This Row],[Data]])</f>
        <v>15</v>
      </c>
      <c r="I25" s="14">
        <f>IFERROR(Rend_Filetadores[[#This Row],[Filé produzido (kg)]]/SUMIF(Rend_Filetadores[Data],Rend_Filetadores[[#This Row],[Data]],Rend_Filetadores[Filé produzido (kg)]),"")</f>
        <v>7.0423718842966887E-2</v>
      </c>
    </row>
    <row r="26" spans="1:9" x14ac:dyDescent="0.3">
      <c r="A26" s="8">
        <v>45660</v>
      </c>
      <c r="B26" s="9" t="s">
        <v>16</v>
      </c>
      <c r="C26" s="10">
        <v>321</v>
      </c>
      <c r="D26" s="11">
        <v>130.4</v>
      </c>
      <c r="E26" s="10">
        <v>130.4</v>
      </c>
      <c r="F26" s="10"/>
      <c r="G26" s="12">
        <f t="shared" si="0"/>
        <v>0.4062305295950156</v>
      </c>
      <c r="H26" s="13">
        <f>COUNTIF(Rend_Filetadores[Data],Rend_Filetadores[[#This Row],[Data]])</f>
        <v>15</v>
      </c>
      <c r="I26" s="14">
        <f>IFERROR(Rend_Filetadores[[#This Row],[Filé produzido (kg)]]/SUMIF(Rend_Filetadores[Data],Rend_Filetadores[[#This Row],[Data]],Rend_Filetadores[Filé produzido (kg)]),"")</f>
        <v>5.479267862245156E-2</v>
      </c>
    </row>
    <row r="27" spans="1:9" x14ac:dyDescent="0.3">
      <c r="A27" s="8">
        <v>45660</v>
      </c>
      <c r="B27" s="9" t="s">
        <v>17</v>
      </c>
      <c r="C27" s="16">
        <v>490.30000000000007</v>
      </c>
      <c r="D27" s="11">
        <v>193.50000000000003</v>
      </c>
      <c r="E27" s="16">
        <v>193.50000000000003</v>
      </c>
      <c r="F27" s="16"/>
      <c r="G27" s="12">
        <f t="shared" si="0"/>
        <v>0.39465633285743423</v>
      </c>
      <c r="H27" s="13">
        <f>COUNTIF(Rend_Filetadores[Data],Rend_Filetadores[[#This Row],[Data]])</f>
        <v>15</v>
      </c>
      <c r="I27" s="14">
        <f>IFERROR(Rend_Filetadores[[#This Row],[Filé produzido (kg)]]/SUMIF(Rend_Filetadores[Data],Rend_Filetadores[[#This Row],[Data]],Rend_Filetadores[Filé produzido (kg)]),"")</f>
        <v>8.1306620501874066E-2</v>
      </c>
    </row>
    <row r="28" spans="1:9" x14ac:dyDescent="0.3">
      <c r="A28" s="8">
        <v>45660</v>
      </c>
      <c r="B28" s="9" t="s">
        <v>18</v>
      </c>
      <c r="C28" s="16">
        <v>379.4</v>
      </c>
      <c r="D28" s="11">
        <v>158.08000000000001</v>
      </c>
      <c r="E28" s="16">
        <v>158.08000000000001</v>
      </c>
      <c r="F28" s="16"/>
      <c r="G28" s="12">
        <f t="shared" si="0"/>
        <v>0.41665788086452299</v>
      </c>
      <c r="H28" s="13">
        <f>COUNTIF(Rend_Filetadores[Data],Rend_Filetadores[[#This Row],[Data]])</f>
        <v>15</v>
      </c>
      <c r="I28" s="14">
        <f>IFERROR(Rend_Filetadores[[#This Row],[Filé produzido (kg)]]/SUMIF(Rend_Filetadores[Data],Rend_Filetadores[[#This Row],[Data]],Rend_Filetadores[Filé produzido (kg)]),"")</f>
        <v>6.6423517152125328E-2</v>
      </c>
    </row>
    <row r="29" spans="1:9" x14ac:dyDescent="0.3">
      <c r="A29" s="8">
        <v>45660</v>
      </c>
      <c r="B29" s="9" t="s">
        <v>19</v>
      </c>
      <c r="C29" s="16">
        <v>319.40000000000003</v>
      </c>
      <c r="D29" s="11">
        <v>129</v>
      </c>
      <c r="E29" s="16">
        <v>129</v>
      </c>
      <c r="F29" s="16"/>
      <c r="G29" s="12">
        <f t="shared" si="0"/>
        <v>0.40388227927363801</v>
      </c>
      <c r="H29" s="13">
        <f>COUNTIF(Rend_Filetadores[Data],Rend_Filetadores[[#This Row],[Data]])</f>
        <v>15</v>
      </c>
      <c r="I29" s="14">
        <f>IFERROR(Rend_Filetadores[[#This Row],[Filé produzido (kg)]]/SUMIF(Rend_Filetadores[Data],Rend_Filetadores[[#This Row],[Data]],Rend_Filetadores[Filé produzido (kg)]),"")</f>
        <v>5.4204413667916035E-2</v>
      </c>
    </row>
    <row r="30" spans="1:9" x14ac:dyDescent="0.3">
      <c r="A30" s="8">
        <v>45660</v>
      </c>
      <c r="B30" s="9" t="s">
        <v>20</v>
      </c>
      <c r="C30" s="16">
        <v>583.19999999999993</v>
      </c>
      <c r="D30" s="11">
        <v>235.99999999999989</v>
      </c>
      <c r="E30" s="16">
        <v>235.99999999999989</v>
      </c>
      <c r="F30" s="16"/>
      <c r="G30" s="12">
        <f t="shared" si="0"/>
        <v>0.40466392318244154</v>
      </c>
      <c r="H30" s="13">
        <f>COUNTIF(Rend_Filetadores[Data],Rend_Filetadores[[#This Row],[Data]])</f>
        <v>15</v>
      </c>
      <c r="I30" s="14">
        <f>IFERROR(Rend_Filetadores[[#This Row],[Filé produzido (kg)]]/SUMIF(Rend_Filetadores[Data],Rend_Filetadores[[#This Row],[Data]],Rend_Filetadores[Filé produzido (kg)]),"")</f>
        <v>9.9164663764559527E-2</v>
      </c>
    </row>
    <row r="31" spans="1:9" x14ac:dyDescent="0.3">
      <c r="A31" s="22">
        <v>45660</v>
      </c>
      <c r="B31" s="9" t="s">
        <v>21</v>
      </c>
      <c r="C31" s="16">
        <v>420.29999999999995</v>
      </c>
      <c r="D31" s="11">
        <v>177.5</v>
      </c>
      <c r="E31" s="16">
        <v>177.5</v>
      </c>
      <c r="F31" s="16"/>
      <c r="G31" s="12">
        <f t="shared" si="0"/>
        <v>0.42231739233880566</v>
      </c>
      <c r="H31" s="13">
        <f>COUNTIF(Rend_Filetadores[Data],Rend_Filetadores[[#This Row],[Data]])</f>
        <v>15</v>
      </c>
      <c r="I31" s="14">
        <f>IFERROR(Rend_Filetadores[[#This Row],[Filé produzido (kg)]]/SUMIF(Rend_Filetadores[Data],Rend_Filetadores[[#This Row],[Data]],Rend_Filetadores[Filé produzido (kg)]),"")</f>
        <v>7.458359245003951E-2</v>
      </c>
    </row>
    <row r="32" spans="1:9" x14ac:dyDescent="0.3">
      <c r="A32" s="22">
        <v>45660</v>
      </c>
      <c r="B32" s="9" t="s">
        <v>23</v>
      </c>
      <c r="C32" s="10">
        <v>139.30000000000001</v>
      </c>
      <c r="D32" s="11">
        <v>58</v>
      </c>
      <c r="E32" s="10">
        <v>58</v>
      </c>
      <c r="F32" s="10"/>
      <c r="G32" s="12">
        <f t="shared" si="0"/>
        <v>0.41636755204594394</v>
      </c>
      <c r="H32" s="13">
        <f>COUNTIF(Rend_Filetadores[Data],Rend_Filetadores[[#This Row],[Data]])</f>
        <v>15</v>
      </c>
      <c r="I32" s="14">
        <f>IFERROR(Rend_Filetadores[[#This Row],[Filé produzido (kg)]]/SUMIF(Rend_Filetadores[Data],Rend_Filetadores[[#This Row],[Data]],Rend_Filetadores[Filé produzido (kg)]),"")</f>
        <v>2.4370976687900232E-2</v>
      </c>
    </row>
    <row r="33" spans="1:9" x14ac:dyDescent="0.3">
      <c r="A33" s="8">
        <v>45660</v>
      </c>
      <c r="B33" s="9" t="s">
        <v>24</v>
      </c>
      <c r="C33" s="16">
        <v>15.1</v>
      </c>
      <c r="D33" s="11">
        <v>6.2</v>
      </c>
      <c r="E33" s="16">
        <v>6.2</v>
      </c>
      <c r="F33" s="16"/>
      <c r="G33" s="12">
        <f t="shared" si="0"/>
        <v>0.41059602649006627</v>
      </c>
      <c r="H33" s="13">
        <f>COUNTIF(Rend_Filetadores[Data],Rend_Filetadores[[#This Row],[Data]])</f>
        <v>15</v>
      </c>
      <c r="I33" s="14">
        <f>IFERROR(Rend_Filetadores[[#This Row],[Filé produzido (kg)]]/SUMIF(Rend_Filetadores[Data],Rend_Filetadores[[#This Row],[Data]],Rend_Filetadores[Filé produzido (kg)]),"")</f>
        <v>2.605173370085887E-3</v>
      </c>
    </row>
    <row r="34" spans="1:9" x14ac:dyDescent="0.3">
      <c r="A34" s="8">
        <v>45663</v>
      </c>
      <c r="B34" s="9" t="s">
        <v>9</v>
      </c>
      <c r="C34" s="16">
        <v>704.30000000000007</v>
      </c>
      <c r="D34" s="11">
        <v>308.39999999999998</v>
      </c>
      <c r="E34" s="16">
        <v>308.39999999999998</v>
      </c>
      <c r="F34" s="16"/>
      <c r="G34" s="12">
        <f t="shared" si="0"/>
        <v>0.43788158455203741</v>
      </c>
      <c r="H34" s="13">
        <f>COUNTIF(Rend_Filetadores[Data],Rend_Filetadores[[#This Row],[Data]])</f>
        <v>17</v>
      </c>
      <c r="I34" s="14">
        <f>IFERROR(Rend_Filetadores[[#This Row],[Filé produzido (kg)]]/SUMIF(Rend_Filetadores[Data],Rend_Filetadores[[#This Row],[Data]],Rend_Filetadores[Filé produzido (kg)]),"")</f>
        <v>7.9296513421783399E-2</v>
      </c>
    </row>
    <row r="35" spans="1:9" x14ac:dyDescent="0.3">
      <c r="A35" s="8">
        <v>45663</v>
      </c>
      <c r="B35" s="9" t="s">
        <v>25</v>
      </c>
      <c r="C35" s="16">
        <v>511.1</v>
      </c>
      <c r="D35" s="11">
        <v>212.09999999999997</v>
      </c>
      <c r="E35" s="16">
        <v>212.09999999999997</v>
      </c>
      <c r="F35" s="16"/>
      <c r="G35" s="12">
        <f t="shared" si="0"/>
        <v>0.41498728233222454</v>
      </c>
      <c r="H35" s="13">
        <f>COUNTIF(Rend_Filetadores[Data],Rend_Filetadores[[#This Row],[Data]])</f>
        <v>17</v>
      </c>
      <c r="I35" s="14">
        <f>IFERROR(Rend_Filetadores[[#This Row],[Filé produzido (kg)]]/SUMIF(Rend_Filetadores[Data],Rend_Filetadores[[#This Row],[Data]],Rend_Filetadores[Filé produzido (kg)]),"")</f>
        <v>5.4535637149028073E-2</v>
      </c>
    </row>
    <row r="36" spans="1:9" x14ac:dyDescent="0.3">
      <c r="A36" s="8">
        <v>45663</v>
      </c>
      <c r="B36" s="9" t="s">
        <v>10</v>
      </c>
      <c r="C36" s="16">
        <v>644</v>
      </c>
      <c r="D36" s="11">
        <v>269.3</v>
      </c>
      <c r="E36" s="16">
        <v>269.3</v>
      </c>
      <c r="F36" s="16"/>
      <c r="G36" s="12">
        <f t="shared" si="0"/>
        <v>0.41816770186335406</v>
      </c>
      <c r="H36" s="13">
        <f>COUNTIF(Rend_Filetadores[Data],Rend_Filetadores[[#This Row],[Data]])</f>
        <v>17</v>
      </c>
      <c r="I36" s="14">
        <f>IFERROR(Rend_Filetadores[[#This Row],[Filé produzido (kg)]]/SUMIF(Rend_Filetadores[Data],Rend_Filetadores[[#This Row],[Data]],Rend_Filetadores[Filé produzido (kg)]),"")</f>
        <v>6.924303198601256E-2</v>
      </c>
    </row>
    <row r="37" spans="1:9" x14ac:dyDescent="0.3">
      <c r="A37" s="8">
        <v>45663</v>
      </c>
      <c r="B37" s="9" t="s">
        <v>11</v>
      </c>
      <c r="C37" s="16">
        <v>477.80000000000007</v>
      </c>
      <c r="D37" s="11">
        <v>201</v>
      </c>
      <c r="E37" s="16">
        <v>201</v>
      </c>
      <c r="F37" s="16"/>
      <c r="G37" s="12">
        <f t="shared" si="0"/>
        <v>0.4206781079949769</v>
      </c>
      <c r="H37" s="13">
        <f>COUNTIF(Rend_Filetadores[Data],Rend_Filetadores[[#This Row],[Data]])</f>
        <v>17</v>
      </c>
      <c r="I37" s="14">
        <f>IFERROR(Rend_Filetadores[[#This Row],[Filé produzido (kg)]]/SUMIF(Rend_Filetadores[Data],Rend_Filetadores[[#This Row],[Data]],Rend_Filetadores[Filé produzido (kg)]),"")</f>
        <v>5.1681579759333539E-2</v>
      </c>
    </row>
    <row r="38" spans="1:9" x14ac:dyDescent="0.3">
      <c r="A38" s="8">
        <v>45663</v>
      </c>
      <c r="B38" s="9" t="s">
        <v>12</v>
      </c>
      <c r="C38" s="16">
        <v>682.2</v>
      </c>
      <c r="D38" s="11">
        <v>292.49999999999994</v>
      </c>
      <c r="E38" s="16">
        <v>292.49999999999994</v>
      </c>
      <c r="F38" s="16"/>
      <c r="G38" s="12">
        <f t="shared" si="0"/>
        <v>0.42875989445910279</v>
      </c>
      <c r="H38" s="13">
        <f>COUNTIF(Rend_Filetadores[Data],Rend_Filetadores[[#This Row],[Data]])</f>
        <v>17</v>
      </c>
      <c r="I38" s="14">
        <f>IFERROR(Rend_Filetadores[[#This Row],[Filé produzido (kg)]]/SUMIF(Rend_Filetadores[Data],Rend_Filetadores[[#This Row],[Data]],Rend_Filetadores[Filé produzido (kg)]),"")</f>
        <v>7.5208269052761484E-2</v>
      </c>
    </row>
    <row r="39" spans="1:9" x14ac:dyDescent="0.3">
      <c r="A39" s="8">
        <v>45663</v>
      </c>
      <c r="B39" s="9" t="s">
        <v>13</v>
      </c>
      <c r="C39" s="16">
        <v>734</v>
      </c>
      <c r="D39" s="11">
        <v>311.09999999999991</v>
      </c>
      <c r="E39" s="16">
        <v>311.09999999999991</v>
      </c>
      <c r="F39" s="16"/>
      <c r="G39" s="12">
        <f t="shared" si="0"/>
        <v>0.42384196185286094</v>
      </c>
      <c r="H39" s="13">
        <f>COUNTIF(Rend_Filetadores[Data],Rend_Filetadores[[#This Row],[Data]])</f>
        <v>17</v>
      </c>
      <c r="I39" s="14">
        <f>IFERROR(Rend_Filetadores[[#This Row],[Filé produzido (kg)]]/SUMIF(Rend_Filetadores[Data],Rend_Filetadores[[#This Row],[Data]],Rend_Filetadores[Filé produzido (kg)]),"")</f>
        <v>7.9990743597655026E-2</v>
      </c>
    </row>
    <row r="40" spans="1:9" x14ac:dyDescent="0.3">
      <c r="A40" s="8">
        <v>45663</v>
      </c>
      <c r="B40" s="9" t="s">
        <v>14</v>
      </c>
      <c r="C40" s="16">
        <v>782.1</v>
      </c>
      <c r="D40" s="11">
        <v>346.30000000000013</v>
      </c>
      <c r="E40" s="16">
        <v>346.30000000000013</v>
      </c>
      <c r="F40" s="16"/>
      <c r="G40" s="12">
        <f t="shared" si="0"/>
        <v>0.44278225290883533</v>
      </c>
      <c r="H40" s="13">
        <f>COUNTIF(Rend_Filetadores[Data],Rend_Filetadores[[#This Row],[Data]])</f>
        <v>17</v>
      </c>
      <c r="I40" s="14">
        <f>IFERROR(Rend_Filetadores[[#This Row],[Filé produzido (kg)]]/SUMIF(Rend_Filetadores[Data],Rend_Filetadores[[#This Row],[Data]],Rend_Filetadores[Filé produzido (kg)]),"")</f>
        <v>8.9041448112722452E-2</v>
      </c>
    </row>
    <row r="41" spans="1:9" x14ac:dyDescent="0.3">
      <c r="A41" s="8">
        <v>45663</v>
      </c>
      <c r="B41" s="9" t="s">
        <v>15</v>
      </c>
      <c r="C41" s="16">
        <v>502.09999999999991</v>
      </c>
      <c r="D41" s="11">
        <v>213.5</v>
      </c>
      <c r="E41" s="16">
        <v>213.5</v>
      </c>
      <c r="F41" s="16"/>
      <c r="G41" s="12">
        <f t="shared" si="0"/>
        <v>0.42521410077673777</v>
      </c>
      <c r="H41" s="13">
        <f>COUNTIF(Rend_Filetadores[Data],Rend_Filetadores[[#This Row],[Data]])</f>
        <v>17</v>
      </c>
      <c r="I41" s="14">
        <f>IFERROR(Rend_Filetadores[[#This Row],[Filé produzido (kg)]]/SUMIF(Rend_Filetadores[Data],Rend_Filetadores[[#This Row],[Data]],Rend_Filetadores[Filé produzido (kg)]),"")</f>
        <v>5.4895608351331893E-2</v>
      </c>
    </row>
    <row r="42" spans="1:9" x14ac:dyDescent="0.3">
      <c r="A42" s="8">
        <v>45663</v>
      </c>
      <c r="B42" s="9" t="s">
        <v>16</v>
      </c>
      <c r="C42" s="16">
        <v>496.1</v>
      </c>
      <c r="D42" s="11">
        <v>206.29999999999998</v>
      </c>
      <c r="E42" s="16">
        <v>206.29999999999998</v>
      </c>
      <c r="F42" s="16"/>
      <c r="G42" s="12">
        <f t="shared" si="0"/>
        <v>0.41584357992340248</v>
      </c>
      <c r="H42" s="13">
        <f>COUNTIF(Rend_Filetadores[Data],Rend_Filetadores[[#This Row],[Data]])</f>
        <v>17</v>
      </c>
      <c r="I42" s="14">
        <f>IFERROR(Rend_Filetadores[[#This Row],[Filé produzido (kg)]]/SUMIF(Rend_Filetadores[Data],Rend_Filetadores[[#This Row],[Data]],Rend_Filetadores[Filé produzido (kg)]),"")</f>
        <v>5.3044327882340842E-2</v>
      </c>
    </row>
    <row r="43" spans="1:9" x14ac:dyDescent="0.3">
      <c r="A43" s="8">
        <v>45663</v>
      </c>
      <c r="B43" s="9" t="s">
        <v>17</v>
      </c>
      <c r="C43" s="16">
        <v>571.9</v>
      </c>
      <c r="D43" s="11">
        <v>230.89999999999995</v>
      </c>
      <c r="E43" s="16">
        <v>230.89999999999995</v>
      </c>
      <c r="F43" s="16"/>
      <c r="G43" s="12">
        <f t="shared" si="0"/>
        <v>0.40374191292183942</v>
      </c>
      <c r="H43" s="13">
        <f>COUNTIF(Rend_Filetadores[Data],Rend_Filetadores[[#This Row],[Data]])</f>
        <v>17</v>
      </c>
      <c r="I43" s="14">
        <f>IFERROR(Rend_Filetadores[[#This Row],[Filé produzido (kg)]]/SUMIF(Rend_Filetadores[Data],Rend_Filetadores[[#This Row],[Data]],Rend_Filetadores[Filé produzido (kg)]),"")</f>
        <v>5.9369536151393593E-2</v>
      </c>
    </row>
    <row r="44" spans="1:9" x14ac:dyDescent="0.3">
      <c r="A44" s="8">
        <v>45663</v>
      </c>
      <c r="B44" s="9" t="s">
        <v>18</v>
      </c>
      <c r="C44" s="16">
        <v>515.79999999999995</v>
      </c>
      <c r="D44" s="11">
        <v>220.90000000000003</v>
      </c>
      <c r="E44" s="16">
        <v>220.90000000000003</v>
      </c>
      <c r="F44" s="16"/>
      <c r="G44" s="12">
        <f t="shared" si="0"/>
        <v>0.42826677006591712</v>
      </c>
      <c r="H44" s="13">
        <f>COUNTIF(Rend_Filetadores[Data],Rend_Filetadores[[#This Row],[Data]])</f>
        <v>17</v>
      </c>
      <c r="I44" s="14">
        <f>IFERROR(Rend_Filetadores[[#This Row],[Filé produzido (kg)]]/SUMIF(Rend_Filetadores[Data],Rend_Filetadores[[#This Row],[Data]],Rend_Filetadores[Filé produzido (kg)]),"")</f>
        <v>5.6798313277794929E-2</v>
      </c>
    </row>
    <row r="45" spans="1:9" x14ac:dyDescent="0.3">
      <c r="A45" s="8">
        <v>45663</v>
      </c>
      <c r="B45" s="9" t="s">
        <v>19</v>
      </c>
      <c r="C45" s="16">
        <v>534.5</v>
      </c>
      <c r="D45" s="11">
        <v>220.49999999999994</v>
      </c>
      <c r="E45" s="16">
        <v>220.49999999999994</v>
      </c>
      <c r="F45" s="16"/>
      <c r="G45" s="12">
        <f t="shared" si="0"/>
        <v>0.412535079513564</v>
      </c>
      <c r="H45" s="13">
        <f>COUNTIF(Rend_Filetadores[Data],Rend_Filetadores[[#This Row],[Data]])</f>
        <v>17</v>
      </c>
      <c r="I45" s="14">
        <f>IFERROR(Rend_Filetadores[[#This Row],[Filé produzido (kg)]]/SUMIF(Rend_Filetadores[Data],Rend_Filetadores[[#This Row],[Data]],Rend_Filetadores[Filé produzido (kg)]),"")</f>
        <v>5.6695464362850959E-2</v>
      </c>
    </row>
    <row r="46" spans="1:9" x14ac:dyDescent="0.3">
      <c r="A46" s="8">
        <v>45663</v>
      </c>
      <c r="B46" s="9" t="s">
        <v>20</v>
      </c>
      <c r="C46" s="16">
        <v>744.8</v>
      </c>
      <c r="D46" s="11">
        <v>307.70000000000005</v>
      </c>
      <c r="E46" s="16">
        <v>307.70000000000005</v>
      </c>
      <c r="F46" s="16"/>
      <c r="G46" s="12">
        <f t="shared" si="0"/>
        <v>0.41313104189044048</v>
      </c>
      <c r="H46" s="13">
        <f>COUNTIF(Rend_Filetadores[Data],Rend_Filetadores[[#This Row],[Data]])</f>
        <v>17</v>
      </c>
      <c r="I46" s="14">
        <f>IFERROR(Rend_Filetadores[[#This Row],[Filé produzido (kg)]]/SUMIF(Rend_Filetadores[Data],Rend_Filetadores[[#This Row],[Data]],Rend_Filetadores[Filé produzido (kg)]),"")</f>
        <v>7.9116527820631513E-2</v>
      </c>
    </row>
    <row r="47" spans="1:9" x14ac:dyDescent="0.3">
      <c r="A47" s="8">
        <v>45663</v>
      </c>
      <c r="B47" s="9" t="s">
        <v>21</v>
      </c>
      <c r="C47" s="16">
        <v>796</v>
      </c>
      <c r="D47" s="11">
        <v>334.19999999999993</v>
      </c>
      <c r="E47" s="16">
        <v>334.19999999999993</v>
      </c>
      <c r="F47" s="16"/>
      <c r="G47" s="12">
        <f t="shared" si="0"/>
        <v>0.41984924623115571</v>
      </c>
      <c r="H47" s="13">
        <f>COUNTIF(Rend_Filetadores[Data],Rend_Filetadores[[#This Row],[Data]])</f>
        <v>17</v>
      </c>
      <c r="I47" s="14">
        <f>IFERROR(Rend_Filetadores[[#This Row],[Filé produzido (kg)]]/SUMIF(Rend_Filetadores[Data],Rend_Filetadores[[#This Row],[Data]],Rend_Filetadores[Filé produzido (kg)]),"")</f>
        <v>8.5930268435667992E-2</v>
      </c>
    </row>
    <row r="48" spans="1:9" x14ac:dyDescent="0.3">
      <c r="A48" s="8">
        <v>45663</v>
      </c>
      <c r="B48" s="9" t="s">
        <v>22</v>
      </c>
      <c r="C48" s="16">
        <v>486.2</v>
      </c>
      <c r="D48" s="11">
        <v>194.90000000000003</v>
      </c>
      <c r="E48" s="16">
        <v>194.90000000000003</v>
      </c>
      <c r="F48" s="16"/>
      <c r="G48" s="12">
        <f t="shared" si="0"/>
        <v>0.40086384204031272</v>
      </c>
      <c r="H48" s="13">
        <f>COUNTIF(Rend_Filetadores[Data],Rend_Filetadores[[#This Row],[Data]])</f>
        <v>17</v>
      </c>
      <c r="I48" s="14">
        <f>IFERROR(Rend_Filetadores[[#This Row],[Filé produzido (kg)]]/SUMIF(Rend_Filetadores[Data],Rend_Filetadores[[#This Row],[Data]],Rend_Filetadores[Filé produzido (kg)]),"")</f>
        <v>5.0113133806438351E-2</v>
      </c>
    </row>
    <row r="49" spans="1:9" x14ac:dyDescent="0.3">
      <c r="A49" s="8">
        <v>45663</v>
      </c>
      <c r="B49" s="9" t="s">
        <v>23</v>
      </c>
      <c r="C49" s="16">
        <v>23.6</v>
      </c>
      <c r="D49" s="11">
        <v>10.200000000000001</v>
      </c>
      <c r="E49" s="16">
        <v>10.200000000000001</v>
      </c>
      <c r="F49" s="16"/>
      <c r="G49" s="12">
        <f t="shared" si="0"/>
        <v>0.43220338983050849</v>
      </c>
      <c r="H49" s="13">
        <f>COUNTIF(Rend_Filetadores[Data],Rend_Filetadores[[#This Row],[Data]])</f>
        <v>17</v>
      </c>
      <c r="I49" s="14">
        <f>IFERROR(Rend_Filetadores[[#This Row],[Filé produzido (kg)]]/SUMIF(Rend_Filetadores[Data],Rend_Filetadores[[#This Row],[Data]],Rend_Filetadores[Filé produzido (kg)]),"")</f>
        <v>2.6226473310706575E-3</v>
      </c>
    </row>
    <row r="50" spans="1:9" x14ac:dyDescent="0.3">
      <c r="A50" s="8">
        <v>45663</v>
      </c>
      <c r="B50" s="9" t="s">
        <v>24</v>
      </c>
      <c r="C50" s="16">
        <v>21.6</v>
      </c>
      <c r="D50" s="11">
        <v>9.4</v>
      </c>
      <c r="E50" s="16">
        <v>9.4</v>
      </c>
      <c r="F50" s="16"/>
      <c r="G50" s="12">
        <f t="shared" si="0"/>
        <v>0.43518518518518517</v>
      </c>
      <c r="H50" s="13">
        <f>COUNTIF(Rend_Filetadores[Data],Rend_Filetadores[[#This Row],[Data]])</f>
        <v>17</v>
      </c>
      <c r="I50" s="14">
        <f>IFERROR(Rend_Filetadores[[#This Row],[Filé produzido (kg)]]/SUMIF(Rend_Filetadores[Data],Rend_Filetadores[[#This Row],[Data]],Rend_Filetadores[Filé produzido (kg)]),"")</f>
        <v>2.4169495011827627E-3</v>
      </c>
    </row>
    <row r="51" spans="1:9" x14ac:dyDescent="0.3">
      <c r="A51" s="8">
        <v>45664</v>
      </c>
      <c r="B51" s="9" t="s">
        <v>9</v>
      </c>
      <c r="C51" s="16">
        <v>762.59999999999991</v>
      </c>
      <c r="D51" s="11">
        <v>311</v>
      </c>
      <c r="E51" s="16">
        <v>311</v>
      </c>
      <c r="F51" s="16"/>
      <c r="G51" s="12">
        <f t="shared" si="0"/>
        <v>0.40781536847626548</v>
      </c>
      <c r="H51" s="13">
        <f>COUNTIF(Rend_Filetadores[Data],Rend_Filetadores[[#This Row],[Data]])</f>
        <v>17</v>
      </c>
      <c r="I51" s="14">
        <f>IFERROR(Rend_Filetadores[[#This Row],[Filé produzido (kg)]]/SUMIF(Rend_Filetadores[Data],Rend_Filetadores[[#This Row],[Data]],Rend_Filetadores[Filé produzido (kg)]),"")</f>
        <v>7.6231095423683101E-2</v>
      </c>
    </row>
    <row r="52" spans="1:9" x14ac:dyDescent="0.3">
      <c r="A52" s="8">
        <v>45664</v>
      </c>
      <c r="B52" s="9" t="s">
        <v>25</v>
      </c>
      <c r="C52" s="16">
        <v>722.69999999999993</v>
      </c>
      <c r="D52" s="11">
        <v>296.70000000000005</v>
      </c>
      <c r="E52" s="16">
        <v>296.70000000000005</v>
      </c>
      <c r="F52" s="16"/>
      <c r="G52" s="12">
        <f t="shared" si="0"/>
        <v>0.41054379410543806</v>
      </c>
      <c r="H52" s="13">
        <f>COUNTIF(Rend_Filetadores[Data],Rend_Filetadores[[#This Row],[Data]])</f>
        <v>17</v>
      </c>
      <c r="I52" s="14">
        <f>IFERROR(Rend_Filetadores[[#This Row],[Filé produzido (kg)]]/SUMIF(Rend_Filetadores[Data],Rend_Filetadores[[#This Row],[Data]],Rend_Filetadores[Filé produzido (kg)]),"")</f>
        <v>7.2725935730568417E-2</v>
      </c>
    </row>
    <row r="53" spans="1:9" x14ac:dyDescent="0.3">
      <c r="A53" s="8">
        <v>45664</v>
      </c>
      <c r="B53" s="9" t="s">
        <v>10</v>
      </c>
      <c r="C53" s="16">
        <v>669.1</v>
      </c>
      <c r="D53" s="11">
        <v>268.49999999999994</v>
      </c>
      <c r="E53" s="16">
        <v>268.49999999999994</v>
      </c>
      <c r="F53" s="16"/>
      <c r="G53" s="12">
        <f t="shared" si="0"/>
        <v>0.40128530862352402</v>
      </c>
      <c r="H53" s="13">
        <f>COUNTIF(Rend_Filetadores[Data],Rend_Filetadores[[#This Row],[Data]])</f>
        <v>17</v>
      </c>
      <c r="I53" s="14">
        <f>IFERROR(Rend_Filetadores[[#This Row],[Filé produzido (kg)]]/SUMIF(Rend_Filetadores[Data],Rend_Filetadores[[#This Row],[Data]],Rend_Filetadores[Filé produzido (kg)]),"")</f>
        <v>6.5813662769321254E-2</v>
      </c>
    </row>
    <row r="54" spans="1:9" x14ac:dyDescent="0.3">
      <c r="A54" s="8">
        <v>45664</v>
      </c>
      <c r="B54" s="9" t="s">
        <v>11</v>
      </c>
      <c r="C54" s="16">
        <v>465.9</v>
      </c>
      <c r="D54" s="11">
        <v>194.20000000000002</v>
      </c>
      <c r="E54" s="16">
        <v>194.20000000000002</v>
      </c>
      <c r="F54" s="16"/>
      <c r="G54" s="12">
        <f t="shared" si="0"/>
        <v>0.41682764541747164</v>
      </c>
      <c r="H54" s="13">
        <f>COUNTIF(Rend_Filetadores[Data],Rend_Filetadores[[#This Row],[Data]])</f>
        <v>17</v>
      </c>
      <c r="I54" s="14">
        <f>IFERROR(Rend_Filetadores[[#This Row],[Filé produzido (kg)]]/SUMIF(Rend_Filetadores[Data],Rend_Filetadores[[#This Row],[Data]],Rend_Filetadores[Filé produzido (kg)]),"")</f>
        <v>4.7601539328872219E-2</v>
      </c>
    </row>
    <row r="55" spans="1:9" x14ac:dyDescent="0.3">
      <c r="A55" s="8">
        <v>45664</v>
      </c>
      <c r="B55" s="9" t="s">
        <v>12</v>
      </c>
      <c r="C55" s="16">
        <v>668.4</v>
      </c>
      <c r="D55" s="11">
        <v>272.99999999999994</v>
      </c>
      <c r="E55" s="16">
        <v>272.99999999999994</v>
      </c>
      <c r="F55" s="16"/>
      <c r="G55" s="12">
        <f t="shared" si="0"/>
        <v>0.40843806104129254</v>
      </c>
      <c r="H55" s="13">
        <f>COUNTIF(Rend_Filetadores[Data],Rend_Filetadores[[#This Row],[Data]])</f>
        <v>17</v>
      </c>
      <c r="I55" s="14">
        <f>IFERROR(Rend_Filetadores[[#This Row],[Filé produzido (kg)]]/SUMIF(Rend_Filetadores[Data],Rend_Filetadores[[#This Row],[Data]],Rend_Filetadores[Filé produzido (kg)]),"")</f>
        <v>6.6916685050371322E-2</v>
      </c>
    </row>
    <row r="56" spans="1:9" x14ac:dyDescent="0.3">
      <c r="A56" s="8">
        <v>45664</v>
      </c>
      <c r="B56" s="9" t="s">
        <v>13</v>
      </c>
      <c r="C56" s="16">
        <v>754.5</v>
      </c>
      <c r="D56" s="11">
        <v>315.39999999999998</v>
      </c>
      <c r="E56" s="16">
        <v>315.39999999999998</v>
      </c>
      <c r="F56" s="16"/>
      <c r="G56" s="12">
        <f t="shared" si="0"/>
        <v>0.41802518223989393</v>
      </c>
      <c r="H56" s="13">
        <f>COUNTIF(Rend_Filetadores[Data],Rend_Filetadores[[#This Row],[Data]])</f>
        <v>17</v>
      </c>
      <c r="I56" s="14">
        <f>IFERROR(Rend_Filetadores[[#This Row],[Filé produzido (kg)]]/SUMIF(Rend_Filetadores[Data],Rend_Filetadores[[#This Row],[Data]],Rend_Filetadores[Filé produzido (kg)]),"")</f>
        <v>7.730960609848761E-2</v>
      </c>
    </row>
    <row r="57" spans="1:9" x14ac:dyDescent="0.3">
      <c r="A57" s="8">
        <v>45664</v>
      </c>
      <c r="B57" s="9" t="s">
        <v>14</v>
      </c>
      <c r="C57" s="16">
        <v>845.09999999999991</v>
      </c>
      <c r="D57" s="11">
        <v>347.00000000000006</v>
      </c>
      <c r="E57" s="16">
        <v>347.00000000000006</v>
      </c>
      <c r="F57" s="16"/>
      <c r="G57" s="12">
        <f t="shared" si="0"/>
        <v>0.41060229558632128</v>
      </c>
      <c r="H57" s="13">
        <f>COUNTIF(Rend_Filetadores[Data],Rend_Filetadores[[#This Row],[Data]])</f>
        <v>17</v>
      </c>
      <c r="I57" s="14">
        <f>IFERROR(Rend_Filetadores[[#This Row],[Filé produzido (kg)]]/SUMIF(Rend_Filetadores[Data],Rend_Filetadores[[#This Row],[Data]],Rend_Filetadores[Filé produzido (kg)]),"")</f>
        <v>8.5055273672083737E-2</v>
      </c>
    </row>
    <row r="58" spans="1:9" x14ac:dyDescent="0.3">
      <c r="A58" s="8">
        <v>45664</v>
      </c>
      <c r="B58" s="9" t="s">
        <v>15</v>
      </c>
      <c r="C58" s="16">
        <v>683.4</v>
      </c>
      <c r="D58" s="11">
        <v>277.89999999999998</v>
      </c>
      <c r="E58" s="16">
        <v>277.89999999999998</v>
      </c>
      <c r="F58" s="16"/>
      <c r="G58" s="12">
        <f t="shared" si="0"/>
        <v>0.40664325431665199</v>
      </c>
      <c r="H58" s="13">
        <f>COUNTIF(Rend_Filetadores[Data],Rend_Filetadores[[#This Row],[Data]])</f>
        <v>17</v>
      </c>
      <c r="I58" s="14">
        <f>IFERROR(Rend_Filetadores[[#This Row],[Filé produzido (kg)]]/SUMIF(Rend_Filetadores[Data],Rend_Filetadores[[#This Row],[Data]],Rend_Filetadores[Filé produzido (kg)]),"")</f>
        <v>6.8117753756403637E-2</v>
      </c>
    </row>
    <row r="59" spans="1:9" x14ac:dyDescent="0.3">
      <c r="A59" s="8">
        <v>45664</v>
      </c>
      <c r="B59" s="9" t="s">
        <v>16</v>
      </c>
      <c r="C59" s="16">
        <v>508.59999999999997</v>
      </c>
      <c r="D59" s="11">
        <v>208.3</v>
      </c>
      <c r="E59" s="16">
        <v>208.3</v>
      </c>
      <c r="F59" s="16"/>
      <c r="G59" s="12">
        <f t="shared" si="0"/>
        <v>0.40955564294140784</v>
      </c>
      <c r="H59" s="13">
        <f>COUNTIF(Rend_Filetadores[Data],Rend_Filetadores[[#This Row],[Data]])</f>
        <v>17</v>
      </c>
      <c r="I59" s="14">
        <f>IFERROR(Rend_Filetadores[[#This Row],[Filé produzido (kg)]]/SUMIF(Rend_Filetadores[Data],Rend_Filetadores[[#This Row],[Data]],Rend_Filetadores[Filé produzido (kg)]),"")</f>
        <v>5.1057675809495787E-2</v>
      </c>
    </row>
    <row r="60" spans="1:9" x14ac:dyDescent="0.3">
      <c r="A60" s="8">
        <v>45664</v>
      </c>
      <c r="B60" s="9" t="s">
        <v>17</v>
      </c>
      <c r="C60" s="16">
        <v>541.70000000000005</v>
      </c>
      <c r="D60" s="11">
        <v>209.29999999999998</v>
      </c>
      <c r="E60" s="16">
        <v>209.29999999999998</v>
      </c>
      <c r="F60" s="16"/>
      <c r="G60" s="12">
        <f t="shared" si="0"/>
        <v>0.38637622300166136</v>
      </c>
      <c r="H60" s="13">
        <f>COUNTIF(Rend_Filetadores[Data],Rend_Filetadores[[#This Row],[Data]])</f>
        <v>17</v>
      </c>
      <c r="I60" s="14">
        <f>IFERROR(Rend_Filetadores[[#This Row],[Filé produzido (kg)]]/SUMIF(Rend_Filetadores[Data],Rend_Filetadores[[#This Row],[Data]],Rend_Filetadores[Filé produzido (kg)]),"")</f>
        <v>5.1302791871951359E-2</v>
      </c>
    </row>
    <row r="61" spans="1:9" x14ac:dyDescent="0.3">
      <c r="A61" s="8">
        <v>45664</v>
      </c>
      <c r="B61" s="9" t="s">
        <v>18</v>
      </c>
      <c r="C61" s="16">
        <v>565.20000000000005</v>
      </c>
      <c r="D61" s="11">
        <v>229.79999999999998</v>
      </c>
      <c r="E61" s="16">
        <v>229.79999999999998</v>
      </c>
      <c r="F61" s="16"/>
      <c r="G61" s="12">
        <f t="shared" si="0"/>
        <v>0.40658174097664534</v>
      </c>
      <c r="H61" s="13">
        <f>COUNTIF(Rend_Filetadores[Data],Rend_Filetadores[[#This Row],[Data]])</f>
        <v>17</v>
      </c>
      <c r="I61" s="14">
        <f>IFERROR(Rend_Filetadores[[#This Row],[Filé produzido (kg)]]/SUMIF(Rend_Filetadores[Data],Rend_Filetadores[[#This Row],[Data]],Rend_Filetadores[Filé produzido (kg)]),"")</f>
        <v>5.6327671152290593E-2</v>
      </c>
    </row>
    <row r="62" spans="1:9" x14ac:dyDescent="0.3">
      <c r="A62" s="8">
        <v>45664</v>
      </c>
      <c r="B62" s="9" t="s">
        <v>19</v>
      </c>
      <c r="C62" s="16">
        <v>556</v>
      </c>
      <c r="D62" s="11">
        <v>223.20000000000005</v>
      </c>
      <c r="E62" s="16">
        <v>223.20000000000005</v>
      </c>
      <c r="F62" s="16"/>
      <c r="G62" s="12">
        <f t="shared" si="0"/>
        <v>0.4014388489208634</v>
      </c>
      <c r="H62" s="13">
        <f>COUNTIF(Rend_Filetadores[Data],Rend_Filetadores[[#This Row],[Data]])</f>
        <v>17</v>
      </c>
      <c r="I62" s="14">
        <f>IFERROR(Rend_Filetadores[[#This Row],[Filé produzido (kg)]]/SUMIF(Rend_Filetadores[Data],Rend_Filetadores[[#This Row],[Data]],Rend_Filetadores[Filé produzido (kg)]),"")</f>
        <v>5.470990514008383E-2</v>
      </c>
    </row>
    <row r="63" spans="1:9" x14ac:dyDescent="0.3">
      <c r="A63" s="8">
        <v>45664</v>
      </c>
      <c r="B63" s="9" t="s">
        <v>20</v>
      </c>
      <c r="C63" s="16">
        <v>901.9</v>
      </c>
      <c r="D63" s="11">
        <v>366.69999999999993</v>
      </c>
      <c r="E63" s="16">
        <v>366.69999999999993</v>
      </c>
      <c r="F63" s="16"/>
      <c r="G63" s="12">
        <f t="shared" si="0"/>
        <v>0.40658609601951429</v>
      </c>
      <c r="H63" s="13">
        <f>COUNTIF(Rend_Filetadores[Data],Rend_Filetadores[[#This Row],[Data]])</f>
        <v>17</v>
      </c>
      <c r="I63" s="14">
        <f>IFERROR(Rend_Filetadores[[#This Row],[Filé produzido (kg)]]/SUMIF(Rend_Filetadores[Data],Rend_Filetadores[[#This Row],[Data]],Rend_Filetadores[Filé produzido (kg)]),"")</f>
        <v>8.9884060102458488E-2</v>
      </c>
    </row>
    <row r="64" spans="1:9" x14ac:dyDescent="0.3">
      <c r="A64" s="8">
        <v>45664</v>
      </c>
      <c r="B64" s="9" t="s">
        <v>21</v>
      </c>
      <c r="C64" s="16">
        <v>753.90000000000009</v>
      </c>
      <c r="D64" s="11">
        <v>316.2</v>
      </c>
      <c r="E64" s="16">
        <v>316.2</v>
      </c>
      <c r="F64" s="16"/>
      <c r="G64" s="12">
        <f t="shared" si="0"/>
        <v>0.41941902109033019</v>
      </c>
      <c r="H64" s="13">
        <f>COUNTIF(Rend_Filetadores[Data],Rend_Filetadores[[#This Row],[Data]])</f>
        <v>17</v>
      </c>
      <c r="I64" s="14">
        <f>IFERROR(Rend_Filetadores[[#This Row],[Filé produzido (kg)]]/SUMIF(Rend_Filetadores[Data],Rend_Filetadores[[#This Row],[Data]],Rend_Filetadores[Filé produzido (kg)]),"")</f>
        <v>7.7505698948452079E-2</v>
      </c>
    </row>
    <row r="65" spans="1:9" x14ac:dyDescent="0.3">
      <c r="A65" s="8">
        <v>45664</v>
      </c>
      <c r="B65" s="9" t="s">
        <v>22</v>
      </c>
      <c r="C65" s="16">
        <v>539</v>
      </c>
      <c r="D65" s="11">
        <v>222.6</v>
      </c>
      <c r="E65" s="16">
        <v>222.6</v>
      </c>
      <c r="F65" s="16"/>
      <c r="G65" s="12">
        <f t="shared" si="0"/>
        <v>0.41298701298701296</v>
      </c>
      <c r="H65" s="13">
        <f>COUNTIF(Rend_Filetadores[Data],Rend_Filetadores[[#This Row],[Data]])</f>
        <v>17</v>
      </c>
      <c r="I65" s="14">
        <f>IFERROR(Rend_Filetadores[[#This Row],[Filé produzido (kg)]]/SUMIF(Rend_Filetadores[Data],Rend_Filetadores[[#This Row],[Data]],Rend_Filetadores[Filé produzido (kg)]),"")</f>
        <v>5.4562835502610478E-2</v>
      </c>
    </row>
    <row r="66" spans="1:9" x14ac:dyDescent="0.3">
      <c r="A66" s="8">
        <v>45664</v>
      </c>
      <c r="B66" s="50" t="s">
        <v>23</v>
      </c>
      <c r="C66" s="16">
        <v>28.2</v>
      </c>
      <c r="D66" s="11">
        <v>11.3</v>
      </c>
      <c r="E66" s="16">
        <v>11.3</v>
      </c>
      <c r="F66" s="16"/>
      <c r="G66" s="12">
        <f t="shared" si="0"/>
        <v>0.40070921985815605</v>
      </c>
      <c r="H66" s="13">
        <f>COUNTIF(Rend_Filetadores[Data],Rend_Filetadores[[#This Row],[Data]])</f>
        <v>17</v>
      </c>
      <c r="I66" s="14">
        <f>IFERROR(Rend_Filetadores[[#This Row],[Filé produzido (kg)]]/SUMIF(Rend_Filetadores[Data],Rend_Filetadores[[#This Row],[Data]],Rend_Filetadores[Filé produzido (kg)]),"")</f>
        <v>2.7698115057479713E-3</v>
      </c>
    </row>
    <row r="67" spans="1:9" x14ac:dyDescent="0.3">
      <c r="A67" s="8">
        <v>45664</v>
      </c>
      <c r="B67" s="51" t="s">
        <v>24</v>
      </c>
      <c r="C67" s="16">
        <v>20.7</v>
      </c>
      <c r="D67" s="11">
        <v>8.6000000000000014</v>
      </c>
      <c r="E67" s="16">
        <v>8.6000000000000014</v>
      </c>
      <c r="F67" s="16"/>
      <c r="G67" s="12">
        <f t="shared" si="0"/>
        <v>0.4154589371980677</v>
      </c>
      <c r="H67" s="13">
        <f>COUNTIF(Rend_Filetadores[Data],Rend_Filetadores[[#This Row],[Data]])</f>
        <v>17</v>
      </c>
      <c r="I67" s="14">
        <f>IFERROR(Rend_Filetadores[[#This Row],[Filé produzido (kg)]]/SUMIF(Rend_Filetadores[Data],Rend_Filetadores[[#This Row],[Data]],Rend_Filetadores[Filé produzido (kg)]),"")</f>
        <v>2.1079981371179253E-3</v>
      </c>
    </row>
    <row r="68" spans="1:9" x14ac:dyDescent="0.3">
      <c r="A68" s="8">
        <v>45665</v>
      </c>
      <c r="B68" s="9" t="s">
        <v>9</v>
      </c>
      <c r="C68" s="16">
        <v>128.4</v>
      </c>
      <c r="D68" s="11">
        <v>52.300000000000011</v>
      </c>
      <c r="E68" s="16">
        <v>52.300000000000011</v>
      </c>
      <c r="F68" s="16"/>
      <c r="G68" s="12">
        <f t="shared" ref="G68:G131" si="1">IFERROR(D68/C68,"")</f>
        <v>0.40732087227414338</v>
      </c>
      <c r="H68" s="13">
        <f>COUNTIF(Rend_Filetadores[Data],Rend_Filetadores[[#This Row],[Data]])</f>
        <v>16</v>
      </c>
      <c r="I68" s="14">
        <f>IFERROR(Rend_Filetadores[[#This Row],[Filé produzido (kg)]]/SUMIF(Rend_Filetadores[Data],Rend_Filetadores[[#This Row],[Data]],Rend_Filetadores[Filé produzido (kg)]),"")</f>
        <v>1.5844163712926781E-2</v>
      </c>
    </row>
    <row r="69" spans="1:9" x14ac:dyDescent="0.3">
      <c r="A69" s="8">
        <v>45665</v>
      </c>
      <c r="B69" s="9" t="s">
        <v>25</v>
      </c>
      <c r="C69" s="16">
        <v>676.09999999999991</v>
      </c>
      <c r="D69" s="11">
        <v>282.3</v>
      </c>
      <c r="E69" s="16">
        <v>282.3</v>
      </c>
      <c r="F69" s="16"/>
      <c r="G69" s="12">
        <f t="shared" si="1"/>
        <v>0.41754178375979895</v>
      </c>
      <c r="H69" s="13">
        <f>COUNTIF(Rend_Filetadores[Data],Rend_Filetadores[[#This Row],[Data]])</f>
        <v>16</v>
      </c>
      <c r="I69" s="14">
        <f>IFERROR(Rend_Filetadores[[#This Row],[Filé produzido (kg)]]/SUMIF(Rend_Filetadores[Data],Rend_Filetadores[[#This Row],[Data]],Rend_Filetadores[Filé produzido (kg)]),"")</f>
        <v>8.5522130328092347E-2</v>
      </c>
    </row>
    <row r="70" spans="1:9" x14ac:dyDescent="0.3">
      <c r="A70" s="8">
        <v>45665</v>
      </c>
      <c r="B70" s="9" t="s">
        <v>10</v>
      </c>
      <c r="C70" s="16">
        <v>561.30000000000007</v>
      </c>
      <c r="D70" s="11">
        <v>232.29999999999998</v>
      </c>
      <c r="E70" s="16">
        <v>232.29999999999998</v>
      </c>
      <c r="F70" s="16"/>
      <c r="G70" s="12">
        <f t="shared" si="1"/>
        <v>0.4138606805629787</v>
      </c>
      <c r="H70" s="13">
        <f>COUNTIF(Rend_Filetadores[Data],Rend_Filetadores[[#This Row],[Data]])</f>
        <v>16</v>
      </c>
      <c r="I70" s="14">
        <f>IFERROR(Rend_Filetadores[[#This Row],[Filé produzido (kg)]]/SUMIF(Rend_Filetadores[Data],Rend_Filetadores[[#This Row],[Data]],Rend_Filetadores[Filé produzido (kg)]),"")</f>
        <v>7.0374746281317221E-2</v>
      </c>
    </row>
    <row r="71" spans="1:9" x14ac:dyDescent="0.3">
      <c r="A71" s="8">
        <v>45665</v>
      </c>
      <c r="B71" s="9" t="s">
        <v>11</v>
      </c>
      <c r="C71" s="16">
        <v>410.99999999999994</v>
      </c>
      <c r="D71" s="11">
        <v>172.4</v>
      </c>
      <c r="E71" s="16">
        <v>172.4</v>
      </c>
      <c r="F71" s="16"/>
      <c r="G71" s="12">
        <f t="shared" si="1"/>
        <v>0.41946472019464726</v>
      </c>
      <c r="H71" s="13">
        <f>COUNTIF(Rend_Filetadores[Data],Rend_Filetadores[[#This Row],[Data]])</f>
        <v>16</v>
      </c>
      <c r="I71" s="14">
        <f>IFERROR(Rend_Filetadores[[#This Row],[Filé produzido (kg)]]/SUMIF(Rend_Filetadores[Data],Rend_Filetadores[[#This Row],[Data]],Rend_Filetadores[Filé produzido (kg)]),"")</f>
        <v>5.2228180193280627E-2</v>
      </c>
    </row>
    <row r="72" spans="1:9" x14ac:dyDescent="0.3">
      <c r="A72" s="8">
        <v>45665</v>
      </c>
      <c r="B72" s="9" t="s">
        <v>26</v>
      </c>
      <c r="C72" s="16">
        <v>406</v>
      </c>
      <c r="D72" s="11">
        <v>171.19999999999996</v>
      </c>
      <c r="E72" s="16">
        <v>171.19999999999996</v>
      </c>
      <c r="F72" s="16"/>
      <c r="G72" s="12">
        <f t="shared" si="1"/>
        <v>0.42167487684729055</v>
      </c>
      <c r="H72" s="13">
        <f>COUNTIF(Rend_Filetadores[Data],Rend_Filetadores[[#This Row],[Data]])</f>
        <v>16</v>
      </c>
      <c r="I72" s="14">
        <f>IFERROR(Rend_Filetadores[[#This Row],[Filé produzido (kg)]]/SUMIF(Rend_Filetadores[Data],Rend_Filetadores[[#This Row],[Data]],Rend_Filetadores[Filé produzido (kg)]),"")</f>
        <v>5.1864642976158011E-2</v>
      </c>
    </row>
    <row r="73" spans="1:9" x14ac:dyDescent="0.3">
      <c r="A73" s="8">
        <v>45665</v>
      </c>
      <c r="B73" s="9" t="s">
        <v>13</v>
      </c>
      <c r="C73" s="16">
        <v>667.26</v>
      </c>
      <c r="D73" s="11">
        <v>277.59999999999997</v>
      </c>
      <c r="E73" s="16">
        <v>277.59999999999997</v>
      </c>
      <c r="F73" s="16"/>
      <c r="G73" s="12">
        <f t="shared" si="1"/>
        <v>0.41602973353715189</v>
      </c>
      <c r="H73" s="13">
        <f>COUNTIF(Rend_Filetadores[Data],Rend_Filetadores[[#This Row],[Data]])</f>
        <v>16</v>
      </c>
      <c r="I73" s="14">
        <f>IFERROR(Rend_Filetadores[[#This Row],[Filé produzido (kg)]]/SUMIF(Rend_Filetadores[Data],Rend_Filetadores[[#This Row],[Data]],Rend_Filetadores[Filé produzido (kg)]),"")</f>
        <v>8.4098276227695473E-2</v>
      </c>
    </row>
    <row r="74" spans="1:9" x14ac:dyDescent="0.3">
      <c r="A74" s="8">
        <v>45665</v>
      </c>
      <c r="B74" s="9" t="s">
        <v>14</v>
      </c>
      <c r="C74" s="16">
        <v>818.7</v>
      </c>
      <c r="D74" s="11">
        <v>341.60000000000008</v>
      </c>
      <c r="E74" s="16">
        <v>341.60000000000008</v>
      </c>
      <c r="F74" s="16"/>
      <c r="G74" s="12">
        <f t="shared" si="1"/>
        <v>0.41724685476975698</v>
      </c>
      <c r="H74" s="13">
        <f>COUNTIF(Rend_Filetadores[Data],Rend_Filetadores[[#This Row],[Data]])</f>
        <v>16</v>
      </c>
      <c r="I74" s="14">
        <f>IFERROR(Rend_Filetadores[[#This Row],[Filé produzido (kg)]]/SUMIF(Rend_Filetadores[Data],Rend_Filetadores[[#This Row],[Data]],Rend_Filetadores[Filé produzido (kg)]),"")</f>
        <v>0.10348692780756767</v>
      </c>
    </row>
    <row r="75" spans="1:9" x14ac:dyDescent="0.3">
      <c r="A75" s="8">
        <v>45665</v>
      </c>
      <c r="B75" s="9" t="s">
        <v>15</v>
      </c>
      <c r="C75" s="16">
        <v>551.29999999999995</v>
      </c>
      <c r="D75" s="11">
        <v>228.09999999999997</v>
      </c>
      <c r="E75" s="16">
        <v>228.09999999999997</v>
      </c>
      <c r="F75" s="16"/>
      <c r="G75" s="12">
        <f t="shared" si="1"/>
        <v>0.41374931978958823</v>
      </c>
      <c r="H75" s="13">
        <f>COUNTIF(Rend_Filetadores[Data],Rend_Filetadores[[#This Row],[Data]])</f>
        <v>16</v>
      </c>
      <c r="I75" s="14">
        <f>IFERROR(Rend_Filetadores[[#This Row],[Filé produzido (kg)]]/SUMIF(Rend_Filetadores[Data],Rend_Filetadores[[#This Row],[Data]],Rend_Filetadores[Filé produzido (kg)]),"")</f>
        <v>6.9102366021388098E-2</v>
      </c>
    </row>
    <row r="76" spans="1:9" x14ac:dyDescent="0.3">
      <c r="A76" s="8">
        <v>45665</v>
      </c>
      <c r="B76" s="9" t="s">
        <v>16</v>
      </c>
      <c r="C76" s="16">
        <v>514.5</v>
      </c>
      <c r="D76" s="11">
        <v>209.20000000000002</v>
      </c>
      <c r="E76" s="16">
        <v>209.20000000000002</v>
      </c>
      <c r="F76" s="16"/>
      <c r="G76" s="12">
        <f t="shared" si="1"/>
        <v>0.40660835762876585</v>
      </c>
      <c r="H76" s="13">
        <f>COUNTIF(Rend_Filetadores[Data],Rend_Filetadores[[#This Row],[Data]])</f>
        <v>16</v>
      </c>
      <c r="I76" s="14">
        <f>IFERROR(Rend_Filetadores[[#This Row],[Filé produzido (kg)]]/SUMIF(Rend_Filetadores[Data],Rend_Filetadores[[#This Row],[Data]],Rend_Filetadores[Filé produzido (kg)]),"")</f>
        <v>6.3376654851707126E-2</v>
      </c>
    </row>
    <row r="77" spans="1:9" x14ac:dyDescent="0.3">
      <c r="A77" s="8">
        <v>45665</v>
      </c>
      <c r="B77" s="9" t="s">
        <v>17</v>
      </c>
      <c r="C77" s="16">
        <v>566.20000000000005</v>
      </c>
      <c r="D77" s="11">
        <v>235.90000000000003</v>
      </c>
      <c r="E77" s="16">
        <v>235.90000000000003</v>
      </c>
      <c r="F77" s="16"/>
      <c r="G77" s="12">
        <f t="shared" si="1"/>
        <v>0.41663723066054398</v>
      </c>
      <c r="H77" s="13">
        <f>COUNTIF(Rend_Filetadores[Data],Rend_Filetadores[[#This Row],[Data]])</f>
        <v>16</v>
      </c>
      <c r="I77" s="14">
        <f>IFERROR(Rend_Filetadores[[#This Row],[Filé produzido (kg)]]/SUMIF(Rend_Filetadores[Data],Rend_Filetadores[[#This Row],[Data]],Rend_Filetadores[Filé produzido (kg)]),"")</f>
        <v>7.1465357932685047E-2</v>
      </c>
    </row>
    <row r="78" spans="1:9" x14ac:dyDescent="0.3">
      <c r="A78" s="8">
        <v>45665</v>
      </c>
      <c r="B78" s="9" t="s">
        <v>18</v>
      </c>
      <c r="C78" s="16">
        <v>535.9</v>
      </c>
      <c r="D78" s="11">
        <v>210.79999999999995</v>
      </c>
      <c r="E78" s="16">
        <v>210.79999999999995</v>
      </c>
      <c r="F78" s="16"/>
      <c r="G78" s="12">
        <f t="shared" si="1"/>
        <v>0.3933569695838775</v>
      </c>
      <c r="H78" s="13">
        <f>COUNTIF(Rend_Filetadores[Data],Rend_Filetadores[[#This Row],[Data]])</f>
        <v>16</v>
      </c>
      <c r="I78" s="14">
        <f>IFERROR(Rend_Filetadores[[#This Row],[Filé produzido (kg)]]/SUMIF(Rend_Filetadores[Data],Rend_Filetadores[[#This Row],[Data]],Rend_Filetadores[Filé produzido (kg)]),"")</f>
        <v>6.386137114120391E-2</v>
      </c>
    </row>
    <row r="79" spans="1:9" x14ac:dyDescent="0.3">
      <c r="A79" s="8">
        <v>45665</v>
      </c>
      <c r="B79" s="9" t="s">
        <v>19</v>
      </c>
      <c r="C79" s="16">
        <v>535.20000000000005</v>
      </c>
      <c r="D79" s="11">
        <v>216.19999999999996</v>
      </c>
      <c r="E79" s="16">
        <v>216.19999999999996</v>
      </c>
      <c r="F79" s="16"/>
      <c r="G79" s="12">
        <f t="shared" si="1"/>
        <v>0.4039611360239162</v>
      </c>
      <c r="H79" s="13">
        <f>COUNTIF(Rend_Filetadores[Data],Rend_Filetadores[[#This Row],[Data]])</f>
        <v>16</v>
      </c>
      <c r="I79" s="14">
        <f>IFERROR(Rend_Filetadores[[#This Row],[Filé produzido (kg)]]/SUMIF(Rend_Filetadores[Data],Rend_Filetadores[[#This Row],[Data]],Rend_Filetadores[Filé produzido (kg)]),"")</f>
        <v>6.5497288618255628E-2</v>
      </c>
    </row>
    <row r="80" spans="1:9" x14ac:dyDescent="0.3">
      <c r="A80" s="8">
        <v>45665</v>
      </c>
      <c r="B80" s="9" t="s">
        <v>20</v>
      </c>
      <c r="C80" s="16">
        <v>792.90000000000009</v>
      </c>
      <c r="D80" s="11">
        <v>319.3</v>
      </c>
      <c r="E80" s="16">
        <v>319.3</v>
      </c>
      <c r="F80" s="16"/>
      <c r="G80" s="12">
        <f t="shared" si="1"/>
        <v>0.40269895320973637</v>
      </c>
      <c r="H80" s="13">
        <f>COUNTIF(Rend_Filetadores[Data],Rend_Filetadores[[#This Row],[Data]])</f>
        <v>16</v>
      </c>
      <c r="I80" s="14">
        <f>IFERROR(Rend_Filetadores[[#This Row],[Filé produzido (kg)]]/SUMIF(Rend_Filetadores[Data],Rend_Filetadores[[#This Row],[Data]],Rend_Filetadores[Filé produzido (kg)]),"")</f>
        <v>9.6731194522705941E-2</v>
      </c>
    </row>
    <row r="81" spans="1:9" x14ac:dyDescent="0.3">
      <c r="A81" s="8">
        <v>45665</v>
      </c>
      <c r="B81" s="9" t="s">
        <v>21</v>
      </c>
      <c r="C81" s="16">
        <v>791.5</v>
      </c>
      <c r="D81" s="11">
        <v>331.29999999999995</v>
      </c>
      <c r="E81" s="16">
        <v>331.29999999999995</v>
      </c>
      <c r="F81" s="16"/>
      <c r="G81" s="12">
        <f t="shared" si="1"/>
        <v>0.41857233101705615</v>
      </c>
      <c r="H81" s="13">
        <f>COUNTIF(Rend_Filetadores[Data],Rend_Filetadores[[#This Row],[Data]])</f>
        <v>16</v>
      </c>
      <c r="I81" s="14">
        <f>IFERROR(Rend_Filetadores[[#This Row],[Filé produzido (kg)]]/SUMIF(Rend_Filetadores[Data],Rend_Filetadores[[#This Row],[Data]],Rend_Filetadores[Filé produzido (kg)]),"")</f>
        <v>0.10036656669393196</v>
      </c>
    </row>
    <row r="82" spans="1:9" x14ac:dyDescent="0.3">
      <c r="A82" s="8">
        <v>45665</v>
      </c>
      <c r="B82" s="9" t="s">
        <v>23</v>
      </c>
      <c r="C82" s="16">
        <v>29.4</v>
      </c>
      <c r="D82" s="11">
        <v>12.200000000000001</v>
      </c>
      <c r="E82" s="16">
        <v>12.200000000000001</v>
      </c>
      <c r="F82" s="16"/>
      <c r="G82" s="12">
        <f t="shared" si="1"/>
        <v>0.4149659863945579</v>
      </c>
      <c r="H82" s="13">
        <f>COUNTIF(Rend_Filetadores[Data],Rend_Filetadores[[#This Row],[Data]])</f>
        <v>16</v>
      </c>
      <c r="I82" s="14">
        <f>IFERROR(Rend_Filetadores[[#This Row],[Filé produzido (kg)]]/SUMIF(Rend_Filetadores[Data],Rend_Filetadores[[#This Row],[Data]],Rend_Filetadores[Filé produzido (kg)]),"")</f>
        <v>3.6959617074131305E-3</v>
      </c>
    </row>
    <row r="83" spans="1:9" x14ac:dyDescent="0.3">
      <c r="A83" s="8">
        <v>45665</v>
      </c>
      <c r="B83" s="9" t="s">
        <v>24</v>
      </c>
      <c r="C83" s="32">
        <v>19.3</v>
      </c>
      <c r="D83" s="11">
        <v>8.2000000000000011</v>
      </c>
      <c r="E83" s="16">
        <v>8.2000000000000011</v>
      </c>
      <c r="F83" s="16"/>
      <c r="G83" s="12">
        <f t="shared" si="1"/>
        <v>0.42487046632124359</v>
      </c>
      <c r="H83" s="13">
        <f>COUNTIF(Rend_Filetadores[Data],Rend_Filetadores[[#This Row],[Data]])</f>
        <v>16</v>
      </c>
      <c r="I83" s="14">
        <f>IFERROR(Rend_Filetadores[[#This Row],[Filé produzido (kg)]]/SUMIF(Rend_Filetadores[Data],Rend_Filetadores[[#This Row],[Data]],Rend_Filetadores[Filé produzido (kg)]),"")</f>
        <v>2.4841709836711206E-3</v>
      </c>
    </row>
    <row r="84" spans="1:9" x14ac:dyDescent="0.3">
      <c r="A84" s="8">
        <v>45666</v>
      </c>
      <c r="B84" s="9" t="s">
        <v>12</v>
      </c>
      <c r="C84" s="32">
        <v>104.2</v>
      </c>
      <c r="D84" s="11">
        <v>43.7</v>
      </c>
      <c r="E84" s="16">
        <v>43.7</v>
      </c>
      <c r="F84" s="16"/>
      <c r="G84" s="12">
        <f t="shared" si="1"/>
        <v>0.4193857965451056</v>
      </c>
      <c r="H84" s="13">
        <f>COUNTIF(Rend_Filetadores[Data],Rend_Filetadores[[#This Row],[Data]])</f>
        <v>15</v>
      </c>
      <c r="I84" s="14">
        <f>IFERROR(Rend_Filetadores[[#This Row],[Filé produzido (kg)]]/SUMIF(Rend_Filetadores[Data],Rend_Filetadores[[#This Row],[Data]],Rend_Filetadores[Filé produzido (kg)]),"")</f>
        <v>1.0604222276146569E-2</v>
      </c>
    </row>
    <row r="85" spans="1:9" x14ac:dyDescent="0.3">
      <c r="A85" s="8">
        <v>45666</v>
      </c>
      <c r="B85" s="9" t="s">
        <v>10</v>
      </c>
      <c r="C85" s="32">
        <v>725.6</v>
      </c>
      <c r="D85" s="11">
        <v>302.10000000000002</v>
      </c>
      <c r="E85" s="16">
        <v>302.10000000000002</v>
      </c>
      <c r="F85" s="16"/>
      <c r="G85" s="12">
        <f t="shared" si="1"/>
        <v>0.41634509371554579</v>
      </c>
      <c r="H85" s="13">
        <f>COUNTIF(Rend_Filetadores[Data],Rend_Filetadores[[#This Row],[Data]])</f>
        <v>15</v>
      </c>
      <c r="I85" s="14">
        <f>IFERROR(Rend_Filetadores[[#This Row],[Filé produzido (kg)]]/SUMIF(Rend_Filetadores[Data],Rend_Filetadores[[#This Row],[Data]],Rend_Filetadores[Filé produzido (kg)]),"")</f>
        <v>7.3307449648143674E-2</v>
      </c>
    </row>
    <row r="86" spans="1:9" x14ac:dyDescent="0.3">
      <c r="A86" s="8">
        <v>45666</v>
      </c>
      <c r="B86" s="9" t="s">
        <v>11</v>
      </c>
      <c r="C86" s="32">
        <v>585.9</v>
      </c>
      <c r="D86" s="11">
        <v>245.79999999999995</v>
      </c>
      <c r="E86" s="16">
        <v>245.79999999999995</v>
      </c>
      <c r="F86" s="16">
        <v>22</v>
      </c>
      <c r="G86" s="12">
        <f t="shared" si="1"/>
        <v>0.4195255162997098</v>
      </c>
      <c r="H86" s="13">
        <f>COUNTIF(Rend_Filetadores[Data],Rend_Filetadores[[#This Row],[Data]])</f>
        <v>15</v>
      </c>
      <c r="I86" s="14">
        <f>IFERROR(Rend_Filetadores[[#This Row],[Filé produzido (kg)]]/SUMIF(Rend_Filetadores[Data],Rend_Filetadores[[#This Row],[Data]],Rend_Filetadores[Filé produzido (kg)]),"")</f>
        <v>5.964571705896627E-2</v>
      </c>
    </row>
    <row r="87" spans="1:9" x14ac:dyDescent="0.3">
      <c r="A87" s="8">
        <v>45666</v>
      </c>
      <c r="B87" s="9" t="s">
        <v>26</v>
      </c>
      <c r="C87" s="32">
        <v>706.2</v>
      </c>
      <c r="D87" s="11">
        <v>277.80000000000007</v>
      </c>
      <c r="E87" s="16">
        <v>277.80000000000007</v>
      </c>
      <c r="F87" s="16"/>
      <c r="G87" s="12">
        <f t="shared" si="1"/>
        <v>0.39337298215802896</v>
      </c>
      <c r="H87" s="13">
        <f>COUNTIF(Rend_Filetadores[Data],Rend_Filetadores[[#This Row],[Data]])</f>
        <v>15</v>
      </c>
      <c r="I87" s="14">
        <f>IFERROR(Rend_Filetadores[[#This Row],[Filé produzido (kg)]]/SUMIF(Rend_Filetadores[Data],Rend_Filetadores[[#This Row],[Data]],Rend_Filetadores[Filé produzido (kg)]),"")</f>
        <v>6.7410822615869961E-2</v>
      </c>
    </row>
    <row r="88" spans="1:9" x14ac:dyDescent="0.3">
      <c r="A88" s="8">
        <v>45666</v>
      </c>
      <c r="B88" s="9" t="s">
        <v>13</v>
      </c>
      <c r="C88" s="32">
        <v>970</v>
      </c>
      <c r="D88" s="11">
        <v>403.09999999999997</v>
      </c>
      <c r="E88" s="16">
        <v>403.09999999999997</v>
      </c>
      <c r="F88" s="16"/>
      <c r="G88" s="12">
        <f t="shared" si="1"/>
        <v>0.41556701030927834</v>
      </c>
      <c r="H88" s="13">
        <f>COUNTIF(Rend_Filetadores[Data],Rend_Filetadores[[#This Row],[Data]])</f>
        <v>15</v>
      </c>
      <c r="I88" s="14">
        <f>IFERROR(Rend_Filetadores[[#This Row],[Filé produzido (kg)]]/SUMIF(Rend_Filetadores[Data],Rend_Filetadores[[#This Row],[Data]],Rend_Filetadores[Filé produzido (kg)]),"")</f>
        <v>9.7816064062120858E-2</v>
      </c>
    </row>
    <row r="89" spans="1:9" x14ac:dyDescent="0.3">
      <c r="A89" s="8">
        <v>45666</v>
      </c>
      <c r="B89" s="9" t="s">
        <v>14</v>
      </c>
      <c r="C89" s="32">
        <v>972.80000000000007</v>
      </c>
      <c r="D89" s="11">
        <v>403.4000000000002</v>
      </c>
      <c r="E89" s="16">
        <v>403.4000000000002</v>
      </c>
      <c r="F89" s="16"/>
      <c r="G89" s="12">
        <f t="shared" si="1"/>
        <v>0.41467927631578966</v>
      </c>
      <c r="H89" s="13">
        <f>COUNTIF(Rend_Filetadores[Data],Rend_Filetadores[[#This Row],[Data]])</f>
        <v>15</v>
      </c>
      <c r="I89" s="14">
        <f>IFERROR(Rend_Filetadores[[#This Row],[Filé produzido (kg)]]/SUMIF(Rend_Filetadores[Data],Rend_Filetadores[[#This Row],[Data]],Rend_Filetadores[Filé produzido (kg)]),"")</f>
        <v>9.7888861926716891E-2</v>
      </c>
    </row>
    <row r="90" spans="1:9" x14ac:dyDescent="0.3">
      <c r="A90" s="8">
        <v>45666</v>
      </c>
      <c r="B90" s="9" t="s">
        <v>15</v>
      </c>
      <c r="C90" s="32">
        <v>812</v>
      </c>
      <c r="D90" s="11">
        <v>333.69999999999993</v>
      </c>
      <c r="E90" s="16">
        <v>333.69999999999993</v>
      </c>
      <c r="F90" s="16"/>
      <c r="G90" s="12">
        <f t="shared" si="1"/>
        <v>0.41096059113300482</v>
      </c>
      <c r="H90" s="13">
        <f>COUNTIF(Rend_Filetadores[Data],Rend_Filetadores[[#This Row],[Data]])</f>
        <v>15</v>
      </c>
      <c r="I90" s="14">
        <f>IFERROR(Rend_Filetadores[[#This Row],[Filé produzido (kg)]]/SUMIF(Rend_Filetadores[Data],Rend_Filetadores[[#This Row],[Data]],Rend_Filetadores[Filé produzido (kg)]),"")</f>
        <v>8.0975491385586018E-2</v>
      </c>
    </row>
    <row r="91" spans="1:9" x14ac:dyDescent="0.3">
      <c r="A91" s="8">
        <v>45666</v>
      </c>
      <c r="B91" s="9" t="s">
        <v>16</v>
      </c>
      <c r="C91" s="32">
        <v>717.80000000000007</v>
      </c>
      <c r="D91" s="11">
        <v>290.49999999999989</v>
      </c>
      <c r="E91" s="16">
        <v>290.49999999999989</v>
      </c>
      <c r="F91" s="16"/>
      <c r="G91" s="12">
        <f t="shared" si="1"/>
        <v>0.4047088325438839</v>
      </c>
      <c r="H91" s="13">
        <f>COUNTIF(Rend_Filetadores[Data],Rend_Filetadores[[#This Row],[Data]])</f>
        <v>15</v>
      </c>
      <c r="I91" s="14">
        <f>IFERROR(Rend_Filetadores[[#This Row],[Filé produzido (kg)]]/SUMIF(Rend_Filetadores[Data],Rend_Filetadores[[#This Row],[Data]],Rend_Filetadores[Filé produzido (kg)]),"")</f>
        <v>7.0492598883766064E-2</v>
      </c>
    </row>
    <row r="92" spans="1:9" x14ac:dyDescent="0.3">
      <c r="A92" s="8">
        <v>45666</v>
      </c>
      <c r="B92" s="9" t="s">
        <v>18</v>
      </c>
      <c r="C92" s="32">
        <v>642.6</v>
      </c>
      <c r="D92" s="11">
        <v>258.59999999999985</v>
      </c>
      <c r="E92" s="16">
        <v>258.59999999999985</v>
      </c>
      <c r="F92" s="16"/>
      <c r="G92" s="12">
        <f t="shared" si="1"/>
        <v>0.4024276377217551</v>
      </c>
      <c r="H92" s="13">
        <f>COUNTIF(Rend_Filetadores[Data],Rend_Filetadores[[#This Row],[Data]])</f>
        <v>15</v>
      </c>
      <c r="I92" s="14">
        <f>IFERROR(Rend_Filetadores[[#This Row],[Filé produzido (kg)]]/SUMIF(Rend_Filetadores[Data],Rend_Filetadores[[#This Row],[Data]],Rend_Filetadores[Filé produzido (kg)]),"")</f>
        <v>6.2751759281727715E-2</v>
      </c>
    </row>
    <row r="93" spans="1:9" x14ac:dyDescent="0.3">
      <c r="A93" s="8">
        <v>45666</v>
      </c>
      <c r="B93" s="9" t="s">
        <v>19</v>
      </c>
      <c r="C93" s="32">
        <v>652.59999999999991</v>
      </c>
      <c r="D93" s="11">
        <v>259</v>
      </c>
      <c r="E93" s="16">
        <v>259</v>
      </c>
      <c r="F93" s="16"/>
      <c r="G93" s="12">
        <f t="shared" si="1"/>
        <v>0.39687404229236906</v>
      </c>
      <c r="H93" s="13">
        <f>COUNTIF(Rend_Filetadores[Data],Rend_Filetadores[[#This Row],[Data]])</f>
        <v>15</v>
      </c>
      <c r="I93" s="14">
        <f>IFERROR(Rend_Filetadores[[#This Row],[Filé produzido (kg)]]/SUMIF(Rend_Filetadores[Data],Rend_Filetadores[[#This Row],[Data]],Rend_Filetadores[Filé produzido (kg)]),"")</f>
        <v>6.2848823101189041E-2</v>
      </c>
    </row>
    <row r="94" spans="1:9" x14ac:dyDescent="0.3">
      <c r="A94" s="8">
        <v>45666</v>
      </c>
      <c r="B94" s="9" t="s">
        <v>20</v>
      </c>
      <c r="C94" s="32">
        <v>1088.2</v>
      </c>
      <c r="D94" s="11">
        <v>450.6</v>
      </c>
      <c r="E94" s="16">
        <v>450.6</v>
      </c>
      <c r="F94" s="16">
        <v>8</v>
      </c>
      <c r="G94" s="12">
        <f t="shared" si="1"/>
        <v>0.41407829443117072</v>
      </c>
      <c r="H94" s="13">
        <f>COUNTIF(Rend_Filetadores[Data],Rend_Filetadores[[#This Row],[Data]])</f>
        <v>15</v>
      </c>
      <c r="I94" s="14">
        <f>IFERROR(Rend_Filetadores[[#This Row],[Filé produzido (kg)]]/SUMIF(Rend_Filetadores[Data],Rend_Filetadores[[#This Row],[Data]],Rend_Filetadores[Filé produzido (kg)]),"")</f>
        <v>0.10934239262314975</v>
      </c>
    </row>
    <row r="95" spans="1:9" x14ac:dyDescent="0.3">
      <c r="A95" s="8">
        <v>45666</v>
      </c>
      <c r="B95" s="9" t="s">
        <v>21</v>
      </c>
      <c r="C95" s="32">
        <v>1019.6999999999999</v>
      </c>
      <c r="D95" s="11">
        <v>433.10000000000008</v>
      </c>
      <c r="E95" s="16">
        <v>433.10000000000008</v>
      </c>
      <c r="F95" s="16"/>
      <c r="G95" s="12">
        <f t="shared" si="1"/>
        <v>0.42473276453858988</v>
      </c>
      <c r="H95" s="13">
        <f>COUNTIF(Rend_Filetadores[Data],Rend_Filetadores[[#This Row],[Data]])</f>
        <v>15</v>
      </c>
      <c r="I95" s="14">
        <f>IFERROR(Rend_Filetadores[[#This Row],[Filé produzido (kg)]]/SUMIF(Rend_Filetadores[Data],Rend_Filetadores[[#This Row],[Data]],Rend_Filetadores[Filé produzido (kg)]),"")</f>
        <v>0.10509585052171808</v>
      </c>
    </row>
    <row r="96" spans="1:9" x14ac:dyDescent="0.3">
      <c r="A96" s="8">
        <v>45666</v>
      </c>
      <c r="B96" s="9" t="s">
        <v>22</v>
      </c>
      <c r="C96" s="32">
        <v>641.79999999999995</v>
      </c>
      <c r="D96" s="11">
        <v>262.60000000000002</v>
      </c>
      <c r="E96" s="16">
        <v>262.60000000000002</v>
      </c>
      <c r="F96" s="16"/>
      <c r="G96" s="12">
        <f t="shared" si="1"/>
        <v>0.40916173262698669</v>
      </c>
      <c r="H96" s="13">
        <f>COUNTIF(Rend_Filetadores[Data],Rend_Filetadores[[#This Row],[Data]])</f>
        <v>15</v>
      </c>
      <c r="I96" s="14">
        <f>IFERROR(Rend_Filetadores[[#This Row],[Filé produzido (kg)]]/SUMIF(Rend_Filetadores[Data],Rend_Filetadores[[#This Row],[Data]],Rend_Filetadores[Filé produzido (kg)]),"")</f>
        <v>6.3722397476340717E-2</v>
      </c>
    </row>
    <row r="97" spans="1:9" x14ac:dyDescent="0.3">
      <c r="A97" s="8">
        <v>45666</v>
      </c>
      <c r="B97" s="9" t="s">
        <v>23</v>
      </c>
      <c r="C97" s="32">
        <v>329.1</v>
      </c>
      <c r="D97" s="11">
        <v>147.30000000000004</v>
      </c>
      <c r="E97" s="16">
        <v>147.30000000000004</v>
      </c>
      <c r="F97" s="16">
        <v>17</v>
      </c>
      <c r="G97" s="12">
        <f t="shared" si="1"/>
        <v>0.44758432087511402</v>
      </c>
      <c r="H97" s="13">
        <f>COUNTIF(Rend_Filetadores[Data],Rend_Filetadores[[#This Row],[Data]])</f>
        <v>15</v>
      </c>
      <c r="I97" s="14">
        <f>IFERROR(Rend_Filetadores[[#This Row],[Filé produzido (kg)]]/SUMIF(Rend_Filetadores[Data],Rend_Filetadores[[#This Row],[Data]],Rend_Filetadores[Filé produzido (kg)]),"")</f>
        <v>3.5743751516622194E-2</v>
      </c>
    </row>
    <row r="98" spans="1:9" x14ac:dyDescent="0.3">
      <c r="A98" s="8">
        <v>45666</v>
      </c>
      <c r="B98" s="9" t="s">
        <v>24</v>
      </c>
      <c r="C98" s="32">
        <v>23.3</v>
      </c>
      <c r="D98" s="11">
        <v>9.7000000000000011</v>
      </c>
      <c r="E98" s="16">
        <v>9.7000000000000011</v>
      </c>
      <c r="F98" s="16"/>
      <c r="G98" s="12">
        <f t="shared" si="1"/>
        <v>0.41630901287553651</v>
      </c>
      <c r="H98" s="13">
        <f>COUNTIF(Rend_Filetadores[Data],Rend_Filetadores[[#This Row],[Data]])</f>
        <v>15</v>
      </c>
      <c r="I98" s="14">
        <f>IFERROR(Rend_Filetadores[[#This Row],[Filé produzido (kg)]]/SUMIF(Rend_Filetadores[Data],Rend_Filetadores[[#This Row],[Data]],Rend_Filetadores[Filé produzido (kg)]),"")</f>
        <v>2.3537976219364242E-3</v>
      </c>
    </row>
    <row r="99" spans="1:9" x14ac:dyDescent="0.3">
      <c r="A99" s="8">
        <v>45667</v>
      </c>
      <c r="B99" s="9" t="s">
        <v>12</v>
      </c>
      <c r="C99" s="32">
        <v>606.30000000000007</v>
      </c>
      <c r="D99" s="11">
        <v>259.90000000000003</v>
      </c>
      <c r="E99" s="16">
        <v>259.90000000000003</v>
      </c>
      <c r="F99" s="16">
        <v>-10</v>
      </c>
      <c r="G99" s="12">
        <f t="shared" si="1"/>
        <v>0.42866567705756226</v>
      </c>
      <c r="H99" s="13">
        <f>COUNTIF(Rend_Filetadores[Data],Rend_Filetadores[[#This Row],[Data]])</f>
        <v>17</v>
      </c>
      <c r="I99" s="14">
        <f>IFERROR(Rend_Filetadores[[#This Row],[Filé produzido (kg)]]/SUMIF(Rend_Filetadores[Data],Rend_Filetadores[[#This Row],[Data]],Rend_Filetadores[Filé produzido (kg)]),"")</f>
        <v>6.7081354532314688E-2</v>
      </c>
    </row>
    <row r="100" spans="1:9" x14ac:dyDescent="0.3">
      <c r="A100" s="8">
        <v>45667</v>
      </c>
      <c r="B100" s="9" t="s">
        <v>10</v>
      </c>
      <c r="C100" s="32">
        <v>511.7</v>
      </c>
      <c r="D100" s="11">
        <v>223.50000000000011</v>
      </c>
      <c r="E100" s="16">
        <v>223.50000000000011</v>
      </c>
      <c r="F100" s="16"/>
      <c r="G100" s="12">
        <f t="shared" si="1"/>
        <v>0.43677936290795411</v>
      </c>
      <c r="H100" s="13">
        <f>COUNTIF(Rend_Filetadores[Data],Rend_Filetadores[[#This Row],[Data]])</f>
        <v>17</v>
      </c>
      <c r="I100" s="14">
        <f>IFERROR(Rend_Filetadores[[#This Row],[Filé produzido (kg)]]/SUMIF(Rend_Filetadores[Data],Rend_Filetadores[[#This Row],[Data]],Rend_Filetadores[Filé produzido (kg)]),"")</f>
        <v>5.7686351435060942E-2</v>
      </c>
    </row>
    <row r="101" spans="1:9" x14ac:dyDescent="0.3">
      <c r="A101" s="8">
        <v>45667</v>
      </c>
      <c r="B101" s="9" t="s">
        <v>11</v>
      </c>
      <c r="C101" s="32">
        <v>441.7</v>
      </c>
      <c r="D101" s="11">
        <v>191.40000000000003</v>
      </c>
      <c r="E101" s="16">
        <v>191.40000000000003</v>
      </c>
      <c r="F101" s="16"/>
      <c r="G101" s="12">
        <f t="shared" si="1"/>
        <v>0.43332578673307681</v>
      </c>
      <c r="H101" s="13">
        <f>COUNTIF(Rend_Filetadores[Data],Rend_Filetadores[[#This Row],[Data]])</f>
        <v>17</v>
      </c>
      <c r="I101" s="14">
        <f>IFERROR(Rend_Filetadores[[#This Row],[Filé produzido (kg)]]/SUMIF(Rend_Filetadores[Data],Rend_Filetadores[[#This Row],[Data]],Rend_Filetadores[Filé produzido (kg)]),"")</f>
        <v>4.9401197604790427E-2</v>
      </c>
    </row>
    <row r="102" spans="1:9" x14ac:dyDescent="0.3">
      <c r="A102" s="8">
        <v>45667</v>
      </c>
      <c r="B102" s="9" t="s">
        <v>26</v>
      </c>
      <c r="C102" s="32">
        <v>595.20000000000005</v>
      </c>
      <c r="D102" s="11">
        <v>245.8</v>
      </c>
      <c r="E102" s="16">
        <v>245.8</v>
      </c>
      <c r="F102" s="16"/>
      <c r="G102" s="12">
        <f t="shared" si="1"/>
        <v>0.41297043010752688</v>
      </c>
      <c r="H102" s="13">
        <f>COUNTIF(Rend_Filetadores[Data],Rend_Filetadores[[#This Row],[Data]])</f>
        <v>17</v>
      </c>
      <c r="I102" s="14">
        <f>IFERROR(Rend_Filetadores[[#This Row],[Filé produzido (kg)]]/SUMIF(Rend_Filetadores[Data],Rend_Filetadores[[#This Row],[Data]],Rend_Filetadores[Filé produzido (kg)]),"")</f>
        <v>6.3442081354532318E-2</v>
      </c>
    </row>
    <row r="103" spans="1:9" x14ac:dyDescent="0.3">
      <c r="A103" s="8">
        <v>45667</v>
      </c>
      <c r="B103" s="9" t="s">
        <v>13</v>
      </c>
      <c r="C103" s="32">
        <v>724.5</v>
      </c>
      <c r="D103" s="11">
        <v>315.8</v>
      </c>
      <c r="E103" s="16">
        <v>315.8</v>
      </c>
      <c r="F103" s="16">
        <v>19</v>
      </c>
      <c r="G103" s="12">
        <f t="shared" si="1"/>
        <v>0.43588681849551414</v>
      </c>
      <c r="H103" s="13">
        <f>COUNTIF(Rend_Filetadores[Data],Rend_Filetadores[[#This Row],[Data]])</f>
        <v>17</v>
      </c>
      <c r="I103" s="14">
        <f>IFERROR(Rend_Filetadores[[#This Row],[Filé produzido (kg)]]/SUMIF(Rend_Filetadores[Data],Rend_Filetadores[[#This Row],[Data]],Rend_Filetadores[Filé produzido (kg)]),"")</f>
        <v>8.1509395003097257E-2</v>
      </c>
    </row>
    <row r="104" spans="1:9" x14ac:dyDescent="0.3">
      <c r="A104" s="8">
        <v>45667</v>
      </c>
      <c r="B104" s="9" t="s">
        <v>14</v>
      </c>
      <c r="C104" s="32">
        <v>798.80000000000007</v>
      </c>
      <c r="D104" s="11">
        <v>341.19999999999993</v>
      </c>
      <c r="E104" s="16">
        <v>341.19999999999993</v>
      </c>
      <c r="F104" s="16"/>
      <c r="G104" s="12">
        <f t="shared" si="1"/>
        <v>0.42714071106659979</v>
      </c>
      <c r="H104" s="13">
        <f>COUNTIF(Rend_Filetadores[Data],Rend_Filetadores[[#This Row],[Data]])</f>
        <v>17</v>
      </c>
      <c r="I104" s="12">
        <f>IFERROR(Rend_Filetadores[[#This Row],[Filé produzido (kg)]]/SUMIF(Rend_Filetadores[Data],Rend_Filetadores[[#This Row],[Data]],Rend_Filetadores[Filé produzido (kg)]),"")</f>
        <v>8.8065248812719363E-2</v>
      </c>
    </row>
    <row r="105" spans="1:9" x14ac:dyDescent="0.3">
      <c r="A105" s="8">
        <v>45667</v>
      </c>
      <c r="B105" s="9" t="s">
        <v>15</v>
      </c>
      <c r="C105" s="32">
        <v>581.79999999999995</v>
      </c>
      <c r="D105" s="11">
        <v>250.40000000000006</v>
      </c>
      <c r="E105" s="16">
        <v>250.40000000000006</v>
      </c>
      <c r="F105" s="16"/>
      <c r="G105" s="12">
        <f t="shared" si="1"/>
        <v>0.43038844963905137</v>
      </c>
      <c r="H105" s="13">
        <f>COUNTIF(Rend_Filetadores[Data],Rend_Filetadores[[#This Row],[Data]])</f>
        <v>17</v>
      </c>
      <c r="I105" s="12">
        <f>IFERROR(Rend_Filetadores[[#This Row],[Filé produzido (kg)]]/SUMIF(Rend_Filetadores[Data],Rend_Filetadores[[#This Row],[Data]],Rend_Filetadores[Filé produzido (kg)]),"")</f>
        <v>6.4629361965723733E-2</v>
      </c>
    </row>
    <row r="106" spans="1:9" x14ac:dyDescent="0.3">
      <c r="A106" s="8">
        <v>45667</v>
      </c>
      <c r="B106" s="9" t="s">
        <v>16</v>
      </c>
      <c r="C106" s="32">
        <v>592.09999999999991</v>
      </c>
      <c r="D106" s="11">
        <v>245.80000000000004</v>
      </c>
      <c r="E106" s="16">
        <v>245.80000000000004</v>
      </c>
      <c r="F106" s="16"/>
      <c r="G106" s="12">
        <f t="shared" si="1"/>
        <v>0.41513257895625755</v>
      </c>
      <c r="H106" s="13">
        <f>COUNTIF(Rend_Filetadores[Data],Rend_Filetadores[[#This Row],[Data]])</f>
        <v>17</v>
      </c>
      <c r="I106" s="12">
        <f>IFERROR(Rend_Filetadores[[#This Row],[Filé produzido (kg)]]/SUMIF(Rend_Filetadores[Data],Rend_Filetadores[[#This Row],[Data]],Rend_Filetadores[Filé produzido (kg)]),"")</f>
        <v>6.3442081354532318E-2</v>
      </c>
    </row>
    <row r="107" spans="1:9" x14ac:dyDescent="0.3">
      <c r="A107" s="8">
        <v>45667</v>
      </c>
      <c r="B107" s="9" t="s">
        <v>17</v>
      </c>
      <c r="C107" s="32">
        <v>656.1</v>
      </c>
      <c r="D107" s="11">
        <v>271.5</v>
      </c>
      <c r="E107" s="16">
        <v>271.5</v>
      </c>
      <c r="F107" s="16"/>
      <c r="G107" s="12">
        <f t="shared" si="1"/>
        <v>0.41380887059899402</v>
      </c>
      <c r="H107" s="13">
        <f>COUNTIF(Rend_Filetadores[Data],Rend_Filetadores[[#This Row],[Data]])</f>
        <v>17</v>
      </c>
      <c r="I107" s="12">
        <f>IFERROR(Rend_Filetadores[[#This Row],[Filé produzido (kg)]]/SUMIF(Rend_Filetadores[Data],Rend_Filetadores[[#This Row],[Data]],Rend_Filetadores[Filé produzido (kg)]),"")</f>
        <v>7.0075366508362588E-2</v>
      </c>
    </row>
    <row r="108" spans="1:9" x14ac:dyDescent="0.3">
      <c r="A108" s="8">
        <v>45667</v>
      </c>
      <c r="B108" s="9" t="s">
        <v>18</v>
      </c>
      <c r="C108" s="32">
        <v>516.20000000000005</v>
      </c>
      <c r="D108" s="11">
        <v>221.7</v>
      </c>
      <c r="E108" s="16">
        <v>221.7</v>
      </c>
      <c r="F108" s="16"/>
      <c r="G108" s="12">
        <f t="shared" si="1"/>
        <v>0.42948469585431998</v>
      </c>
      <c r="H108" s="13">
        <f>COUNTIF(Rend_Filetadores[Data],Rend_Filetadores[[#This Row],[Data]])</f>
        <v>17</v>
      </c>
      <c r="I108" s="12">
        <f>IFERROR(Rend_Filetadores[[#This Row],[Filé produzido (kg)]]/SUMIF(Rend_Filetadores[Data],Rend_Filetadores[[#This Row],[Data]],Rend_Filetadores[Filé produzido (kg)]),"")</f>
        <v>5.7221763369812093E-2</v>
      </c>
    </row>
    <row r="109" spans="1:9" x14ac:dyDescent="0.3">
      <c r="A109" s="8">
        <v>45667</v>
      </c>
      <c r="B109" s="9" t="s">
        <v>19</v>
      </c>
      <c r="C109" s="32">
        <v>494.6</v>
      </c>
      <c r="D109" s="11">
        <v>209.00000000000003</v>
      </c>
      <c r="E109" s="16">
        <v>209.00000000000003</v>
      </c>
      <c r="F109" s="16"/>
      <c r="G109" s="12">
        <f t="shared" si="1"/>
        <v>0.42256368782854836</v>
      </c>
      <c r="H109" s="13">
        <f>COUNTIF(Rend_Filetadores[Data],Rend_Filetadores[[#This Row],[Data]])</f>
        <v>17</v>
      </c>
      <c r="I109" s="12">
        <f>IFERROR(Rend_Filetadores[[#This Row],[Filé produzido (kg)]]/SUMIF(Rend_Filetadores[Data],Rend_Filetadores[[#This Row],[Data]],Rend_Filetadores[Filé produzido (kg)]),"")</f>
        <v>5.394383646500104E-2</v>
      </c>
    </row>
    <row r="110" spans="1:9" x14ac:dyDescent="0.3">
      <c r="A110" s="8">
        <v>45667</v>
      </c>
      <c r="B110" s="9" t="s">
        <v>20</v>
      </c>
      <c r="C110" s="32">
        <v>676.80000000000007</v>
      </c>
      <c r="D110" s="11">
        <v>286</v>
      </c>
      <c r="E110" s="16">
        <v>286</v>
      </c>
      <c r="F110" s="16"/>
      <c r="G110" s="12">
        <f t="shared" si="1"/>
        <v>0.42257683215130021</v>
      </c>
      <c r="H110" s="13">
        <f>COUNTIF(Rend_Filetadores[Data],Rend_Filetadores[[#This Row],[Data]])</f>
        <v>17</v>
      </c>
      <c r="I110" s="12">
        <f>IFERROR(Rend_Filetadores[[#This Row],[Filé produzido (kg)]]/SUMIF(Rend_Filetadores[Data],Rend_Filetadores[[#This Row],[Data]],Rend_Filetadores[Filé produzido (kg)]),"")</f>
        <v>7.381788147842247E-2</v>
      </c>
    </row>
    <row r="111" spans="1:9" x14ac:dyDescent="0.3">
      <c r="A111" s="8">
        <v>45667</v>
      </c>
      <c r="B111" s="9" t="s">
        <v>21</v>
      </c>
      <c r="C111" s="32">
        <v>735</v>
      </c>
      <c r="D111" s="11">
        <v>321.8</v>
      </c>
      <c r="E111" s="16">
        <v>321.8</v>
      </c>
      <c r="F111" s="16"/>
      <c r="G111" s="12">
        <f t="shared" si="1"/>
        <v>0.43782312925170069</v>
      </c>
      <c r="H111" s="13">
        <f>COUNTIF(Rend_Filetadores[Data],Rend_Filetadores[[#This Row],[Data]])</f>
        <v>17</v>
      </c>
      <c r="I111" s="14">
        <f>IFERROR(Rend_Filetadores[[#This Row],[Filé produzido (kg)]]/SUMIF(Rend_Filetadores[Data],Rend_Filetadores[[#This Row],[Data]],Rend_Filetadores[Filé produzido (kg)]),"")</f>
        <v>8.305802188725997E-2</v>
      </c>
    </row>
    <row r="112" spans="1:9" x14ac:dyDescent="0.3">
      <c r="A112" s="8">
        <v>45667</v>
      </c>
      <c r="B112" s="9" t="s">
        <v>22</v>
      </c>
      <c r="C112" s="32">
        <v>462.79999999999995</v>
      </c>
      <c r="D112" s="11">
        <v>193.60000000000002</v>
      </c>
      <c r="E112" s="16">
        <v>193.60000000000002</v>
      </c>
      <c r="F112" s="16"/>
      <c r="G112" s="12">
        <f t="shared" si="1"/>
        <v>0.41832324978392404</v>
      </c>
      <c r="H112" s="13">
        <f>COUNTIF(Rend_Filetadores[Data],Rend_Filetadores[[#This Row],[Data]])</f>
        <v>17</v>
      </c>
      <c r="I112" s="14">
        <f>IFERROR(Rend_Filetadores[[#This Row],[Filé produzido (kg)]]/SUMIF(Rend_Filetadores[Data],Rend_Filetadores[[#This Row],[Data]],Rend_Filetadores[Filé produzido (kg)]),"")</f>
        <v>4.9969027462316754E-2</v>
      </c>
    </row>
    <row r="113" spans="1:9" x14ac:dyDescent="0.3">
      <c r="A113" s="8">
        <v>45667</v>
      </c>
      <c r="B113" s="9" t="s">
        <v>23</v>
      </c>
      <c r="C113" s="32">
        <v>24</v>
      </c>
      <c r="D113" s="11">
        <v>10.3</v>
      </c>
      <c r="E113" s="16">
        <v>10.3</v>
      </c>
      <c r="F113" s="16"/>
      <c r="G113" s="12">
        <f t="shared" si="1"/>
        <v>0.4291666666666667</v>
      </c>
      <c r="H113" s="13">
        <f>COUNTIF(Rend_Filetadores[Data],Rend_Filetadores[[#This Row],[Data]])</f>
        <v>17</v>
      </c>
      <c r="I113" s="14">
        <f>IFERROR(Rend_Filetadores[[#This Row],[Filé produzido (kg)]]/SUMIF(Rend_Filetadores[Data],Rend_Filetadores[[#This Row],[Data]],Rend_Filetadores[Filé produzido (kg)]),"")</f>
        <v>2.6584761511459841E-3</v>
      </c>
    </row>
    <row r="114" spans="1:9" x14ac:dyDescent="0.3">
      <c r="A114" s="8">
        <v>45667</v>
      </c>
      <c r="B114" s="9" t="s">
        <v>24</v>
      </c>
      <c r="C114" s="32">
        <v>21.5</v>
      </c>
      <c r="D114" s="11">
        <v>9.7000000000000011</v>
      </c>
      <c r="E114" s="16">
        <v>9.7000000000000011</v>
      </c>
      <c r="F114" s="16"/>
      <c r="G114" s="12">
        <f t="shared" si="1"/>
        <v>0.45116279069767445</v>
      </c>
      <c r="H114" s="13">
        <f>COUNTIF(Rend_Filetadores[Data],Rend_Filetadores[[#This Row],[Data]])</f>
        <v>17</v>
      </c>
      <c r="I114" s="14">
        <f>IFERROR(Rend_Filetadores[[#This Row],[Filé produzido (kg)]]/SUMIF(Rend_Filetadores[Data],Rend_Filetadores[[#This Row],[Data]],Rend_Filetadores[Filé produzido (kg)]),"")</f>
        <v>2.5036134627297131E-3</v>
      </c>
    </row>
    <row r="115" spans="1:9" x14ac:dyDescent="0.3">
      <c r="A115" s="8">
        <v>45667</v>
      </c>
      <c r="B115" s="9" t="s">
        <v>27</v>
      </c>
      <c r="C115" s="32">
        <v>649.20000000000005</v>
      </c>
      <c r="D115" s="11">
        <v>277</v>
      </c>
      <c r="E115" s="16">
        <v>277</v>
      </c>
      <c r="F115" s="16"/>
      <c r="G115" s="12">
        <f t="shared" si="1"/>
        <v>0.42667898952556993</v>
      </c>
      <c r="H115" s="13">
        <f>COUNTIF(Rend_Filetadores[Data],Rend_Filetadores[[#This Row],[Data]])</f>
        <v>17</v>
      </c>
      <c r="I115" s="14">
        <f>IFERROR(Rend_Filetadores[[#This Row],[Filé produzido (kg)]]/SUMIF(Rend_Filetadores[Data],Rend_Filetadores[[#This Row],[Data]],Rend_Filetadores[Filé produzido (kg)]),"")</f>
        <v>7.1494941152178401E-2</v>
      </c>
    </row>
    <row r="116" spans="1:9" x14ac:dyDescent="0.3">
      <c r="A116" s="8">
        <v>45670</v>
      </c>
      <c r="B116" s="9" t="s">
        <v>12</v>
      </c>
      <c r="C116" s="32">
        <v>746.19999999999993</v>
      </c>
      <c r="D116" s="11">
        <v>320.79999999999995</v>
      </c>
      <c r="E116" s="16">
        <v>320.79999999999995</v>
      </c>
      <c r="F116" s="16"/>
      <c r="G116" s="12">
        <f t="shared" si="1"/>
        <v>0.42991155186277136</v>
      </c>
      <c r="H116" s="13">
        <f>COUNTIF(Rend_Filetadores[Data],Rend_Filetadores[[#This Row],[Data]])</f>
        <v>16</v>
      </c>
      <c r="I116" s="14">
        <f>IFERROR(Rend_Filetadores[[#This Row],[Filé produzido (kg)]]/SUMIF(Rend_Filetadores[Data],Rend_Filetadores[[#This Row],[Data]],Rend_Filetadores[Filé produzido (kg)]),"")</f>
        <v>7.6867781664829632E-2</v>
      </c>
    </row>
    <row r="117" spans="1:9" x14ac:dyDescent="0.3">
      <c r="A117" s="8">
        <v>45670</v>
      </c>
      <c r="B117" s="9" t="s">
        <v>10</v>
      </c>
      <c r="C117" s="32">
        <v>686.99999999999989</v>
      </c>
      <c r="D117" s="11">
        <v>289.69999999999987</v>
      </c>
      <c r="E117" s="16">
        <v>289.69999999999987</v>
      </c>
      <c r="F117" s="16"/>
      <c r="G117" s="12">
        <f t="shared" si="1"/>
        <v>0.42168850072780195</v>
      </c>
      <c r="H117" s="13">
        <f>COUNTIF(Rend_Filetadores[Data],Rend_Filetadores[[#This Row],[Data]])</f>
        <v>16</v>
      </c>
      <c r="I117" s="14">
        <f>IFERROR(Rend_Filetadores[[#This Row],[Filé produzido (kg)]]/SUMIF(Rend_Filetadores[Data],Rend_Filetadores[[#This Row],[Data]],Rend_Filetadores[Filé produzido (kg)]),"")</f>
        <v>6.9415824028370127E-2</v>
      </c>
    </row>
    <row r="118" spans="1:9" x14ac:dyDescent="0.3">
      <c r="A118" s="8">
        <v>45670</v>
      </c>
      <c r="B118" s="9" t="s">
        <v>11</v>
      </c>
      <c r="C118" s="32">
        <v>594.9</v>
      </c>
      <c r="D118" s="11">
        <v>258.40000000000015</v>
      </c>
      <c r="E118" s="16">
        <v>258.40000000000015</v>
      </c>
      <c r="F118" s="16"/>
      <c r="G118" s="12">
        <f t="shared" si="1"/>
        <v>0.43435871575054658</v>
      </c>
      <c r="H118" s="13">
        <f>COUNTIF(Rend_Filetadores[Data],Rend_Filetadores[[#This Row],[Data]])</f>
        <v>16</v>
      </c>
      <c r="I118" s="14">
        <f>IFERROR(Rend_Filetadores[[#This Row],[Filé produzido (kg)]]/SUMIF(Rend_Filetadores[Data],Rend_Filetadores[[#This Row],[Data]],Rend_Filetadores[Filé produzido (kg)]),"")</f>
        <v>6.1915943834763065E-2</v>
      </c>
    </row>
    <row r="119" spans="1:9" x14ac:dyDescent="0.3">
      <c r="A119" s="8">
        <v>45670</v>
      </c>
      <c r="B119" s="9" t="s">
        <v>26</v>
      </c>
      <c r="C119" s="16">
        <v>639.19999999999993</v>
      </c>
      <c r="D119" s="11">
        <v>257.5</v>
      </c>
      <c r="E119" s="16">
        <v>257.5</v>
      </c>
      <c r="F119" s="16"/>
      <c r="G119" s="12">
        <f t="shared" si="1"/>
        <v>0.40284730913642058</v>
      </c>
      <c r="H119" s="13">
        <f>COUNTIF(Rend_Filetadores[Data],Rend_Filetadores[[#This Row],[Data]])</f>
        <v>16</v>
      </c>
      <c r="I119" s="14">
        <f>IFERROR(Rend_Filetadores[[#This Row],[Filé produzido (kg)]]/SUMIF(Rend_Filetadores[Data],Rend_Filetadores[[#This Row],[Data]],Rend_Filetadores[Filé produzido (kg)]),"")</f>
        <v>6.1700292327598605E-2</v>
      </c>
    </row>
    <row r="120" spans="1:9" x14ac:dyDescent="0.3">
      <c r="A120" s="8">
        <v>45670</v>
      </c>
      <c r="B120" s="9" t="s">
        <v>13</v>
      </c>
      <c r="C120" s="16">
        <v>824.4</v>
      </c>
      <c r="D120" s="11">
        <v>357.49999999999983</v>
      </c>
      <c r="E120" s="16">
        <v>357.49999999999983</v>
      </c>
      <c r="F120" s="16"/>
      <c r="G120" s="12">
        <f t="shared" si="1"/>
        <v>0.43364871421639961</v>
      </c>
      <c r="H120" s="13">
        <f>COUNTIF(Rend_Filetadores[Data],Rend_Filetadores[[#This Row],[Data]])</f>
        <v>16</v>
      </c>
      <c r="I120" s="14">
        <f>IFERROR(Rend_Filetadores[[#This Row],[Filé produzido (kg)]]/SUMIF(Rend_Filetadores[Data],Rend_Filetadores[[#This Row],[Data]],Rend_Filetadores[Filé produzido (kg)]),"")</f>
        <v>8.5661570901423262E-2</v>
      </c>
    </row>
    <row r="121" spans="1:9" x14ac:dyDescent="0.3">
      <c r="A121" s="8">
        <v>45670</v>
      </c>
      <c r="B121" s="9" t="s">
        <v>14</v>
      </c>
      <c r="C121" s="16">
        <v>942.7</v>
      </c>
      <c r="D121" s="11">
        <v>400.60000000000008</v>
      </c>
      <c r="E121" s="16">
        <v>400.60000000000008</v>
      </c>
      <c r="F121" s="16"/>
      <c r="G121" s="12">
        <f t="shared" si="1"/>
        <v>0.42494961281425697</v>
      </c>
      <c r="H121" s="13">
        <f>COUNTIF(Rend_Filetadores[Data],Rend_Filetadores[[#This Row],[Data]])</f>
        <v>16</v>
      </c>
      <c r="I121" s="14">
        <f>IFERROR(Rend_Filetadores[[#This Row],[Filé produzido (kg)]]/SUMIF(Rend_Filetadores[Data],Rend_Filetadores[[#This Row],[Data]],Rend_Filetadores[Filé produzido (kg)]),"")</f>
        <v>9.5988881966741768E-2</v>
      </c>
    </row>
    <row r="122" spans="1:9" x14ac:dyDescent="0.3">
      <c r="A122" s="8">
        <v>45670</v>
      </c>
      <c r="B122" s="50" t="s">
        <v>15</v>
      </c>
      <c r="C122" s="16">
        <v>677.39999999999986</v>
      </c>
      <c r="D122" s="11">
        <v>286.79999999999995</v>
      </c>
      <c r="E122" s="16">
        <v>286.79999999999995</v>
      </c>
      <c r="F122" s="16"/>
      <c r="G122" s="12">
        <f t="shared" si="1"/>
        <v>0.42338352524357842</v>
      </c>
      <c r="H122" s="13">
        <f>COUNTIF(Rend_Filetadores[Data],Rend_Filetadores[[#This Row],[Data]])</f>
        <v>16</v>
      </c>
      <c r="I122" s="14">
        <f>IFERROR(Rend_Filetadores[[#This Row],[Filé produzido (kg)]]/SUMIF(Rend_Filetadores[Data],Rend_Filetadores[[#This Row],[Data]],Rend_Filetadores[Filé produzido (kg)]),"")</f>
        <v>6.8720946949729231E-2</v>
      </c>
    </row>
    <row r="123" spans="1:9" x14ac:dyDescent="0.3">
      <c r="A123" s="8">
        <v>45670</v>
      </c>
      <c r="B123" s="9" t="s">
        <v>16</v>
      </c>
      <c r="C123" s="16">
        <v>608.89999999999986</v>
      </c>
      <c r="D123" s="11">
        <v>251.99999999999994</v>
      </c>
      <c r="E123" s="16">
        <v>251.99999999999994</v>
      </c>
      <c r="F123" s="16"/>
      <c r="G123" s="12">
        <f t="shared" si="1"/>
        <v>0.41386106092954505</v>
      </c>
      <c r="H123" s="13">
        <f>COUNTIF(Rend_Filetadores[Data],Rend_Filetadores[[#This Row],[Data]])</f>
        <v>16</v>
      </c>
      <c r="I123" s="14">
        <f>IFERROR(Rend_Filetadores[[#This Row],[Filé produzido (kg)]]/SUMIF(Rend_Filetadores[Data],Rend_Filetadores[[#This Row],[Data]],Rend_Filetadores[Filé produzido (kg)]),"")</f>
        <v>6.0382422006038231E-2</v>
      </c>
    </row>
    <row r="124" spans="1:9" x14ac:dyDescent="0.3">
      <c r="A124" s="8">
        <v>45670</v>
      </c>
      <c r="B124" s="9" t="s">
        <v>17</v>
      </c>
      <c r="C124" s="16">
        <v>602.49999999999989</v>
      </c>
      <c r="D124" s="11">
        <v>248.2</v>
      </c>
      <c r="E124" s="16">
        <v>248.2</v>
      </c>
      <c r="F124" s="16"/>
      <c r="G124" s="12">
        <f t="shared" si="1"/>
        <v>0.41195020746887973</v>
      </c>
      <c r="H124" s="13">
        <f>COUNTIF(Rend_Filetadores[Data],Rend_Filetadores[[#This Row],[Data]])</f>
        <v>16</v>
      </c>
      <c r="I124" s="14">
        <f>IFERROR(Rend_Filetadores[[#This Row],[Filé produzido (kg)]]/SUMIF(Rend_Filetadores[Data],Rend_Filetadores[[#This Row],[Data]],Rend_Filetadores[Filé produzido (kg)]),"")</f>
        <v>5.9471893420232909E-2</v>
      </c>
    </row>
    <row r="125" spans="1:9" x14ac:dyDescent="0.3">
      <c r="A125" s="8">
        <v>45670</v>
      </c>
      <c r="B125" s="9" t="s">
        <v>18</v>
      </c>
      <c r="C125" s="16">
        <v>545</v>
      </c>
      <c r="D125" s="11">
        <v>227.4</v>
      </c>
      <c r="E125" s="16">
        <v>227.4</v>
      </c>
      <c r="F125" s="16"/>
      <c r="G125" s="12">
        <f t="shared" si="1"/>
        <v>0.41724770642201836</v>
      </c>
      <c r="H125" s="13">
        <f>COUNTIF(Rend_Filetadores[Data],Rend_Filetadores[[#This Row],[Data]])</f>
        <v>16</v>
      </c>
      <c r="I125" s="14">
        <f>IFERROR(Rend_Filetadores[[#This Row],[Filé produzido (kg)]]/SUMIF(Rend_Filetadores[Data],Rend_Filetadores[[#This Row],[Data]],Rend_Filetadores[Filé produzido (kg)]),"")</f>
        <v>5.4487947476877373E-2</v>
      </c>
    </row>
    <row r="126" spans="1:9" x14ac:dyDescent="0.3">
      <c r="A126" s="8">
        <v>45670</v>
      </c>
      <c r="B126" s="9" t="s">
        <v>28</v>
      </c>
      <c r="C126" s="16">
        <v>219.2</v>
      </c>
      <c r="D126" s="11">
        <v>93.399999999999991</v>
      </c>
      <c r="E126" s="16">
        <v>93.399999999999991</v>
      </c>
      <c r="F126" s="16"/>
      <c r="G126" s="12">
        <f t="shared" si="1"/>
        <v>0.4260948905109489</v>
      </c>
      <c r="H126" s="13">
        <f>COUNTIF(Rend_Filetadores[Data],Rend_Filetadores[[#This Row],[Data]])</f>
        <v>16</v>
      </c>
      <c r="I126" s="14">
        <f>IFERROR(Rend_Filetadores[[#This Row],[Filé produzido (kg)]]/SUMIF(Rend_Filetadores[Data],Rend_Filetadores[[#This Row],[Data]],Rend_Filetadores[Filé produzido (kg)]),"")</f>
        <v>2.237983418795227E-2</v>
      </c>
    </row>
    <row r="127" spans="1:9" x14ac:dyDescent="0.3">
      <c r="A127" s="8">
        <v>45670</v>
      </c>
      <c r="B127" s="9" t="s">
        <v>20</v>
      </c>
      <c r="C127" s="16">
        <v>784.49999999999989</v>
      </c>
      <c r="D127" s="11">
        <v>326.49999999999994</v>
      </c>
      <c r="E127" s="16">
        <v>326.49999999999994</v>
      </c>
      <c r="F127" s="16"/>
      <c r="G127" s="12">
        <f t="shared" si="1"/>
        <v>0.4161886551943913</v>
      </c>
      <c r="H127" s="13">
        <f>COUNTIF(Rend_Filetadores[Data],Rend_Filetadores[[#This Row],[Data]])</f>
        <v>16</v>
      </c>
      <c r="I127" s="14">
        <f>IFERROR(Rend_Filetadores[[#This Row],[Filé produzido (kg)]]/SUMIF(Rend_Filetadores[Data],Rend_Filetadores[[#This Row],[Data]],Rend_Filetadores[Filé produzido (kg)]),"")</f>
        <v>7.8233574543537632E-2</v>
      </c>
    </row>
    <row r="128" spans="1:9" x14ac:dyDescent="0.3">
      <c r="A128" s="8">
        <v>45670</v>
      </c>
      <c r="B128" s="9" t="s">
        <v>21</v>
      </c>
      <c r="C128" s="16">
        <v>762.30000000000007</v>
      </c>
      <c r="D128" s="11">
        <v>339.60000000000008</v>
      </c>
      <c r="E128" s="16">
        <v>339.60000000000008</v>
      </c>
      <c r="F128" s="16"/>
      <c r="G128" s="12">
        <f t="shared" si="1"/>
        <v>0.44549390003935463</v>
      </c>
      <c r="H128" s="13">
        <f>COUNTIF(Rend_Filetadores[Data],Rend_Filetadores[[#This Row],[Data]])</f>
        <v>16</v>
      </c>
      <c r="I128" s="14">
        <f>IFERROR(Rend_Filetadores[[#This Row],[Filé produzido (kg)]]/SUMIF(Rend_Filetadores[Data],Rend_Filetadores[[#This Row],[Data]],Rend_Filetadores[Filé produzido (kg)]),"")</f>
        <v>8.1372502036708705E-2</v>
      </c>
    </row>
    <row r="129" spans="1:9" x14ac:dyDescent="0.3">
      <c r="A129" s="8">
        <v>45670</v>
      </c>
      <c r="B129" s="9" t="s">
        <v>22</v>
      </c>
      <c r="C129" s="16">
        <v>546.79999999999995</v>
      </c>
      <c r="D129" s="11">
        <v>227.30000000000007</v>
      </c>
      <c r="E129" s="16">
        <v>227.30000000000007</v>
      </c>
      <c r="F129" s="16"/>
      <c r="G129" s="12">
        <f t="shared" si="1"/>
        <v>0.41569129480614503</v>
      </c>
      <c r="H129" s="13">
        <f>COUNTIF(Rend_Filetadores[Data],Rend_Filetadores[[#This Row],[Data]])</f>
        <v>16</v>
      </c>
      <c r="I129" s="14">
        <f>IFERROR(Rend_Filetadores[[#This Row],[Filé produzido (kg)]]/SUMIF(Rend_Filetadores[Data],Rend_Filetadores[[#This Row],[Data]],Rend_Filetadores[Filé produzido (kg)]),"")</f>
        <v>5.446398619830356E-2</v>
      </c>
    </row>
    <row r="130" spans="1:9" x14ac:dyDescent="0.3">
      <c r="A130" s="8">
        <v>45670</v>
      </c>
      <c r="B130" s="9" t="s">
        <v>23</v>
      </c>
      <c r="C130" s="16">
        <v>378.9</v>
      </c>
      <c r="D130" s="11">
        <v>162.30000000000001</v>
      </c>
      <c r="E130" s="16">
        <v>162.30000000000001</v>
      </c>
      <c r="F130" s="16"/>
      <c r="G130" s="12">
        <f t="shared" si="1"/>
        <v>0.42834520981789398</v>
      </c>
      <c r="H130" s="13">
        <f>COUNTIF(Rend_Filetadores[Data],Rend_Filetadores[[#This Row],[Data]])</f>
        <v>16</v>
      </c>
      <c r="I130" s="14">
        <f>IFERROR(Rend_Filetadores[[#This Row],[Filé produzido (kg)]]/SUMIF(Rend_Filetadores[Data],Rend_Filetadores[[#This Row],[Data]],Rend_Filetadores[Filé produzido (kg)]),"")</f>
        <v>3.8889155125317494E-2</v>
      </c>
    </row>
    <row r="131" spans="1:9" x14ac:dyDescent="0.3">
      <c r="A131" s="8">
        <v>45670</v>
      </c>
      <c r="B131" s="9" t="s">
        <v>24</v>
      </c>
      <c r="C131" s="16">
        <v>285.3</v>
      </c>
      <c r="D131" s="11">
        <v>125.39999999999999</v>
      </c>
      <c r="E131" s="16">
        <v>125.39999999999999</v>
      </c>
      <c r="F131" s="16"/>
      <c r="G131" s="12">
        <f t="shared" si="1"/>
        <v>0.43953732912723442</v>
      </c>
      <c r="H131" s="13">
        <f>COUNTIF(Rend_Filetadores[Data],Rend_Filetadores[[#This Row],[Data]])</f>
        <v>16</v>
      </c>
      <c r="I131" s="14">
        <f>IFERROR(Rend_Filetadores[[#This Row],[Filé produzido (kg)]]/SUMIF(Rend_Filetadores[Data],Rend_Filetadores[[#This Row],[Data]],Rend_Filetadores[Filé produzido (kg)]),"")</f>
        <v>3.0047443331576173E-2</v>
      </c>
    </row>
    <row r="132" spans="1:9" x14ac:dyDescent="0.3">
      <c r="A132" s="8">
        <v>45671</v>
      </c>
      <c r="B132" s="9" t="s">
        <v>9</v>
      </c>
      <c r="C132" s="32">
        <v>733.2</v>
      </c>
      <c r="D132" s="11">
        <v>301.40000000000009</v>
      </c>
      <c r="E132" s="16">
        <v>301.40000000000009</v>
      </c>
      <c r="F132" s="16">
        <v>-45</v>
      </c>
      <c r="G132" s="12">
        <f t="shared" ref="G132:G195" si="2">IFERROR(D132/C132,"")</f>
        <v>0.41107474086197499</v>
      </c>
      <c r="H132" s="13">
        <f>COUNTIF(Rend_Filetadores[Data],Rend_Filetadores[[#This Row],[Data]])</f>
        <v>17</v>
      </c>
      <c r="I132" s="14">
        <f>IFERROR(Rend_Filetadores[[#This Row],[Filé produzido (kg)]]/SUMIF(Rend_Filetadores[Data],Rend_Filetadores[[#This Row],[Data]],Rend_Filetadores[Filé produzido (kg)]),"")</f>
        <v>7.4258401497979715E-2</v>
      </c>
    </row>
    <row r="133" spans="1:9" x14ac:dyDescent="0.3">
      <c r="A133" s="8">
        <v>45671</v>
      </c>
      <c r="B133" s="9" t="s">
        <v>12</v>
      </c>
      <c r="C133" s="32">
        <v>614.1</v>
      </c>
      <c r="D133" s="11">
        <v>288.89999999999998</v>
      </c>
      <c r="E133" s="16">
        <v>288.89999999999998</v>
      </c>
      <c r="F133" s="16"/>
      <c r="G133" s="12">
        <f t="shared" si="2"/>
        <v>0.47044455300439664</v>
      </c>
      <c r="H133" s="13">
        <f>COUNTIF(Rend_Filetadores[Data],Rend_Filetadores[[#This Row],[Data]])</f>
        <v>17</v>
      </c>
      <c r="I133" s="14">
        <f>IFERROR(Rend_Filetadores[[#This Row],[Filé produzido (kg)]]/SUMIF(Rend_Filetadores[Data],Rend_Filetadores[[#This Row],[Data]],Rend_Filetadores[Filé produzido (kg)]),"")</f>
        <v>7.1178673499556505E-2</v>
      </c>
    </row>
    <row r="134" spans="1:9" x14ac:dyDescent="0.3">
      <c r="A134" s="8">
        <v>45671</v>
      </c>
      <c r="B134" s="9" t="s">
        <v>10</v>
      </c>
      <c r="C134" s="32">
        <v>657.4</v>
      </c>
      <c r="D134" s="11">
        <v>276.60000000000002</v>
      </c>
      <c r="E134" s="16">
        <v>276.60000000000002</v>
      </c>
      <c r="F134" s="16"/>
      <c r="G134" s="12">
        <f t="shared" si="2"/>
        <v>0.42074840279890485</v>
      </c>
      <c r="H134" s="13">
        <f>COUNTIF(Rend_Filetadores[Data],Rend_Filetadores[[#This Row],[Data]])</f>
        <v>17</v>
      </c>
      <c r="I134" s="14">
        <f>IFERROR(Rend_Filetadores[[#This Row],[Filé produzido (kg)]]/SUMIF(Rend_Filetadores[Data],Rend_Filetadores[[#This Row],[Data]],Rend_Filetadores[Filé produzido (kg)]),"")</f>
        <v>6.814822114910811E-2</v>
      </c>
    </row>
    <row r="135" spans="1:9" x14ac:dyDescent="0.3">
      <c r="A135" s="8">
        <v>45671</v>
      </c>
      <c r="B135" s="9" t="s">
        <v>11</v>
      </c>
      <c r="C135" s="32">
        <v>507.4</v>
      </c>
      <c r="D135" s="11">
        <v>216.2</v>
      </c>
      <c r="E135" s="16">
        <v>216.2</v>
      </c>
      <c r="F135" s="16"/>
      <c r="G135" s="12">
        <f t="shared" si="2"/>
        <v>0.42609381158849036</v>
      </c>
      <c r="H135" s="13">
        <f>COUNTIF(Rend_Filetadores[Data],Rend_Filetadores[[#This Row],[Data]])</f>
        <v>17</v>
      </c>
      <c r="I135" s="14">
        <f>IFERROR(Rend_Filetadores[[#This Row],[Filé produzido (kg)]]/SUMIF(Rend_Filetadores[Data],Rend_Filetadores[[#This Row],[Data]],Rend_Filetadores[Filé produzido (kg)]),"")</f>
        <v>5.3266975460727305E-2</v>
      </c>
    </row>
    <row r="136" spans="1:9" x14ac:dyDescent="0.3">
      <c r="A136" s="8">
        <v>45671</v>
      </c>
      <c r="B136" s="9" t="s">
        <v>26</v>
      </c>
      <c r="C136" s="32">
        <v>668.2</v>
      </c>
      <c r="D136" s="11">
        <v>266.7</v>
      </c>
      <c r="E136" s="16">
        <v>266.7</v>
      </c>
      <c r="F136" s="16"/>
      <c r="G136" s="12">
        <f t="shared" si="2"/>
        <v>0.39913199640826097</v>
      </c>
      <c r="H136" s="13">
        <f>COUNTIF(Rend_Filetadores[Data],Rend_Filetadores[[#This Row],[Data]])</f>
        <v>17</v>
      </c>
      <c r="I136" s="14">
        <f>IFERROR(Rend_Filetadores[[#This Row],[Filé produzido (kg)]]/SUMIF(Rend_Filetadores[Data],Rend_Filetadores[[#This Row],[Data]],Rend_Filetadores[Filé produzido (kg)]),"")</f>
        <v>6.5709076574356942E-2</v>
      </c>
    </row>
    <row r="137" spans="1:9" x14ac:dyDescent="0.3">
      <c r="A137" s="8">
        <v>45671</v>
      </c>
      <c r="B137" s="9" t="s">
        <v>13</v>
      </c>
      <c r="C137" s="32">
        <v>725.20000000000016</v>
      </c>
      <c r="D137" s="11">
        <v>342.7</v>
      </c>
      <c r="E137" s="16">
        <v>342.7</v>
      </c>
      <c r="F137" s="16"/>
      <c r="G137" s="12">
        <f t="shared" si="2"/>
        <v>0.47255929398786528</v>
      </c>
      <c r="H137" s="13">
        <f>COUNTIF(Rend_Filetadores[Data],Rend_Filetadores[[#This Row],[Data]])</f>
        <v>17</v>
      </c>
      <c r="I137" s="14">
        <f>IFERROR(Rend_Filetadores[[#This Row],[Filé produzido (kg)]]/SUMIF(Rend_Filetadores[Data],Rend_Filetadores[[#This Row],[Data]],Rend_Filetadores[Filé produzido (kg)]),"")</f>
        <v>8.4433822804769881E-2</v>
      </c>
    </row>
    <row r="138" spans="1:9" x14ac:dyDescent="0.3">
      <c r="A138" s="8">
        <v>45671</v>
      </c>
      <c r="B138" s="9" t="s">
        <v>14</v>
      </c>
      <c r="C138" s="32">
        <v>850.8</v>
      </c>
      <c r="D138" s="11">
        <v>313.90000000000015</v>
      </c>
      <c r="E138" s="16">
        <v>313.90000000000015</v>
      </c>
      <c r="F138" s="16"/>
      <c r="G138" s="12">
        <f t="shared" si="2"/>
        <v>0.36894687353079475</v>
      </c>
      <c r="H138" s="13">
        <f>COUNTIF(Rend_Filetadores[Data],Rend_Filetadores[[#This Row],[Data]])</f>
        <v>17</v>
      </c>
      <c r="I138" s="14">
        <f>IFERROR(Rend_Filetadores[[#This Row],[Filé produzido (kg)]]/SUMIF(Rend_Filetadores[Data],Rend_Filetadores[[#This Row],[Data]],Rend_Filetadores[Filé produzido (kg)]),"")</f>
        <v>7.733812949640291E-2</v>
      </c>
    </row>
    <row r="139" spans="1:9" x14ac:dyDescent="0.3">
      <c r="A139" s="8">
        <v>45671</v>
      </c>
      <c r="B139" s="9" t="s">
        <v>15</v>
      </c>
      <c r="C139" s="32">
        <v>593.30000000000007</v>
      </c>
      <c r="D139" s="11">
        <v>203.39999999999998</v>
      </c>
      <c r="E139" s="16">
        <v>203.39999999999998</v>
      </c>
      <c r="F139" s="16"/>
      <c r="G139" s="12">
        <f t="shared" si="2"/>
        <v>0.34282824877802115</v>
      </c>
      <c r="H139" s="13">
        <f>COUNTIF(Rend_Filetadores[Data],Rend_Filetadores[[#This Row],[Data]])</f>
        <v>17</v>
      </c>
      <c r="I139" s="14">
        <f>IFERROR(Rend_Filetadores[[#This Row],[Filé produzido (kg)]]/SUMIF(Rend_Filetadores[Data],Rend_Filetadores[[#This Row],[Data]],Rend_Filetadores[Filé produzido (kg)]),"")</f>
        <v>5.0113333990341964E-2</v>
      </c>
    </row>
    <row r="140" spans="1:9" x14ac:dyDescent="0.3">
      <c r="A140" s="8">
        <v>45671</v>
      </c>
      <c r="B140" s="9" t="s">
        <v>16</v>
      </c>
      <c r="C140" s="32">
        <v>577.1</v>
      </c>
      <c r="D140" s="11">
        <v>221.2</v>
      </c>
      <c r="E140" s="16">
        <v>221.2</v>
      </c>
      <c r="F140" s="16"/>
      <c r="G140" s="12">
        <f t="shared" si="2"/>
        <v>0.38329578929128399</v>
      </c>
      <c r="H140" s="13">
        <f>COUNTIF(Rend_Filetadores[Data],Rend_Filetadores[[#This Row],[Data]])</f>
        <v>17</v>
      </c>
      <c r="I140" s="14">
        <f>IFERROR(Rend_Filetadores[[#This Row],[Filé produzido (kg)]]/SUMIF(Rend_Filetadores[Data],Rend_Filetadores[[#This Row],[Data]],Rend_Filetadores[Filé produzido (kg)]),"")</f>
        <v>5.4498866660096575E-2</v>
      </c>
    </row>
    <row r="141" spans="1:9" x14ac:dyDescent="0.3">
      <c r="A141" s="8">
        <v>45671</v>
      </c>
      <c r="B141" s="9" t="s">
        <v>17</v>
      </c>
      <c r="C141" s="32">
        <v>536.5</v>
      </c>
      <c r="D141" s="11">
        <v>251.40000000000006</v>
      </c>
      <c r="E141" s="16">
        <v>251.40000000000006</v>
      </c>
      <c r="F141" s="16"/>
      <c r="G141" s="12">
        <f t="shared" si="2"/>
        <v>0.46859273066169632</v>
      </c>
      <c r="H141" s="13">
        <f>COUNTIF(Rend_Filetadores[Data],Rend_Filetadores[[#This Row],[Data]])</f>
        <v>17</v>
      </c>
      <c r="I141" s="14">
        <f>IFERROR(Rend_Filetadores[[#This Row],[Filé produzido (kg)]]/SUMIF(Rend_Filetadores[Data],Rend_Filetadores[[#This Row],[Data]],Rend_Filetadores[Filé produzido (kg)]),"")</f>
        <v>6.1939489504286994E-2</v>
      </c>
    </row>
    <row r="142" spans="1:9" x14ac:dyDescent="0.3">
      <c r="A142" s="8">
        <v>45671</v>
      </c>
      <c r="B142" s="9" t="s">
        <v>18</v>
      </c>
      <c r="C142" s="32">
        <v>573.79999999999995</v>
      </c>
      <c r="D142" s="11">
        <v>237.20000000000002</v>
      </c>
      <c r="E142" s="16">
        <v>237.20000000000002</v>
      </c>
      <c r="F142" s="16"/>
      <c r="G142" s="12">
        <f t="shared" si="2"/>
        <v>0.41338445451376793</v>
      </c>
      <c r="H142" s="13">
        <f>COUNTIF(Rend_Filetadores[Data],Rend_Filetadores[[#This Row],[Data]])</f>
        <v>17</v>
      </c>
      <c r="I142" s="14">
        <f>IFERROR(Rend_Filetadores[[#This Row],[Filé produzido (kg)]]/SUMIF(Rend_Filetadores[Data],Rend_Filetadores[[#This Row],[Data]],Rend_Filetadores[Filé produzido (kg)]),"")</f>
        <v>5.8440918498078254E-2</v>
      </c>
    </row>
    <row r="143" spans="1:9" x14ac:dyDescent="0.3">
      <c r="A143" s="8">
        <v>45671</v>
      </c>
      <c r="B143" s="9" t="s">
        <v>28</v>
      </c>
      <c r="C143" s="32">
        <v>42.9</v>
      </c>
      <c r="D143" s="11">
        <v>16.8</v>
      </c>
      <c r="E143" s="16">
        <v>16.8</v>
      </c>
      <c r="F143" s="16"/>
      <c r="G143" s="12">
        <f t="shared" si="2"/>
        <v>0.39160839160839161</v>
      </c>
      <c r="H143" s="13">
        <f>COUNTIF(Rend_Filetadores[Data],Rend_Filetadores[[#This Row],[Data]])</f>
        <v>17</v>
      </c>
      <c r="I143" s="14">
        <f>IFERROR(Rend_Filetadores[[#This Row],[Filé produzido (kg)]]/SUMIF(Rend_Filetadores[Data],Rend_Filetadores[[#This Row],[Data]],Rend_Filetadores[Filé produzido (kg)]),"")</f>
        <v>4.1391544298807533E-3</v>
      </c>
    </row>
    <row r="144" spans="1:9" x14ac:dyDescent="0.3">
      <c r="A144" s="8">
        <v>45671</v>
      </c>
      <c r="B144" s="9" t="s">
        <v>20</v>
      </c>
      <c r="C144" s="32">
        <v>855.40000000000009</v>
      </c>
      <c r="D144" s="11">
        <v>344.49999999999994</v>
      </c>
      <c r="E144" s="16">
        <v>344.49999999999994</v>
      </c>
      <c r="F144" s="16">
        <v>9</v>
      </c>
      <c r="G144" s="12">
        <f t="shared" si="2"/>
        <v>0.40273556231003027</v>
      </c>
      <c r="H144" s="13">
        <f>COUNTIF(Rend_Filetadores[Data],Rend_Filetadores[[#This Row],[Data]])</f>
        <v>17</v>
      </c>
      <c r="I144" s="14">
        <f>IFERROR(Rend_Filetadores[[#This Row],[Filé produzido (kg)]]/SUMIF(Rend_Filetadores[Data],Rend_Filetadores[[#This Row],[Data]],Rend_Filetadores[Filé produzido (kg)]),"")</f>
        <v>8.4877303636542806E-2</v>
      </c>
    </row>
    <row r="145" spans="1:9" x14ac:dyDescent="0.3">
      <c r="A145" s="8">
        <v>45671</v>
      </c>
      <c r="B145" s="9" t="s">
        <v>21</v>
      </c>
      <c r="C145" s="32">
        <v>829.09999999999991</v>
      </c>
      <c r="D145" s="11">
        <v>366.7000000000001</v>
      </c>
      <c r="E145" s="16">
        <v>366.7000000000001</v>
      </c>
      <c r="F145" s="16"/>
      <c r="G145" s="12">
        <f t="shared" si="2"/>
        <v>0.4422868170305152</v>
      </c>
      <c r="H145" s="13">
        <f>COUNTIF(Rend_Filetadores[Data],Rend_Filetadores[[#This Row],[Data]])</f>
        <v>17</v>
      </c>
      <c r="I145" s="14">
        <f>IFERROR(Rend_Filetadores[[#This Row],[Filé produzido (kg)]]/SUMIF(Rend_Filetadores[Data],Rend_Filetadores[[#This Row],[Data]],Rend_Filetadores[Filé produzido (kg)]),"")</f>
        <v>9.034690056174241E-2</v>
      </c>
    </row>
    <row r="146" spans="1:9" x14ac:dyDescent="0.3">
      <c r="A146" s="8">
        <v>45671</v>
      </c>
      <c r="B146" s="9" t="s">
        <v>22</v>
      </c>
      <c r="C146" s="32">
        <v>582.30000000000007</v>
      </c>
      <c r="D146" s="11">
        <v>202.20000000000002</v>
      </c>
      <c r="E146" s="16">
        <v>202.20000000000002</v>
      </c>
      <c r="F146" s="16"/>
      <c r="G146" s="12">
        <f t="shared" si="2"/>
        <v>0.34724368882019574</v>
      </c>
      <c r="H146" s="13">
        <f>COUNTIF(Rend_Filetadores[Data],Rend_Filetadores[[#This Row],[Data]])</f>
        <v>17</v>
      </c>
      <c r="I146" s="14">
        <f>IFERROR(Rend_Filetadores[[#This Row],[Filé produzido (kg)]]/SUMIF(Rend_Filetadores[Data],Rend_Filetadores[[#This Row],[Data]],Rend_Filetadores[Filé produzido (kg)]),"")</f>
        <v>4.981768010249335E-2</v>
      </c>
    </row>
    <row r="147" spans="1:9" x14ac:dyDescent="0.3">
      <c r="A147" s="8">
        <v>45671</v>
      </c>
      <c r="B147" s="9" t="s">
        <v>23</v>
      </c>
      <c r="C147" s="32">
        <v>101.4</v>
      </c>
      <c r="D147" s="11">
        <v>39.199999999999996</v>
      </c>
      <c r="E147" s="16">
        <v>39.199999999999996</v>
      </c>
      <c r="F147" s="16"/>
      <c r="G147" s="12">
        <f t="shared" si="2"/>
        <v>0.38658777120315574</v>
      </c>
      <c r="H147" s="13">
        <f>COUNTIF(Rend_Filetadores[Data],Rend_Filetadores[[#This Row],[Data]])</f>
        <v>17</v>
      </c>
      <c r="I147" s="12">
        <f>IFERROR(Rend_Filetadores[[#This Row],[Filé produzido (kg)]]/SUMIF(Rend_Filetadores[Data],Rend_Filetadores[[#This Row],[Data]],Rend_Filetadores[Filé produzido (kg)]),"")</f>
        <v>9.6580270030550888E-3</v>
      </c>
    </row>
    <row r="148" spans="1:9" x14ac:dyDescent="0.3">
      <c r="A148" s="8">
        <v>45671</v>
      </c>
      <c r="B148" s="9" t="s">
        <v>24</v>
      </c>
      <c r="C148" s="32">
        <v>407</v>
      </c>
      <c r="D148" s="11">
        <v>169.79999999999998</v>
      </c>
      <c r="E148" s="16">
        <v>169.79999999999998</v>
      </c>
      <c r="F148" s="16"/>
      <c r="G148" s="12">
        <f t="shared" si="2"/>
        <v>0.41719901719901714</v>
      </c>
      <c r="H148" s="13">
        <f>COUNTIF(Rend_Filetadores[Data],Rend_Filetadores[[#This Row],[Data]])</f>
        <v>17</v>
      </c>
      <c r="I148" s="12">
        <f>IFERROR(Rend_Filetadores[[#This Row],[Filé produzido (kg)]]/SUMIF(Rend_Filetadores[Data],Rend_Filetadores[[#This Row],[Data]],Rend_Filetadores[Filé produzido (kg)]),"")</f>
        <v>4.1835025130580461E-2</v>
      </c>
    </row>
    <row r="149" spans="1:9" x14ac:dyDescent="0.3">
      <c r="A149" s="8">
        <v>45672</v>
      </c>
      <c r="B149" s="9" t="s">
        <v>9</v>
      </c>
      <c r="C149" s="32">
        <v>553.20000000000005</v>
      </c>
      <c r="D149" s="11">
        <v>242.40000000000006</v>
      </c>
      <c r="E149" s="16">
        <v>242.40000000000006</v>
      </c>
      <c r="F149" s="16"/>
      <c r="G149" s="12">
        <f t="shared" si="2"/>
        <v>0.43817787418655108</v>
      </c>
      <c r="H149" s="13">
        <f>COUNTIF(Rend_Filetadores[Data],Rend_Filetadores[[#This Row],[Data]])</f>
        <v>19</v>
      </c>
      <c r="I149" s="12">
        <f>IFERROR(Rend_Filetadores[[#This Row],[Filé produzido (kg)]]/SUMIF(Rend_Filetadores[Data],Rend_Filetadores[[#This Row],[Data]],Rend_Filetadores[Filé produzido (kg)]),"")</f>
        <v>6.1585365853658536E-2</v>
      </c>
    </row>
    <row r="150" spans="1:9" x14ac:dyDescent="0.3">
      <c r="A150" s="8">
        <v>45672</v>
      </c>
      <c r="B150" s="9" t="s">
        <v>12</v>
      </c>
      <c r="C150" s="32">
        <v>583.6</v>
      </c>
      <c r="D150" s="11">
        <v>228.80000000000007</v>
      </c>
      <c r="E150" s="16">
        <v>228.80000000000007</v>
      </c>
      <c r="F150" s="16"/>
      <c r="G150" s="12">
        <f t="shared" si="2"/>
        <v>0.39204934886908854</v>
      </c>
      <c r="H150" s="13">
        <f>COUNTIF(Rend_Filetadores[Data],Rend_Filetadores[[#This Row],[Data]])</f>
        <v>19</v>
      </c>
      <c r="I150" s="12">
        <f>IFERROR(Rend_Filetadores[[#This Row],[Filé produzido (kg)]]/SUMIF(Rend_Filetadores[Data],Rend_Filetadores[[#This Row],[Data]],Rend_Filetadores[Filé produzido (kg)]),"")</f>
        <v>5.8130081300813014E-2</v>
      </c>
    </row>
    <row r="151" spans="1:9" x14ac:dyDescent="0.3">
      <c r="A151" s="8">
        <v>45672</v>
      </c>
      <c r="B151" s="9" t="s">
        <v>10</v>
      </c>
      <c r="C151" s="32">
        <v>579</v>
      </c>
      <c r="D151" s="11">
        <v>247.79999999999993</v>
      </c>
      <c r="E151" s="16">
        <v>247.79999999999993</v>
      </c>
      <c r="F151" s="16"/>
      <c r="G151" s="12">
        <f t="shared" si="2"/>
        <v>0.42797927461139884</v>
      </c>
      <c r="H151" s="13">
        <f>COUNTIF(Rend_Filetadores[Data],Rend_Filetadores[[#This Row],[Data]])</f>
        <v>19</v>
      </c>
      <c r="I151" s="12">
        <f>IFERROR(Rend_Filetadores[[#This Row],[Filé produzido (kg)]]/SUMIF(Rend_Filetadores[Data],Rend_Filetadores[[#This Row],[Data]],Rend_Filetadores[Filé produzido (kg)]),"")</f>
        <v>6.2957317073170704E-2</v>
      </c>
    </row>
    <row r="152" spans="1:9" x14ac:dyDescent="0.3">
      <c r="A152" s="8">
        <v>45672</v>
      </c>
      <c r="B152" s="9" t="s">
        <v>11</v>
      </c>
      <c r="C152" s="32">
        <v>480.1</v>
      </c>
      <c r="D152" s="11">
        <v>199.8</v>
      </c>
      <c r="E152" s="16">
        <v>199.8</v>
      </c>
      <c r="F152" s="16"/>
      <c r="G152" s="12">
        <f t="shared" si="2"/>
        <v>0.41616329931264318</v>
      </c>
      <c r="H152" s="13">
        <f>COUNTIF(Rend_Filetadores[Data],Rend_Filetadores[[#This Row],[Data]])</f>
        <v>19</v>
      </c>
      <c r="I152" s="12">
        <f>IFERROR(Rend_Filetadores[[#This Row],[Filé produzido (kg)]]/SUMIF(Rend_Filetadores[Data],Rend_Filetadores[[#This Row],[Data]],Rend_Filetadores[Filé produzido (kg)]),"")</f>
        <v>5.0762195121951209E-2</v>
      </c>
    </row>
    <row r="153" spans="1:9" x14ac:dyDescent="0.3">
      <c r="A153" s="8">
        <v>45672</v>
      </c>
      <c r="B153" s="9" t="s">
        <v>26</v>
      </c>
      <c r="C153" s="32">
        <v>649.70000000000005</v>
      </c>
      <c r="D153" s="11">
        <v>253.69999999999993</v>
      </c>
      <c r="E153" s="16">
        <v>253.69999999999993</v>
      </c>
      <c r="F153" s="16"/>
      <c r="G153" s="12">
        <f t="shared" si="2"/>
        <v>0.39048791750038464</v>
      </c>
      <c r="H153" s="13">
        <f>COUNTIF(Rend_Filetadores[Data],Rend_Filetadores[[#This Row],[Data]])</f>
        <v>19</v>
      </c>
      <c r="I153" s="12">
        <f>IFERROR(Rend_Filetadores[[#This Row],[Filé produzido (kg)]]/SUMIF(Rend_Filetadores[Data],Rend_Filetadores[[#This Row],[Data]],Rend_Filetadores[Filé produzido (kg)]),"")</f>
        <v>6.4456300813008099E-2</v>
      </c>
    </row>
    <row r="154" spans="1:9" x14ac:dyDescent="0.3">
      <c r="A154" s="8">
        <v>45672</v>
      </c>
      <c r="B154" s="9" t="s">
        <v>13</v>
      </c>
      <c r="C154" s="32">
        <v>744.40000000000009</v>
      </c>
      <c r="D154" s="11">
        <v>314.40000000000009</v>
      </c>
      <c r="E154" s="16">
        <v>314.40000000000009</v>
      </c>
      <c r="F154" s="16"/>
      <c r="G154" s="12">
        <f t="shared" si="2"/>
        <v>0.4223535733476626</v>
      </c>
      <c r="H154" s="13">
        <f>COUNTIF(Rend_Filetadores[Data],Rend_Filetadores[[#This Row],[Data]])</f>
        <v>19</v>
      </c>
      <c r="I154" s="14">
        <f>IFERROR(Rend_Filetadores[[#This Row],[Filé produzido (kg)]]/SUMIF(Rend_Filetadores[Data],Rend_Filetadores[[#This Row],[Data]],Rend_Filetadores[Filé produzido (kg)]),"")</f>
        <v>7.9878048780487806E-2</v>
      </c>
    </row>
    <row r="155" spans="1:9" x14ac:dyDescent="0.3">
      <c r="A155" s="8">
        <v>45672</v>
      </c>
      <c r="B155" s="9" t="s">
        <v>14</v>
      </c>
      <c r="C155" s="32">
        <v>809.8</v>
      </c>
      <c r="D155" s="11">
        <v>329.60000000000008</v>
      </c>
      <c r="E155" s="16">
        <v>329.60000000000008</v>
      </c>
      <c r="F155" s="16"/>
      <c r="G155" s="12">
        <f t="shared" si="2"/>
        <v>0.40701407755001245</v>
      </c>
      <c r="H155" s="13">
        <f>COUNTIF(Rend_Filetadores[Data],Rend_Filetadores[[#This Row],[Data]])</f>
        <v>19</v>
      </c>
      <c r="I155" s="14">
        <f>IFERROR(Rend_Filetadores[[#This Row],[Filé produzido (kg)]]/SUMIF(Rend_Filetadores[Data],Rend_Filetadores[[#This Row],[Data]],Rend_Filetadores[Filé produzido (kg)]),"")</f>
        <v>8.3739837398373984E-2</v>
      </c>
    </row>
    <row r="156" spans="1:9" x14ac:dyDescent="0.3">
      <c r="A156" s="8">
        <v>45672</v>
      </c>
      <c r="B156" s="9" t="s">
        <v>15</v>
      </c>
      <c r="C156" s="32">
        <v>654.80000000000007</v>
      </c>
      <c r="D156" s="11">
        <v>270.70000000000005</v>
      </c>
      <c r="E156" s="16">
        <v>270.70000000000005</v>
      </c>
      <c r="F156" s="16"/>
      <c r="G156" s="12">
        <f t="shared" si="2"/>
        <v>0.41340867440439832</v>
      </c>
      <c r="H156" s="13">
        <f>COUNTIF(Rend_Filetadores[Data],Rend_Filetadores[[#This Row],[Data]])</f>
        <v>19</v>
      </c>
      <c r="I156" s="14">
        <f>IFERROR(Rend_Filetadores[[#This Row],[Filé produzido (kg)]]/SUMIF(Rend_Filetadores[Data],Rend_Filetadores[[#This Row],[Data]],Rend_Filetadores[Filé produzido (kg)]),"")</f>
        <v>6.8775406504065037E-2</v>
      </c>
    </row>
    <row r="157" spans="1:9" x14ac:dyDescent="0.3">
      <c r="A157" s="8">
        <v>45672</v>
      </c>
      <c r="B157" s="9" t="s">
        <v>16</v>
      </c>
      <c r="C157" s="32">
        <v>587.69999999999993</v>
      </c>
      <c r="D157" s="11">
        <v>235.90000000000003</v>
      </c>
      <c r="E157" s="16">
        <v>235.90000000000003</v>
      </c>
      <c r="F157" s="16"/>
      <c r="G157" s="12">
        <f t="shared" si="2"/>
        <v>0.40139526969542294</v>
      </c>
      <c r="H157" s="13">
        <f>COUNTIF(Rend_Filetadores[Data],Rend_Filetadores[[#This Row],[Data]])</f>
        <v>19</v>
      </c>
      <c r="I157" s="14">
        <f>IFERROR(Rend_Filetadores[[#This Row],[Filé produzido (kg)]]/SUMIF(Rend_Filetadores[Data],Rend_Filetadores[[#This Row],[Data]],Rend_Filetadores[Filé produzido (kg)]),"")</f>
        <v>5.993394308943089E-2</v>
      </c>
    </row>
    <row r="158" spans="1:9" x14ac:dyDescent="0.3">
      <c r="A158" s="8">
        <v>45672</v>
      </c>
      <c r="B158" s="9" t="s">
        <v>17</v>
      </c>
      <c r="C158" s="32">
        <v>554.1</v>
      </c>
      <c r="D158" s="11">
        <v>222.19999999999996</v>
      </c>
      <c r="E158" s="16">
        <v>222.19999999999996</v>
      </c>
      <c r="F158" s="16"/>
      <c r="G158" s="12">
        <f t="shared" si="2"/>
        <v>0.40101064789749136</v>
      </c>
      <c r="H158" s="13">
        <f>COUNTIF(Rend_Filetadores[Data],Rend_Filetadores[[#This Row],[Data]])</f>
        <v>19</v>
      </c>
      <c r="I158" s="14">
        <f>IFERROR(Rend_Filetadores[[#This Row],[Filé produzido (kg)]]/SUMIF(Rend_Filetadores[Data],Rend_Filetadores[[#This Row],[Data]],Rend_Filetadores[Filé produzido (kg)]),"")</f>
        <v>5.6453252032520301E-2</v>
      </c>
    </row>
    <row r="159" spans="1:9" x14ac:dyDescent="0.3">
      <c r="A159" s="8">
        <v>45672</v>
      </c>
      <c r="B159" s="9" t="s">
        <v>18</v>
      </c>
      <c r="C159" s="32">
        <v>459.69999999999993</v>
      </c>
      <c r="D159" s="11">
        <v>192.40000000000006</v>
      </c>
      <c r="E159" s="16">
        <v>192.40000000000006</v>
      </c>
      <c r="F159" s="16"/>
      <c r="G159" s="12">
        <f t="shared" si="2"/>
        <v>0.41853382640852749</v>
      </c>
      <c r="H159" s="13">
        <f>COUNTIF(Rend_Filetadores[Data],Rend_Filetadores[[#This Row],[Data]])</f>
        <v>19</v>
      </c>
      <c r="I159" s="14">
        <f>IFERROR(Rend_Filetadores[[#This Row],[Filé produzido (kg)]]/SUMIF(Rend_Filetadores[Data],Rend_Filetadores[[#This Row],[Data]],Rend_Filetadores[Filé produzido (kg)]),"")</f>
        <v>4.8882113821138218E-2</v>
      </c>
    </row>
    <row r="160" spans="1:9" x14ac:dyDescent="0.3">
      <c r="A160" s="8">
        <v>45672</v>
      </c>
      <c r="B160" s="9" t="s">
        <v>19</v>
      </c>
      <c r="C160" s="32">
        <v>468.7</v>
      </c>
      <c r="D160" s="11">
        <v>195.3</v>
      </c>
      <c r="E160" s="16">
        <v>195.3</v>
      </c>
      <c r="F160" s="16"/>
      <c r="G160" s="12">
        <f t="shared" si="2"/>
        <v>0.41668444634094309</v>
      </c>
      <c r="H160" s="13">
        <f>COUNTIF(Rend_Filetadores[Data],Rend_Filetadores[[#This Row],[Data]])</f>
        <v>19</v>
      </c>
      <c r="I160" s="14">
        <f>IFERROR(Rend_Filetadores[[#This Row],[Filé produzido (kg)]]/SUMIF(Rend_Filetadores[Data],Rend_Filetadores[[#This Row],[Data]],Rend_Filetadores[Filé produzido (kg)]),"")</f>
        <v>4.9618902439024379E-2</v>
      </c>
    </row>
    <row r="161" spans="1:9" x14ac:dyDescent="0.3">
      <c r="A161" s="8">
        <v>45672</v>
      </c>
      <c r="B161" s="9" t="s">
        <v>20</v>
      </c>
      <c r="C161" s="32">
        <v>761.69999999999993</v>
      </c>
      <c r="D161" s="11">
        <v>308.80000000000007</v>
      </c>
      <c r="E161" s="16">
        <v>308.80000000000007</v>
      </c>
      <c r="F161" s="16"/>
      <c r="G161" s="12">
        <f t="shared" si="2"/>
        <v>0.40540895365629526</v>
      </c>
      <c r="H161" s="13">
        <f>COUNTIF(Rend_Filetadores[Data],Rend_Filetadores[[#This Row],[Data]])</f>
        <v>19</v>
      </c>
      <c r="I161" s="12">
        <f>IFERROR(Rend_Filetadores[[#This Row],[Filé produzido (kg)]]/SUMIF(Rend_Filetadores[Data],Rend_Filetadores[[#This Row],[Data]],Rend_Filetadores[Filé produzido (kg)]),"")</f>
        <v>7.8455284552845533E-2</v>
      </c>
    </row>
    <row r="162" spans="1:9" x14ac:dyDescent="0.3">
      <c r="A162" s="8">
        <v>45672</v>
      </c>
      <c r="B162" s="9" t="s">
        <v>21</v>
      </c>
      <c r="C162" s="32">
        <v>689.50000000000011</v>
      </c>
      <c r="D162" s="11">
        <v>290.8</v>
      </c>
      <c r="E162" s="16">
        <v>290.8</v>
      </c>
      <c r="F162" s="16"/>
      <c r="G162" s="12">
        <f t="shared" si="2"/>
        <v>0.42175489485134149</v>
      </c>
      <c r="H162" s="13">
        <f>COUNTIF(Rend_Filetadores[Data],Rend_Filetadores[[#This Row],[Data]])</f>
        <v>19</v>
      </c>
      <c r="I162" s="12">
        <f>IFERROR(Rend_Filetadores[[#This Row],[Filé produzido (kg)]]/SUMIF(Rend_Filetadores[Data],Rend_Filetadores[[#This Row],[Data]],Rend_Filetadores[Filé produzido (kg)]),"")</f>
        <v>7.3882113821138198E-2</v>
      </c>
    </row>
    <row r="163" spans="1:9" x14ac:dyDescent="0.3">
      <c r="A163" s="8">
        <v>45672</v>
      </c>
      <c r="B163" s="9" t="s">
        <v>22</v>
      </c>
      <c r="C163" s="32">
        <v>471.8</v>
      </c>
      <c r="D163" s="11">
        <v>192.00000000000003</v>
      </c>
      <c r="E163" s="16">
        <v>192.00000000000003</v>
      </c>
      <c r="F163" s="16"/>
      <c r="G163" s="12">
        <f t="shared" si="2"/>
        <v>0.40695209834675716</v>
      </c>
      <c r="H163" s="13">
        <f>COUNTIF(Rend_Filetadores[Data],Rend_Filetadores[[#This Row],[Data]])</f>
        <v>19</v>
      </c>
      <c r="I163" s="14">
        <f>IFERROR(Rend_Filetadores[[#This Row],[Filé produzido (kg)]]/SUMIF(Rend_Filetadores[Data],Rend_Filetadores[[#This Row],[Data]],Rend_Filetadores[Filé produzido (kg)]),"")</f>
        <v>4.8780487804878044E-2</v>
      </c>
    </row>
    <row r="164" spans="1:9" x14ac:dyDescent="0.3">
      <c r="A164" s="8">
        <v>45672</v>
      </c>
      <c r="B164" s="9" t="s">
        <v>23</v>
      </c>
      <c r="C164" s="32">
        <v>27.5</v>
      </c>
      <c r="D164" s="11">
        <v>11.3</v>
      </c>
      <c r="E164" s="16">
        <v>11.3</v>
      </c>
      <c r="F164" s="16"/>
      <c r="G164" s="12">
        <f t="shared" si="2"/>
        <v>0.41090909090909095</v>
      </c>
      <c r="H164" s="13">
        <f>COUNTIF(Rend_Filetadores[Data],Rend_Filetadores[[#This Row],[Data]])</f>
        <v>19</v>
      </c>
      <c r="I164" s="14">
        <f>IFERROR(Rend_Filetadores[[#This Row],[Filé produzido (kg)]]/SUMIF(Rend_Filetadores[Data],Rend_Filetadores[[#This Row],[Data]],Rend_Filetadores[Filé produzido (kg)]),"")</f>
        <v>2.8709349593495932E-3</v>
      </c>
    </row>
    <row r="165" spans="1:9" x14ac:dyDescent="0.3">
      <c r="A165" s="8">
        <v>45672</v>
      </c>
      <c r="B165" s="9" t="s">
        <v>24</v>
      </c>
      <c r="C165" s="10">
        <v>376.70000000000005</v>
      </c>
      <c r="D165" s="11">
        <v>151.59999999999997</v>
      </c>
      <c r="E165" s="10">
        <v>151.59999999999997</v>
      </c>
      <c r="F165" s="10"/>
      <c r="G165" s="12">
        <f t="shared" si="2"/>
        <v>0.40244226174674791</v>
      </c>
      <c r="H165" s="13">
        <f>COUNTIF(Rend_Filetadores[Data],Rend_Filetadores[[#This Row],[Data]])</f>
        <v>19</v>
      </c>
      <c r="I165" s="14">
        <f>IFERROR(Rend_Filetadores[[#This Row],[Filé produzido (kg)]]/SUMIF(Rend_Filetadores[Data],Rend_Filetadores[[#This Row],[Data]],Rend_Filetadores[Filé produzido (kg)]),"")</f>
        <v>3.8516260162601609E-2</v>
      </c>
    </row>
    <row r="166" spans="1:9" x14ac:dyDescent="0.3">
      <c r="A166" s="8">
        <v>45672</v>
      </c>
      <c r="B166" s="9" t="s">
        <v>54</v>
      </c>
      <c r="C166" s="10">
        <v>131.30000000000001</v>
      </c>
      <c r="D166" s="11">
        <v>48.7</v>
      </c>
      <c r="E166" s="10">
        <v>48.7</v>
      </c>
      <c r="F166" s="10"/>
      <c r="G166" s="12">
        <f t="shared" si="2"/>
        <v>0.37090632140137092</v>
      </c>
      <c r="H166" s="13">
        <f>COUNTIF(Rend_Filetadores[Data],Rend_Filetadores[[#This Row],[Data]])</f>
        <v>19</v>
      </c>
      <c r="I166" s="14">
        <f>IFERROR(Rend_Filetadores[[#This Row],[Filé produzido (kg)]]/SUMIF(Rend_Filetadores[Data],Rend_Filetadores[[#This Row],[Data]],Rend_Filetadores[Filé produzido (kg)]),"")</f>
        <v>1.2372967479674795E-2</v>
      </c>
    </row>
    <row r="167" spans="1:9" x14ac:dyDescent="0.3">
      <c r="A167" s="8">
        <v>45672</v>
      </c>
      <c r="B167" s="9" t="s">
        <v>29</v>
      </c>
      <c r="C167" s="10">
        <v>3.4</v>
      </c>
      <c r="D167" s="11">
        <v>-0.19999999999999973</v>
      </c>
      <c r="E167" s="10">
        <v>-0.19999999999999973</v>
      </c>
      <c r="F167" s="10"/>
      <c r="G167" s="12">
        <f t="shared" si="2"/>
        <v>-5.8823529411764629E-2</v>
      </c>
      <c r="H167" s="13">
        <f>COUNTIF(Rend_Filetadores[Data],Rend_Filetadores[[#This Row],[Data]])</f>
        <v>19</v>
      </c>
      <c r="I167" s="14">
        <f>IFERROR(Rend_Filetadores[[#This Row],[Filé produzido (kg)]]/SUMIF(Rend_Filetadores[Data],Rend_Filetadores[[#This Row],[Data]],Rend_Filetadores[Filé produzido (kg)]),"")</f>
        <v>-5.0813008130081219E-5</v>
      </c>
    </row>
    <row r="168" spans="1:9" x14ac:dyDescent="0.3">
      <c r="A168" s="8">
        <v>45673</v>
      </c>
      <c r="B168" s="9" t="s">
        <v>9</v>
      </c>
      <c r="C168" s="10">
        <v>675.10000000000014</v>
      </c>
      <c r="D168" s="11">
        <v>285.00000000000006</v>
      </c>
      <c r="E168" s="10">
        <v>285.00000000000006</v>
      </c>
      <c r="F168" s="10"/>
      <c r="G168" s="12">
        <f t="shared" si="2"/>
        <v>0.4221596800474004</v>
      </c>
      <c r="H168" s="13">
        <f>COUNTIF(Rend_Filetadores[Data],Rend_Filetadores[[#This Row],[Data]])</f>
        <v>18</v>
      </c>
      <c r="I168" s="14">
        <f>IFERROR(Rend_Filetadores[[#This Row],[Filé produzido (kg)]]/SUMIF(Rend_Filetadores[Data],Rend_Filetadores[[#This Row],[Data]],Rend_Filetadores[Filé produzido (kg)]),"")</f>
        <v>6.7199864185537667E-2</v>
      </c>
    </row>
    <row r="169" spans="1:9" x14ac:dyDescent="0.3">
      <c r="A169" s="8">
        <v>45673</v>
      </c>
      <c r="B169" s="9" t="s">
        <v>12</v>
      </c>
      <c r="C169" s="10">
        <v>637.4</v>
      </c>
      <c r="D169" s="11">
        <v>264.20000000000005</v>
      </c>
      <c r="E169" s="10">
        <v>264.20000000000005</v>
      </c>
      <c r="F169" s="10"/>
      <c r="G169" s="12">
        <f t="shared" si="2"/>
        <v>0.41449639159083784</v>
      </c>
      <c r="H169" s="13">
        <f>COUNTIF(Rend_Filetadores[Data],Rend_Filetadores[[#This Row],[Data]])</f>
        <v>18</v>
      </c>
      <c r="I169" s="14">
        <f>IFERROR(Rend_Filetadores[[#This Row],[Filé produzido (kg)]]/SUMIF(Rend_Filetadores[Data],Rend_Filetadores[[#This Row],[Data]],Rend_Filetadores[Filé produzido (kg)]),"")</f>
        <v>6.2295453044979118E-2</v>
      </c>
    </row>
    <row r="170" spans="1:9" x14ac:dyDescent="0.3">
      <c r="A170" s="8">
        <v>45673</v>
      </c>
      <c r="B170" s="9" t="s">
        <v>10</v>
      </c>
      <c r="C170" s="10">
        <v>547.5</v>
      </c>
      <c r="D170" s="11">
        <v>227.60000000000002</v>
      </c>
      <c r="E170" s="10">
        <v>227.60000000000002</v>
      </c>
      <c r="F170" s="10"/>
      <c r="G170" s="12">
        <f t="shared" si="2"/>
        <v>0.41570776255707764</v>
      </c>
      <c r="H170" s="13">
        <f>COUNTIF(Rend_Filetadores[Data],Rend_Filetadores[[#This Row],[Data]])</f>
        <v>18</v>
      </c>
      <c r="I170" s="14">
        <f>IFERROR(Rend_Filetadores[[#This Row],[Filé produzido (kg)]]/SUMIF(Rend_Filetadores[Data],Rend_Filetadores[[#This Row],[Data]],Rend_Filetadores[Filé produzido (kg)]),"")</f>
        <v>5.366557574957323E-2</v>
      </c>
    </row>
    <row r="171" spans="1:9" x14ac:dyDescent="0.3">
      <c r="A171" s="8">
        <v>45673</v>
      </c>
      <c r="B171" s="9" t="s">
        <v>11</v>
      </c>
      <c r="C171" s="10">
        <v>495.09999999999997</v>
      </c>
      <c r="D171" s="11">
        <v>211.6</v>
      </c>
      <c r="E171" s="10">
        <v>211.6</v>
      </c>
      <c r="F171" s="10"/>
      <c r="G171" s="12">
        <f t="shared" si="2"/>
        <v>0.42738840638254899</v>
      </c>
      <c r="H171" s="13">
        <f>COUNTIF(Rend_Filetadores[Data],Rend_Filetadores[[#This Row],[Data]])</f>
        <v>18</v>
      </c>
      <c r="I171" s="14">
        <f>IFERROR(Rend_Filetadores[[#This Row],[Filé produzido (kg)]]/SUMIF(Rend_Filetadores[Data],Rend_Filetadores[[#This Row],[Data]],Rend_Filetadores[Filé produzido (kg)]),"")</f>
        <v>4.9892951795297423E-2</v>
      </c>
    </row>
    <row r="172" spans="1:9" x14ac:dyDescent="0.3">
      <c r="A172" s="8">
        <v>45673</v>
      </c>
      <c r="B172" s="9" t="s">
        <v>26</v>
      </c>
      <c r="C172" s="10">
        <v>659.2</v>
      </c>
      <c r="D172" s="11">
        <v>260.40000000000003</v>
      </c>
      <c r="E172" s="10">
        <v>260.40000000000003</v>
      </c>
      <c r="F172" s="10"/>
      <c r="G172" s="12">
        <f t="shared" si="2"/>
        <v>0.39502427184466021</v>
      </c>
      <c r="H172" s="13">
        <f>COUNTIF(Rend_Filetadores[Data],Rend_Filetadores[[#This Row],[Data]])</f>
        <v>18</v>
      </c>
      <c r="I172" s="14">
        <f>IFERROR(Rend_Filetadores[[#This Row],[Filé produzido (kg)]]/SUMIF(Rend_Filetadores[Data],Rend_Filetadores[[#This Row],[Data]],Rend_Filetadores[Filé produzido (kg)]),"")</f>
        <v>6.1399454855838614E-2</v>
      </c>
    </row>
    <row r="173" spans="1:9" x14ac:dyDescent="0.3">
      <c r="A173" s="8">
        <v>45673</v>
      </c>
      <c r="B173" s="9" t="s">
        <v>13</v>
      </c>
      <c r="C173" s="10">
        <v>815.30000000000007</v>
      </c>
      <c r="D173" s="11">
        <v>347.99999999999989</v>
      </c>
      <c r="E173" s="10">
        <v>347.99999999999989</v>
      </c>
      <c r="F173" s="10"/>
      <c r="G173" s="12">
        <f t="shared" si="2"/>
        <v>0.4268367472096159</v>
      </c>
      <c r="H173" s="13">
        <f>COUNTIF(Rend_Filetadores[Data],Rend_Filetadores[[#This Row],[Data]])</f>
        <v>18</v>
      </c>
      <c r="I173" s="14">
        <f>IFERROR(Rend_Filetadores[[#This Row],[Filé produzido (kg)]]/SUMIF(Rend_Filetadores[Data],Rend_Filetadores[[#This Row],[Data]],Rend_Filetadores[Filé produzido (kg)]),"")</f>
        <v>8.2054571005498581E-2</v>
      </c>
    </row>
    <row r="174" spans="1:9" x14ac:dyDescent="0.3">
      <c r="A174" s="8">
        <v>45673</v>
      </c>
      <c r="B174" s="9" t="s">
        <v>14</v>
      </c>
      <c r="C174" s="10">
        <v>931.40000000000009</v>
      </c>
      <c r="D174" s="11">
        <v>393.6</v>
      </c>
      <c r="E174" s="10">
        <v>393.6</v>
      </c>
      <c r="F174" s="10"/>
      <c r="G174" s="12">
        <f t="shared" si="2"/>
        <v>0.42258964998926346</v>
      </c>
      <c r="H174" s="13">
        <f>COUNTIF(Rend_Filetadores[Data],Rend_Filetadores[[#This Row],[Data]])</f>
        <v>18</v>
      </c>
      <c r="I174" s="14">
        <f>IFERROR(Rend_Filetadores[[#This Row],[Filé produzido (kg)]]/SUMIF(Rend_Filetadores[Data],Rend_Filetadores[[#This Row],[Data]],Rend_Filetadores[Filé produzido (kg)]),"")</f>
        <v>9.2806549275184627E-2</v>
      </c>
    </row>
    <row r="175" spans="1:9" x14ac:dyDescent="0.3">
      <c r="A175" s="8">
        <v>45673</v>
      </c>
      <c r="B175" s="9" t="s">
        <v>15</v>
      </c>
      <c r="C175" s="10">
        <v>570.79999999999995</v>
      </c>
      <c r="D175" s="11">
        <v>242.5</v>
      </c>
      <c r="E175" s="10">
        <v>242.5</v>
      </c>
      <c r="F175" s="10"/>
      <c r="G175" s="12">
        <f t="shared" si="2"/>
        <v>0.42484232655921517</v>
      </c>
      <c r="H175" s="13">
        <f>COUNTIF(Rend_Filetadores[Data],Rend_Filetadores[[#This Row],[Data]])</f>
        <v>18</v>
      </c>
      <c r="I175" s="14">
        <f>IFERROR(Rend_Filetadores[[#This Row],[Filé produzido (kg)]]/SUMIF(Rend_Filetadores[Data],Rend_Filetadores[[#This Row],[Data]],Rend_Filetadores[Filé produzido (kg)]),"")</f>
        <v>5.7178831806992562E-2</v>
      </c>
    </row>
    <row r="176" spans="1:9" x14ac:dyDescent="0.3">
      <c r="A176" s="8">
        <v>45673</v>
      </c>
      <c r="B176" s="9" t="s">
        <v>16</v>
      </c>
      <c r="C176" s="10">
        <v>591.70000000000005</v>
      </c>
      <c r="D176" s="11">
        <v>248.30000000000007</v>
      </c>
      <c r="E176" s="10">
        <v>248.30000000000007</v>
      </c>
      <c r="F176" s="10"/>
      <c r="G176" s="12">
        <f t="shared" si="2"/>
        <v>0.41963833023491642</v>
      </c>
      <c r="H176" s="13">
        <f>COUNTIF(Rend_Filetadores[Data],Rend_Filetadores[[#This Row],[Data]])</f>
        <v>18</v>
      </c>
      <c r="I176" s="14">
        <f>IFERROR(Rend_Filetadores[[#This Row],[Filé produzido (kg)]]/SUMIF(Rend_Filetadores[Data],Rend_Filetadores[[#This Row],[Data]],Rend_Filetadores[Filé produzido (kg)]),"")</f>
        <v>5.8546407990417555E-2</v>
      </c>
    </row>
    <row r="177" spans="1:9" x14ac:dyDescent="0.3">
      <c r="A177" s="8">
        <v>45673</v>
      </c>
      <c r="B177" s="9" t="s">
        <v>17</v>
      </c>
      <c r="C177" s="10">
        <v>621.9</v>
      </c>
      <c r="D177" s="11">
        <v>260.40000000000009</v>
      </c>
      <c r="E177" s="10">
        <v>260.40000000000009</v>
      </c>
      <c r="F177" s="10"/>
      <c r="G177" s="12">
        <f t="shared" si="2"/>
        <v>0.41871683550410049</v>
      </c>
      <c r="H177" s="13">
        <f>COUNTIF(Rend_Filetadores[Data],Rend_Filetadores[[#This Row],[Data]])</f>
        <v>18</v>
      </c>
      <c r="I177" s="14">
        <f>IFERROR(Rend_Filetadores[[#This Row],[Filé produzido (kg)]]/SUMIF(Rend_Filetadores[Data],Rend_Filetadores[[#This Row],[Data]],Rend_Filetadores[Filé produzido (kg)]),"")</f>
        <v>6.1399454855838628E-2</v>
      </c>
    </row>
    <row r="178" spans="1:9" x14ac:dyDescent="0.3">
      <c r="A178" s="8">
        <v>45673</v>
      </c>
      <c r="B178" s="9" t="s">
        <v>18</v>
      </c>
      <c r="C178" s="10">
        <v>483.9</v>
      </c>
      <c r="D178" s="11">
        <v>198.60000000000002</v>
      </c>
      <c r="E178" s="10">
        <v>198.60000000000002</v>
      </c>
      <c r="F178" s="10"/>
      <c r="G178" s="12">
        <f t="shared" si="2"/>
        <v>0.41041537507749543</v>
      </c>
      <c r="H178" s="13">
        <f>COUNTIF(Rend_Filetadores[Data],Rend_Filetadores[[#This Row],[Data]])</f>
        <v>18</v>
      </c>
      <c r="I178" s="14">
        <f>IFERROR(Rend_Filetadores[[#This Row],[Filé produzido (kg)]]/SUMIF(Rend_Filetadores[Data],Rend_Filetadores[[#This Row],[Data]],Rend_Filetadores[Filé produzido (kg)]),"")</f>
        <v>4.6827694832448342E-2</v>
      </c>
    </row>
    <row r="179" spans="1:9" x14ac:dyDescent="0.3">
      <c r="A179" s="8">
        <v>45673</v>
      </c>
      <c r="B179" s="9" t="s">
        <v>19</v>
      </c>
      <c r="C179" s="16">
        <v>521.29999999999995</v>
      </c>
      <c r="D179" s="11">
        <v>210.48000000000002</v>
      </c>
      <c r="E179" s="16">
        <v>210.48000000000002</v>
      </c>
      <c r="F179" s="16"/>
      <c r="G179" s="12">
        <f t="shared" si="2"/>
        <v>0.40375983119125269</v>
      </c>
      <c r="H179" s="13">
        <f>COUNTIF(Rend_Filetadores[Data],Rend_Filetadores[[#This Row],[Data]])</f>
        <v>18</v>
      </c>
      <c r="I179" s="14">
        <f>IFERROR(Rend_Filetadores[[#This Row],[Filé produzido (kg)]]/SUMIF(Rend_Filetadores[Data],Rend_Filetadores[[#This Row],[Data]],Rend_Filetadores[Filé produzido (kg)]),"")</f>
        <v>4.9628868118498121E-2</v>
      </c>
    </row>
    <row r="180" spans="1:9" x14ac:dyDescent="0.3">
      <c r="A180" s="8">
        <v>45673</v>
      </c>
      <c r="B180" s="9" t="s">
        <v>20</v>
      </c>
      <c r="C180" s="16">
        <v>956.80000000000007</v>
      </c>
      <c r="D180" s="11">
        <v>392.7999999999999</v>
      </c>
      <c r="E180" s="16">
        <v>392.7999999999999</v>
      </c>
      <c r="F180" s="16"/>
      <c r="G180" s="12">
        <f t="shared" si="2"/>
        <v>0.41053511705685602</v>
      </c>
      <c r="H180" s="13">
        <f>COUNTIF(Rend_Filetadores[Data],Rend_Filetadores[[#This Row],[Data]])</f>
        <v>18</v>
      </c>
      <c r="I180" s="14">
        <f>IFERROR(Rend_Filetadores[[#This Row],[Filé produzido (kg)]]/SUMIF(Rend_Filetadores[Data],Rend_Filetadores[[#This Row],[Data]],Rend_Filetadores[Filé produzido (kg)]),"")</f>
        <v>9.2617918077470815E-2</v>
      </c>
    </row>
    <row r="181" spans="1:9" x14ac:dyDescent="0.3">
      <c r="A181" s="8">
        <v>45673</v>
      </c>
      <c r="B181" s="9" t="s">
        <v>21</v>
      </c>
      <c r="C181" s="16">
        <v>804</v>
      </c>
      <c r="D181" s="11">
        <v>349.4</v>
      </c>
      <c r="E181" s="16">
        <v>349.4</v>
      </c>
      <c r="F181" s="16"/>
      <c r="G181" s="12">
        <f t="shared" si="2"/>
        <v>0.43457711442786068</v>
      </c>
      <c r="H181" s="13">
        <f>COUNTIF(Rend_Filetadores[Data],Rend_Filetadores[[#This Row],[Data]])</f>
        <v>18</v>
      </c>
      <c r="I181" s="14">
        <f>IFERROR(Rend_Filetadores[[#This Row],[Filé produzido (kg)]]/SUMIF(Rend_Filetadores[Data],Rend_Filetadores[[#This Row],[Data]],Rend_Filetadores[Filé produzido (kg)]),"")</f>
        <v>8.2384675601497731E-2</v>
      </c>
    </row>
    <row r="182" spans="1:9" x14ac:dyDescent="0.3">
      <c r="A182" s="8">
        <v>45673</v>
      </c>
      <c r="B182" s="9" t="s">
        <v>22</v>
      </c>
      <c r="C182" s="16">
        <v>438.7</v>
      </c>
      <c r="D182" s="11">
        <v>179.7</v>
      </c>
      <c r="E182" s="16">
        <v>179.7</v>
      </c>
      <c r="F182" s="16"/>
      <c r="G182" s="12">
        <f t="shared" si="2"/>
        <v>0.40961932983815819</v>
      </c>
      <c r="H182" s="13">
        <f>COUNTIF(Rend_Filetadores[Data],Rend_Filetadores[[#This Row],[Data]])</f>
        <v>18</v>
      </c>
      <c r="I182" s="14">
        <f>IFERROR(Rend_Filetadores[[#This Row],[Filé produzido (kg)]]/SUMIF(Rend_Filetadores[Data],Rend_Filetadores[[#This Row],[Data]],Rend_Filetadores[Filé produzido (kg)]),"")</f>
        <v>4.2371282786460053E-2</v>
      </c>
    </row>
    <row r="183" spans="1:9" x14ac:dyDescent="0.3">
      <c r="A183" s="8">
        <v>45673</v>
      </c>
      <c r="B183" s="9" t="s">
        <v>23</v>
      </c>
      <c r="C183" s="16">
        <v>33.9</v>
      </c>
      <c r="D183" s="11">
        <v>13.4</v>
      </c>
      <c r="E183" s="16">
        <v>13.4</v>
      </c>
      <c r="F183" s="16"/>
      <c r="G183" s="12">
        <f t="shared" si="2"/>
        <v>0.39528023598820061</v>
      </c>
      <c r="H183" s="13">
        <f>COUNTIF(Rend_Filetadores[Data],Rend_Filetadores[[#This Row],[Data]])</f>
        <v>18</v>
      </c>
      <c r="I183" s="14">
        <f>IFERROR(Rend_Filetadores[[#This Row],[Filé produzido (kg)]]/SUMIF(Rend_Filetadores[Data],Rend_Filetadores[[#This Row],[Data]],Rend_Filetadores[Filé produzido (kg)]),"")</f>
        <v>3.1595725617059806E-3</v>
      </c>
    </row>
    <row r="184" spans="1:9" x14ac:dyDescent="0.3">
      <c r="A184" s="17">
        <v>45673</v>
      </c>
      <c r="B184" s="18" t="s">
        <v>24</v>
      </c>
      <c r="C184" s="20">
        <v>182</v>
      </c>
      <c r="D184" s="11">
        <v>75.599999999999994</v>
      </c>
      <c r="E184" s="20">
        <v>75.599999999999994</v>
      </c>
      <c r="F184" s="20"/>
      <c r="G184" s="12">
        <f t="shared" si="2"/>
        <v>0.41538461538461535</v>
      </c>
      <c r="H184" s="20">
        <f>COUNTIF(Rend_Filetadores[Data],Rend_Filetadores[[#This Row],[Data]])</f>
        <v>18</v>
      </c>
      <c r="I184" s="21">
        <f>IFERROR(Rend_Filetadores[[#This Row],[Filé produzido (kg)]]/SUMIF(Rend_Filetadores[Data],Rend_Filetadores[[#This Row],[Data]],Rend_Filetadores[Filé produzido (kg)]),"")</f>
        <v>1.7825648183953144E-2</v>
      </c>
    </row>
    <row r="185" spans="1:9" x14ac:dyDescent="0.3">
      <c r="A185" s="8">
        <v>45673</v>
      </c>
      <c r="B185" s="9" t="s">
        <v>54</v>
      </c>
      <c r="C185" s="16">
        <v>191.60000000000002</v>
      </c>
      <c r="D185" s="11">
        <v>79.5</v>
      </c>
      <c r="E185" s="16">
        <v>79.5</v>
      </c>
      <c r="F185" s="16"/>
      <c r="G185" s="12">
        <f t="shared" si="2"/>
        <v>0.41492693110647177</v>
      </c>
      <c r="H185" s="13">
        <f>COUNTIF(Rend_Filetadores[Data],Rend_Filetadores[[#This Row],[Data]])</f>
        <v>18</v>
      </c>
      <c r="I185" s="14">
        <f>IFERROR(Rend_Filetadores[[#This Row],[Filé produzido (kg)]]/SUMIF(Rend_Filetadores[Data],Rend_Filetadores[[#This Row],[Data]],Rend_Filetadores[Filé produzido (kg)]),"")</f>
        <v>1.8745225272807871E-2</v>
      </c>
    </row>
    <row r="186" spans="1:9" x14ac:dyDescent="0.3">
      <c r="A186" s="8">
        <v>45674</v>
      </c>
      <c r="B186" s="9" t="s">
        <v>9</v>
      </c>
      <c r="C186" s="16">
        <v>692.7</v>
      </c>
      <c r="D186" s="11">
        <v>280.89999999999998</v>
      </c>
      <c r="E186" s="16">
        <v>280.89999999999998</v>
      </c>
      <c r="F186" s="16"/>
      <c r="G186" s="12">
        <f t="shared" si="2"/>
        <v>0.40551465280785326</v>
      </c>
      <c r="H186" s="13">
        <f>COUNTIF(Rend_Filetadores[Data],Rend_Filetadores[[#This Row],[Data]])</f>
        <v>17</v>
      </c>
      <c r="I186" s="14">
        <f>IFERROR(Rend_Filetadores[[#This Row],[Filé produzido (kg)]]/SUMIF(Rend_Filetadores[Data],Rend_Filetadores[[#This Row],[Data]],Rend_Filetadores[Filé produzido (kg)]),"")</f>
        <v>6.8876737856459799E-2</v>
      </c>
    </row>
    <row r="187" spans="1:9" x14ac:dyDescent="0.3">
      <c r="A187" s="8">
        <v>45674</v>
      </c>
      <c r="B187" s="9" t="s">
        <v>26</v>
      </c>
      <c r="C187" s="16">
        <v>687.4</v>
      </c>
      <c r="D187" s="11">
        <v>281</v>
      </c>
      <c r="E187" s="16">
        <v>281</v>
      </c>
      <c r="F187" s="16"/>
      <c r="G187" s="12">
        <f t="shared" si="2"/>
        <v>0.40878673261565318</v>
      </c>
      <c r="H187" s="13">
        <f>COUNTIF(Rend_Filetadores[Data],Rend_Filetadores[[#This Row],[Data]])</f>
        <v>17</v>
      </c>
      <c r="I187" s="14">
        <f>IFERROR(Rend_Filetadores[[#This Row],[Filé produzido (kg)]]/SUMIF(Rend_Filetadores[Data],Rend_Filetadores[[#This Row],[Data]],Rend_Filetadores[Filé produzido (kg)]),"")</f>
        <v>6.8901257877056629E-2</v>
      </c>
    </row>
    <row r="188" spans="1:9" x14ac:dyDescent="0.3">
      <c r="A188" s="8">
        <v>45674</v>
      </c>
      <c r="B188" s="9" t="s">
        <v>10</v>
      </c>
      <c r="C188" s="16">
        <v>589.5</v>
      </c>
      <c r="D188" s="11">
        <v>244.69999999999993</v>
      </c>
      <c r="E188" s="16">
        <v>244.69999999999993</v>
      </c>
      <c r="F188" s="16"/>
      <c r="G188" s="12">
        <f t="shared" si="2"/>
        <v>0.41509754028837986</v>
      </c>
      <c r="H188" s="13">
        <f>COUNTIF(Rend_Filetadores[Data],Rend_Filetadores[[#This Row],[Data]])</f>
        <v>17</v>
      </c>
      <c r="I188" s="14">
        <f>IFERROR(Rend_Filetadores[[#This Row],[Filé produzido (kg)]]/SUMIF(Rend_Filetadores[Data],Rend_Filetadores[[#This Row],[Data]],Rend_Filetadores[Filé produzido (kg)]),"")</f>
        <v>6.0000490400411929E-2</v>
      </c>
    </row>
    <row r="189" spans="1:9" x14ac:dyDescent="0.3">
      <c r="A189" s="22">
        <v>45674</v>
      </c>
      <c r="B189" s="9" t="s">
        <v>11</v>
      </c>
      <c r="C189" s="16">
        <v>424.9</v>
      </c>
      <c r="D189" s="11">
        <v>179.29999999999995</v>
      </c>
      <c r="E189" s="16">
        <v>179.29999999999995</v>
      </c>
      <c r="F189" s="16"/>
      <c r="G189" s="12">
        <f t="shared" si="2"/>
        <v>0.42198164273946803</v>
      </c>
      <c r="H189" s="13">
        <f>COUNTIF(Rend_Filetadores[Data],Rend_Filetadores[[#This Row],[Data]])</f>
        <v>17</v>
      </c>
      <c r="I189" s="14">
        <f>IFERROR(Rend_Filetadores[[#This Row],[Filé produzido (kg)]]/SUMIF(Rend_Filetadores[Data],Rend_Filetadores[[#This Row],[Data]],Rend_Filetadores[Filé produzido (kg)]),"")</f>
        <v>4.3964396930093415E-2</v>
      </c>
    </row>
    <row r="190" spans="1:9" x14ac:dyDescent="0.3">
      <c r="A190" s="22">
        <v>45674</v>
      </c>
      <c r="B190" s="9" t="s">
        <v>12</v>
      </c>
      <c r="C190" s="16">
        <v>568.49999999999989</v>
      </c>
      <c r="D190" s="11">
        <v>235.89999999999995</v>
      </c>
      <c r="E190" s="16">
        <v>235.89999999999995</v>
      </c>
      <c r="F190" s="16"/>
      <c r="G190" s="12">
        <f t="shared" si="2"/>
        <v>0.41495162708883027</v>
      </c>
      <c r="H190" s="13">
        <f>COUNTIF(Rend_Filetadores[Data],Rend_Filetadores[[#This Row],[Data]])</f>
        <v>17</v>
      </c>
      <c r="I190" s="14">
        <f>IFERROR(Rend_Filetadores[[#This Row],[Filé produzido (kg)]]/SUMIF(Rend_Filetadores[Data],Rend_Filetadores[[#This Row],[Data]],Rend_Filetadores[Filé produzido (kg)]),"")</f>
        <v>5.7842728587892009E-2</v>
      </c>
    </row>
    <row r="191" spans="1:9" x14ac:dyDescent="0.3">
      <c r="A191" s="8">
        <v>45674</v>
      </c>
      <c r="B191" s="9" t="s">
        <v>13</v>
      </c>
      <c r="C191" s="16">
        <v>773.6</v>
      </c>
      <c r="D191" s="11">
        <v>327.30000000000018</v>
      </c>
      <c r="E191" s="16">
        <v>327.30000000000018</v>
      </c>
      <c r="F191" s="16"/>
      <c r="G191" s="12">
        <f t="shared" si="2"/>
        <v>0.42308686659772515</v>
      </c>
      <c r="H191" s="13">
        <f>COUNTIF(Rend_Filetadores[Data],Rend_Filetadores[[#This Row],[Data]])</f>
        <v>17</v>
      </c>
      <c r="I191" s="14">
        <f>IFERROR(Rend_Filetadores[[#This Row],[Filé produzido (kg)]]/SUMIF(Rend_Filetadores[Data],Rend_Filetadores[[#This Row],[Data]],Rend_Filetadores[Filé produzido (kg)]),"")</f>
        <v>8.0254027413383083E-2</v>
      </c>
    </row>
    <row r="192" spans="1:9" x14ac:dyDescent="0.3">
      <c r="A192" s="8">
        <v>45674</v>
      </c>
      <c r="B192" s="9" t="s">
        <v>14</v>
      </c>
      <c r="C192" s="16">
        <v>885.9</v>
      </c>
      <c r="D192" s="11">
        <v>369.50000000000006</v>
      </c>
      <c r="E192" s="16">
        <v>369.50000000000006</v>
      </c>
      <c r="F192" s="16"/>
      <c r="G192" s="12">
        <f t="shared" si="2"/>
        <v>0.41708996500733725</v>
      </c>
      <c r="H192" s="13">
        <f>COUNTIF(Rend_Filetadores[Data],Rend_Filetadores[[#This Row],[Data]])</f>
        <v>17</v>
      </c>
      <c r="I192" s="14">
        <f>IFERROR(Rend_Filetadores[[#This Row],[Filé produzido (kg)]]/SUMIF(Rend_Filetadores[Data],Rend_Filetadores[[#This Row],[Data]],Rend_Filetadores[Filé produzido (kg)]),"")</f>
        <v>9.0601476105239956E-2</v>
      </c>
    </row>
    <row r="193" spans="1:9" x14ac:dyDescent="0.3">
      <c r="A193" s="8">
        <v>45674</v>
      </c>
      <c r="B193" s="9" t="s">
        <v>15</v>
      </c>
      <c r="C193" s="16">
        <v>675.6</v>
      </c>
      <c r="D193" s="11">
        <v>281.29999999999995</v>
      </c>
      <c r="E193" s="16">
        <v>281.29999999999995</v>
      </c>
      <c r="F193" s="16"/>
      <c r="G193" s="12">
        <f t="shared" si="2"/>
        <v>0.41637063351095316</v>
      </c>
      <c r="H193" s="13">
        <f>COUNTIF(Rend_Filetadores[Data],Rend_Filetadores[[#This Row],[Data]])</f>
        <v>17</v>
      </c>
      <c r="I193" s="14">
        <f>IFERROR(Rend_Filetadores[[#This Row],[Filé produzido (kg)]]/SUMIF(Rend_Filetadores[Data],Rend_Filetadores[[#This Row],[Data]],Rend_Filetadores[Filé produzido (kg)]),"")</f>
        <v>6.8974817938847063E-2</v>
      </c>
    </row>
    <row r="194" spans="1:9" x14ac:dyDescent="0.3">
      <c r="A194" s="8">
        <v>45674</v>
      </c>
      <c r="B194" s="9" t="s">
        <v>16</v>
      </c>
      <c r="C194" s="16">
        <v>586.70000000000005</v>
      </c>
      <c r="D194" s="11">
        <v>235.39999999999998</v>
      </c>
      <c r="E194" s="16">
        <v>235.39999999999998</v>
      </c>
      <c r="F194" s="16"/>
      <c r="G194" s="12">
        <f t="shared" si="2"/>
        <v>0.4012272029998295</v>
      </c>
      <c r="H194" s="13">
        <f>COUNTIF(Rend_Filetadores[Data],Rend_Filetadores[[#This Row],[Data]])</f>
        <v>17</v>
      </c>
      <c r="I194" s="14">
        <f>IFERROR(Rend_Filetadores[[#This Row],[Filé produzido (kg)]]/SUMIF(Rend_Filetadores[Data],Rend_Filetadores[[#This Row],[Data]],Rend_Filetadores[Filé produzido (kg)]),"")</f>
        <v>5.7720128484907929E-2</v>
      </c>
    </row>
    <row r="195" spans="1:9" x14ac:dyDescent="0.3">
      <c r="A195" s="8">
        <v>45674</v>
      </c>
      <c r="B195" s="9" t="s">
        <v>17</v>
      </c>
      <c r="C195" s="16">
        <v>602.5</v>
      </c>
      <c r="D195" s="11">
        <v>240.09999999999997</v>
      </c>
      <c r="E195" s="16">
        <v>240.09999999999997</v>
      </c>
      <c r="F195" s="16"/>
      <c r="G195" s="12">
        <f t="shared" si="2"/>
        <v>0.39850622406638997</v>
      </c>
      <c r="H195" s="13">
        <f>COUNTIF(Rend_Filetadores[Data],Rend_Filetadores[[#This Row],[Data]])</f>
        <v>17</v>
      </c>
      <c r="I195" s="14">
        <f>IFERROR(Rend_Filetadores[[#This Row],[Filé produzido (kg)]]/SUMIF(Rend_Filetadores[Data],Rend_Filetadores[[#This Row],[Data]],Rend_Filetadores[Filé produzido (kg)]),"")</f>
        <v>5.8872569452958344E-2</v>
      </c>
    </row>
    <row r="196" spans="1:9" x14ac:dyDescent="0.3">
      <c r="A196" s="8">
        <v>45674</v>
      </c>
      <c r="B196" s="9" t="s">
        <v>18</v>
      </c>
      <c r="C196" s="16">
        <v>493.40000000000003</v>
      </c>
      <c r="D196" s="11">
        <v>208.70000000000002</v>
      </c>
      <c r="E196" s="16">
        <v>208.70000000000002</v>
      </c>
      <c r="F196" s="16"/>
      <c r="G196" s="12">
        <f t="shared" ref="G196:G259" si="3">IFERROR(D196/C196,"")</f>
        <v>0.42298338062423996</v>
      </c>
      <c r="H196" s="13">
        <f>COUNTIF(Rend_Filetadores[Data],Rend_Filetadores[[#This Row],[Data]])</f>
        <v>17</v>
      </c>
      <c r="I196" s="14">
        <f>IFERROR(Rend_Filetadores[[#This Row],[Filé produzido (kg)]]/SUMIF(Rend_Filetadores[Data],Rend_Filetadores[[#This Row],[Data]],Rend_Filetadores[Filé produzido (kg)]),"")</f>
        <v>5.1173282985557719E-2</v>
      </c>
    </row>
    <row r="197" spans="1:9" x14ac:dyDescent="0.3">
      <c r="A197" s="8">
        <v>45674</v>
      </c>
      <c r="B197" s="9" t="s">
        <v>19</v>
      </c>
      <c r="C197" s="16">
        <v>486</v>
      </c>
      <c r="D197" s="11">
        <v>206.09999999999991</v>
      </c>
      <c r="E197" s="16">
        <v>206.09999999999991</v>
      </c>
      <c r="F197" s="16"/>
      <c r="G197" s="12">
        <f t="shared" si="3"/>
        <v>0.42407407407407388</v>
      </c>
      <c r="H197" s="13">
        <f>COUNTIF(Rend_Filetadores[Data],Rend_Filetadores[[#This Row],[Data]])</f>
        <v>17</v>
      </c>
      <c r="I197" s="14">
        <f>IFERROR(Rend_Filetadores[[#This Row],[Filé produzido (kg)]]/SUMIF(Rend_Filetadores[Data],Rend_Filetadores[[#This Row],[Data]],Rend_Filetadores[Filé produzido (kg)]),"")</f>
        <v>5.0535762450040447E-2</v>
      </c>
    </row>
    <row r="198" spans="1:9" x14ac:dyDescent="0.3">
      <c r="A198" s="8">
        <v>45674</v>
      </c>
      <c r="B198" s="9" t="s">
        <v>20</v>
      </c>
      <c r="C198" s="16">
        <v>711.40000000000009</v>
      </c>
      <c r="D198" s="11">
        <v>265.5</v>
      </c>
      <c r="E198" s="16">
        <v>265.5</v>
      </c>
      <c r="F198" s="16"/>
      <c r="G198" s="12">
        <f t="shared" si="3"/>
        <v>0.3732077593477649</v>
      </c>
      <c r="H198" s="13">
        <f>COUNTIF(Rend_Filetadores[Data],Rend_Filetadores[[#This Row],[Data]])</f>
        <v>17</v>
      </c>
      <c r="I198" s="14">
        <f>IFERROR(Rend_Filetadores[[#This Row],[Filé produzido (kg)]]/SUMIF(Rend_Filetadores[Data],Rend_Filetadores[[#This Row],[Data]],Rend_Filetadores[Filé produzido (kg)]),"")</f>
        <v>6.5100654684549952E-2</v>
      </c>
    </row>
    <row r="199" spans="1:9" x14ac:dyDescent="0.3">
      <c r="A199" s="8">
        <v>45674</v>
      </c>
      <c r="B199" s="9" t="s">
        <v>21</v>
      </c>
      <c r="C199" s="16">
        <v>786.8</v>
      </c>
      <c r="D199" s="11">
        <v>334.1</v>
      </c>
      <c r="E199" s="16">
        <v>334.1</v>
      </c>
      <c r="F199" s="16"/>
      <c r="G199" s="12">
        <f t="shared" si="3"/>
        <v>0.42463141840366048</v>
      </c>
      <c r="H199" s="13">
        <f>COUNTIF(Rend_Filetadores[Data],Rend_Filetadores[[#This Row],[Data]])</f>
        <v>17</v>
      </c>
      <c r="I199" s="14">
        <f>IFERROR(Rend_Filetadores[[#This Row],[Filé produzido (kg)]]/SUMIF(Rend_Filetadores[Data],Rend_Filetadores[[#This Row],[Data]],Rend_Filetadores[Filé produzido (kg)]),"")</f>
        <v>8.1921388813966628E-2</v>
      </c>
    </row>
    <row r="200" spans="1:9" x14ac:dyDescent="0.3">
      <c r="A200" s="8">
        <v>45674</v>
      </c>
      <c r="B200" s="9" t="s">
        <v>22</v>
      </c>
      <c r="C200" s="16">
        <v>481.6</v>
      </c>
      <c r="D200" s="11">
        <v>193.4</v>
      </c>
      <c r="E200" s="16">
        <v>193.4</v>
      </c>
      <c r="F200" s="16"/>
      <c r="G200" s="12">
        <f t="shared" si="3"/>
        <v>0.401578073089701</v>
      </c>
      <c r="H200" s="13">
        <f>COUNTIF(Rend_Filetadores[Data],Rend_Filetadores[[#This Row],[Data]])</f>
        <v>17</v>
      </c>
      <c r="I200" s="14">
        <f>IFERROR(Rend_Filetadores[[#This Row],[Filé produzido (kg)]]/SUMIF(Rend_Filetadores[Data],Rend_Filetadores[[#This Row],[Data]],Rend_Filetadores[Filé produzido (kg)]),"")</f>
        <v>4.7421719834244667E-2</v>
      </c>
    </row>
    <row r="201" spans="1:9" x14ac:dyDescent="0.3">
      <c r="A201" s="8">
        <v>45674</v>
      </c>
      <c r="B201" s="9" t="s">
        <v>23</v>
      </c>
      <c r="C201" s="16">
        <v>27.2</v>
      </c>
      <c r="D201" s="11">
        <v>11.200000000000001</v>
      </c>
      <c r="E201" s="16">
        <v>11.200000000000001</v>
      </c>
      <c r="F201" s="16"/>
      <c r="G201" s="12">
        <f t="shared" si="3"/>
        <v>0.41176470588235298</v>
      </c>
      <c r="H201" s="13">
        <f>COUNTIF(Rend_Filetadores[Data],Rend_Filetadores[[#This Row],[Data]])</f>
        <v>17</v>
      </c>
      <c r="I201" s="14">
        <f>IFERROR(Rend_Filetadores[[#This Row],[Filé produzido (kg)]]/SUMIF(Rend_Filetadores[Data],Rend_Filetadores[[#This Row],[Data]],Rend_Filetadores[Filé produzido (kg)]),"")</f>
        <v>2.7462423068435383E-3</v>
      </c>
    </row>
    <row r="202" spans="1:9" x14ac:dyDescent="0.3">
      <c r="A202" s="8">
        <v>45674</v>
      </c>
      <c r="B202" s="9" t="s">
        <v>24</v>
      </c>
      <c r="C202" s="16">
        <v>420.2</v>
      </c>
      <c r="D202" s="11">
        <v>183.89999999999998</v>
      </c>
      <c r="E202" s="16">
        <v>183.89999999999998</v>
      </c>
      <c r="F202" s="16"/>
      <c r="G202" s="12">
        <f t="shared" si="3"/>
        <v>0.43764873869585907</v>
      </c>
      <c r="H202" s="13">
        <f>COUNTIF(Rend_Filetadores[Data],Rend_Filetadores[[#This Row],[Data]])</f>
        <v>17</v>
      </c>
      <c r="I202" s="14">
        <f>IFERROR(Rend_Filetadores[[#This Row],[Filé produzido (kg)]]/SUMIF(Rend_Filetadores[Data],Rend_Filetadores[[#This Row],[Data]],Rend_Filetadores[Filé produzido (kg)]),"")</f>
        <v>4.5092317877547021E-2</v>
      </c>
    </row>
    <row r="203" spans="1:9" x14ac:dyDescent="0.3">
      <c r="A203" s="8">
        <v>45677</v>
      </c>
      <c r="B203" s="9" t="s">
        <v>9</v>
      </c>
      <c r="C203" s="16">
        <v>740.40000000000009</v>
      </c>
      <c r="D203" s="11">
        <v>320.70000000000016</v>
      </c>
      <c r="E203" s="16">
        <v>320.70000000000016</v>
      </c>
      <c r="F203" s="16"/>
      <c r="G203" s="12">
        <f t="shared" si="3"/>
        <v>0.43314424635332271</v>
      </c>
      <c r="H203" s="13">
        <f>COUNTIF(Rend_Filetadores[Data],Rend_Filetadores[[#This Row],[Data]])</f>
        <v>17</v>
      </c>
      <c r="I203" s="14">
        <f>IFERROR(Rend_Filetadores[[#This Row],[Filé produzido (kg)]]/SUMIF(Rend_Filetadores[Data],Rend_Filetadores[[#This Row],[Data]],Rend_Filetadores[Filé produzido (kg)]),"")</f>
        <v>7.4493043134886555E-2</v>
      </c>
    </row>
    <row r="204" spans="1:9" x14ac:dyDescent="0.3">
      <c r="A204" s="8">
        <v>45677</v>
      </c>
      <c r="B204" s="9" t="s">
        <v>26</v>
      </c>
      <c r="C204" s="16">
        <v>630.80000000000007</v>
      </c>
      <c r="D204" s="11">
        <v>257.99999999999989</v>
      </c>
      <c r="E204" s="16">
        <v>257.99999999999989</v>
      </c>
      <c r="F204" s="16"/>
      <c r="G204" s="12">
        <f t="shared" si="3"/>
        <v>0.4090044388078628</v>
      </c>
      <c r="H204" s="13">
        <f>COUNTIF(Rend_Filetadores[Data],Rend_Filetadores[[#This Row],[Data]])</f>
        <v>17</v>
      </c>
      <c r="I204" s="14">
        <f>IFERROR(Rend_Filetadores[[#This Row],[Filé produzido (kg)]]/SUMIF(Rend_Filetadores[Data],Rend_Filetadores[[#This Row],[Data]],Rend_Filetadores[Filé produzido (kg)]),"")</f>
        <v>5.9928921511695397E-2</v>
      </c>
    </row>
    <row r="205" spans="1:9" x14ac:dyDescent="0.3">
      <c r="A205" s="8">
        <v>45677</v>
      </c>
      <c r="B205" s="9" t="s">
        <v>10</v>
      </c>
      <c r="C205" s="16">
        <v>666</v>
      </c>
      <c r="D205" s="11">
        <v>285.30000000000007</v>
      </c>
      <c r="E205" s="16">
        <v>285.30000000000007</v>
      </c>
      <c r="F205" s="16"/>
      <c r="G205" s="12">
        <f t="shared" si="3"/>
        <v>0.4283783783783785</v>
      </c>
      <c r="H205" s="13">
        <f>COUNTIF(Rend_Filetadores[Data],Rend_Filetadores[[#This Row],[Data]])</f>
        <v>17</v>
      </c>
      <c r="I205" s="14">
        <f>IFERROR(Rend_Filetadores[[#This Row],[Filé produzido (kg)]]/SUMIF(Rend_Filetadores[Data],Rend_Filetadores[[#This Row],[Data]],Rend_Filetadores[Filé produzido (kg)]),"")</f>
        <v>6.6270237625142281E-2</v>
      </c>
    </row>
    <row r="206" spans="1:9" x14ac:dyDescent="0.3">
      <c r="A206" s="8">
        <v>45677</v>
      </c>
      <c r="B206" s="9" t="s">
        <v>11</v>
      </c>
      <c r="C206" s="16">
        <v>555.5</v>
      </c>
      <c r="D206" s="11">
        <v>247.39999999999998</v>
      </c>
      <c r="E206" s="16">
        <v>247.39999999999998</v>
      </c>
      <c r="F206" s="16"/>
      <c r="G206" s="12">
        <f t="shared" si="3"/>
        <v>0.44536453645364532</v>
      </c>
      <c r="H206" s="13">
        <f>COUNTIF(Rend_Filetadores[Data],Rend_Filetadores[[#This Row],[Data]])</f>
        <v>17</v>
      </c>
      <c r="I206" s="14">
        <f>IFERROR(Rend_Filetadores[[#This Row],[Filé produzido (kg)]]/SUMIF(Rend_Filetadores[Data],Rend_Filetadores[[#This Row],[Data]],Rend_Filetadores[Filé produzido (kg)]),"")</f>
        <v>5.7466725511602507E-2</v>
      </c>
    </row>
    <row r="207" spans="1:9" x14ac:dyDescent="0.3">
      <c r="A207" s="8">
        <v>45677</v>
      </c>
      <c r="B207" s="9" t="s">
        <v>12</v>
      </c>
      <c r="C207" s="16">
        <v>619.20000000000005</v>
      </c>
      <c r="D207" s="11">
        <v>261.20000000000005</v>
      </c>
      <c r="E207" s="16">
        <v>261.20000000000005</v>
      </c>
      <c r="F207" s="16"/>
      <c r="G207" s="12">
        <f t="shared" si="3"/>
        <v>0.42183462532299748</v>
      </c>
      <c r="H207" s="13">
        <f>COUNTIF(Rend_Filetadores[Data],Rend_Filetadores[[#This Row],[Data]])</f>
        <v>17</v>
      </c>
      <c r="I207" s="14">
        <f>IFERROR(Rend_Filetadores[[#This Row],[Filé produzido (kg)]]/SUMIF(Rend_Filetadores[Data],Rend_Filetadores[[#This Row],[Data]],Rend_Filetadores[Filé produzido (kg)]),"")</f>
        <v>6.0672225964553676E-2</v>
      </c>
    </row>
    <row r="208" spans="1:9" x14ac:dyDescent="0.3">
      <c r="A208" s="8">
        <v>45677</v>
      </c>
      <c r="B208" s="9" t="s">
        <v>13</v>
      </c>
      <c r="C208" s="16">
        <v>742.9</v>
      </c>
      <c r="D208" s="11">
        <v>321.89999999999998</v>
      </c>
      <c r="E208" s="16">
        <v>321.89999999999998</v>
      </c>
      <c r="F208" s="16"/>
      <c r="G208" s="12">
        <f t="shared" si="3"/>
        <v>0.4333019248889487</v>
      </c>
      <c r="H208" s="13">
        <f>COUNTIF(Rend_Filetadores[Data],Rend_Filetadores[[#This Row],[Data]])</f>
        <v>17</v>
      </c>
      <c r="I208" s="14">
        <f>IFERROR(Rend_Filetadores[[#This Row],[Filé produzido (kg)]]/SUMIF(Rend_Filetadores[Data],Rend_Filetadores[[#This Row],[Data]],Rend_Filetadores[Filé produzido (kg)]),"")</f>
        <v>7.4771782304708351E-2</v>
      </c>
    </row>
    <row r="209" spans="1:9" x14ac:dyDescent="0.3">
      <c r="A209" s="8">
        <v>45677</v>
      </c>
      <c r="B209" s="9" t="s">
        <v>14</v>
      </c>
      <c r="C209" s="16">
        <v>829.5</v>
      </c>
      <c r="D209" s="11">
        <v>358.1</v>
      </c>
      <c r="E209" s="16">
        <v>358.1</v>
      </c>
      <c r="F209" s="16"/>
      <c r="G209" s="12">
        <f t="shared" si="3"/>
        <v>0.43170584689572034</v>
      </c>
      <c r="H209" s="13">
        <f>COUNTIF(Rend_Filetadores[Data],Rend_Filetadores[[#This Row],[Data]])</f>
        <v>17</v>
      </c>
      <c r="I209" s="14">
        <f>IFERROR(Rend_Filetadores[[#This Row],[Filé produzido (kg)]]/SUMIF(Rend_Filetadores[Data],Rend_Filetadores[[#This Row],[Data]],Rend_Filetadores[Filé produzido (kg)]),"")</f>
        <v>8.3180413927667188E-2</v>
      </c>
    </row>
    <row r="210" spans="1:9" x14ac:dyDescent="0.3">
      <c r="A210" s="8">
        <v>45677</v>
      </c>
      <c r="B210" s="9" t="s">
        <v>15</v>
      </c>
      <c r="C210" s="16">
        <v>573.6</v>
      </c>
      <c r="D210" s="11">
        <v>246.00000000000003</v>
      </c>
      <c r="E210" s="16">
        <v>246.00000000000003</v>
      </c>
      <c r="F210" s="16"/>
      <c r="G210" s="12">
        <f t="shared" si="3"/>
        <v>0.42887029288702933</v>
      </c>
      <c r="H210" s="13">
        <f>COUNTIF(Rend_Filetadores[Data],Rend_Filetadores[[#This Row],[Data]])</f>
        <v>17</v>
      </c>
      <c r="I210" s="14">
        <f>IFERROR(Rend_Filetadores[[#This Row],[Filé produzido (kg)]]/SUMIF(Rend_Filetadores[Data],Rend_Filetadores[[#This Row],[Data]],Rend_Filetadores[Filé produzido (kg)]),"")</f>
        <v>5.7141529813477039E-2</v>
      </c>
    </row>
    <row r="211" spans="1:9" x14ac:dyDescent="0.3">
      <c r="A211" s="8">
        <v>45677</v>
      </c>
      <c r="B211" s="9" t="s">
        <v>16</v>
      </c>
      <c r="C211" s="16">
        <v>564.6</v>
      </c>
      <c r="D211" s="11">
        <v>231.2</v>
      </c>
      <c r="E211" s="16">
        <v>231.2</v>
      </c>
      <c r="F211" s="16"/>
      <c r="G211" s="12">
        <f t="shared" si="3"/>
        <v>0.40949344668792059</v>
      </c>
      <c r="H211" s="13">
        <f>COUNTIF(Rend_Filetadores[Data],Rend_Filetadores[[#This Row],[Data]])</f>
        <v>17</v>
      </c>
      <c r="I211" s="14">
        <f>IFERROR(Rend_Filetadores[[#This Row],[Filé produzido (kg)]]/SUMIF(Rend_Filetadores[Data],Rend_Filetadores[[#This Row],[Data]],Rend_Filetadores[Filé produzido (kg)]),"")</f>
        <v>5.3703746719007683E-2</v>
      </c>
    </row>
    <row r="212" spans="1:9" x14ac:dyDescent="0.3">
      <c r="A212" s="8">
        <v>45677</v>
      </c>
      <c r="B212" s="9" t="s">
        <v>17</v>
      </c>
      <c r="C212" s="16">
        <v>710.8</v>
      </c>
      <c r="D212" s="11">
        <v>254.8000000000001</v>
      </c>
      <c r="E212" s="16">
        <v>254.8000000000001</v>
      </c>
      <c r="F212" s="16"/>
      <c r="G212" s="12">
        <f t="shared" si="3"/>
        <v>0.35846933033202044</v>
      </c>
      <c r="H212" s="13">
        <f>COUNTIF(Rend_Filetadores[Data],Rend_Filetadores[[#This Row],[Data]])</f>
        <v>17</v>
      </c>
      <c r="I212" s="14">
        <f>IFERROR(Rend_Filetadores[[#This Row],[Filé produzido (kg)]]/SUMIF(Rend_Filetadores[Data],Rend_Filetadores[[#This Row],[Data]],Rend_Filetadores[Filé produzido (kg)]),"")</f>
        <v>5.9185617058837209E-2</v>
      </c>
    </row>
    <row r="213" spans="1:9" x14ac:dyDescent="0.3">
      <c r="A213" s="8">
        <v>45677</v>
      </c>
      <c r="B213" s="9" t="s">
        <v>18</v>
      </c>
      <c r="C213" s="16">
        <v>490.19999999999993</v>
      </c>
      <c r="D213" s="11">
        <v>213.59999999999997</v>
      </c>
      <c r="E213" s="16">
        <v>213.59999999999997</v>
      </c>
      <c r="F213" s="16"/>
      <c r="G213" s="12">
        <f t="shared" si="3"/>
        <v>0.43574051407588738</v>
      </c>
      <c r="H213" s="13">
        <f>COUNTIF(Rend_Filetadores[Data],Rend_Filetadores[[#This Row],[Data]])</f>
        <v>17</v>
      </c>
      <c r="I213" s="14">
        <f>IFERROR(Rend_Filetadores[[#This Row],[Filé produzido (kg)]]/SUMIF(Rend_Filetadores[Data],Rend_Filetadores[[#This Row],[Data]],Rend_Filetadores[Filé produzido (kg)]),"")</f>
        <v>4.9615572228287365E-2</v>
      </c>
    </row>
    <row r="214" spans="1:9" x14ac:dyDescent="0.3">
      <c r="A214" s="8">
        <v>45677</v>
      </c>
      <c r="B214" s="9" t="s">
        <v>19</v>
      </c>
      <c r="C214" s="16">
        <v>466.70000000000005</v>
      </c>
      <c r="D214" s="11">
        <v>239.30000000000007</v>
      </c>
      <c r="E214" s="16">
        <v>239.30000000000007</v>
      </c>
      <c r="F214" s="16"/>
      <c r="G214" s="12">
        <f t="shared" si="3"/>
        <v>0.5127490893507608</v>
      </c>
      <c r="H214" s="13">
        <f>COUNTIF(Rend_Filetadores[Data],Rend_Filetadores[[#This Row],[Data]])</f>
        <v>17</v>
      </c>
      <c r="I214" s="14">
        <f>IFERROR(Rend_Filetadores[[#This Row],[Filé produzido (kg)]]/SUMIF(Rend_Filetadores[Data],Rend_Filetadores[[#This Row],[Data]],Rend_Filetadores[Filé produzido (kg)]),"")</f>
        <v>5.5585236115305116E-2</v>
      </c>
    </row>
    <row r="215" spans="1:9" x14ac:dyDescent="0.3">
      <c r="A215" s="8">
        <v>45677</v>
      </c>
      <c r="B215" s="9" t="s">
        <v>20</v>
      </c>
      <c r="C215" s="16">
        <v>770.5</v>
      </c>
      <c r="D215" s="11">
        <v>322.79999999999995</v>
      </c>
      <c r="E215" s="16">
        <v>322.79999999999995</v>
      </c>
      <c r="F215" s="16"/>
      <c r="G215" s="12">
        <f t="shared" si="3"/>
        <v>0.41894873458792986</v>
      </c>
      <c r="H215" s="13">
        <f>COUNTIF(Rend_Filetadores[Data],Rend_Filetadores[[#This Row],[Data]])</f>
        <v>17</v>
      </c>
      <c r="I215" s="14">
        <f>IFERROR(Rend_Filetadores[[#This Row],[Filé produzido (kg)]]/SUMIF(Rend_Filetadores[Data],Rend_Filetadores[[#This Row],[Data]],Rend_Filetadores[Filé produzido (kg)]),"")</f>
        <v>7.4980836682074725E-2</v>
      </c>
    </row>
    <row r="216" spans="1:9" x14ac:dyDescent="0.3">
      <c r="A216" s="8">
        <v>45677</v>
      </c>
      <c r="B216" s="9" t="s">
        <v>21</v>
      </c>
      <c r="C216" s="16">
        <v>701.4</v>
      </c>
      <c r="D216" s="11">
        <v>307.79999999999995</v>
      </c>
      <c r="E216" s="16">
        <v>307.79999999999995</v>
      </c>
      <c r="F216" s="16"/>
      <c r="G216" s="12">
        <f t="shared" si="3"/>
        <v>0.43883661248930705</v>
      </c>
      <c r="H216" s="13">
        <f>COUNTIF(Rend_Filetadores[Data],Rend_Filetadores[[#This Row],[Data]])</f>
        <v>17</v>
      </c>
      <c r="I216" s="14">
        <f>IFERROR(Rend_Filetadores[[#This Row],[Filé produzido (kg)]]/SUMIF(Rend_Filetadores[Data],Rend_Filetadores[[#This Row],[Data]],Rend_Filetadores[Filé produzido (kg)]),"")</f>
        <v>7.1496597059301739E-2</v>
      </c>
    </row>
    <row r="217" spans="1:9" x14ac:dyDescent="0.3">
      <c r="A217" s="8">
        <v>45677</v>
      </c>
      <c r="B217" s="9" t="s">
        <v>22</v>
      </c>
      <c r="C217" s="16">
        <v>578.70000000000005</v>
      </c>
      <c r="D217" s="11">
        <v>245.39999999999998</v>
      </c>
      <c r="E217" s="16">
        <v>245.39999999999998</v>
      </c>
      <c r="F217" s="16"/>
      <c r="G217" s="12">
        <f t="shared" si="3"/>
        <v>0.42405391394504915</v>
      </c>
      <c r="H217" s="13">
        <f>COUNTIF(Rend_Filetadores[Data],Rend_Filetadores[[#This Row],[Data]])</f>
        <v>17</v>
      </c>
      <c r="I217" s="14">
        <f>IFERROR(Rend_Filetadores[[#This Row],[Filé produzido (kg)]]/SUMIF(Rend_Filetadores[Data],Rend_Filetadores[[#This Row],[Data]],Rend_Filetadores[Filé produzido (kg)]),"")</f>
        <v>5.7002160228566107E-2</v>
      </c>
    </row>
    <row r="218" spans="1:9" x14ac:dyDescent="0.3">
      <c r="A218" s="8">
        <v>45677</v>
      </c>
      <c r="B218" s="9" t="s">
        <v>23</v>
      </c>
      <c r="C218" s="16">
        <v>25.1</v>
      </c>
      <c r="D218" s="11">
        <v>10.8</v>
      </c>
      <c r="E218" s="16">
        <v>10.8</v>
      </c>
      <c r="F218" s="16"/>
      <c r="G218" s="12">
        <f t="shared" si="3"/>
        <v>0.4302788844621514</v>
      </c>
      <c r="H218" s="13">
        <f>COUNTIF(Rend_Filetadores[Data],Rend_Filetadores[[#This Row],[Data]])</f>
        <v>17</v>
      </c>
      <c r="I218" s="14">
        <f>IFERROR(Rend_Filetadores[[#This Row],[Filé produzido (kg)]]/SUMIF(Rend_Filetadores[Data],Rend_Filetadores[[#This Row],[Data]],Rend_Filetadores[Filé produzido (kg)]),"")</f>
        <v>2.5086525283965527E-3</v>
      </c>
    </row>
    <row r="219" spans="1:9" x14ac:dyDescent="0.3">
      <c r="A219" s="8">
        <v>45677</v>
      </c>
      <c r="B219" s="9" t="s">
        <v>24</v>
      </c>
      <c r="C219" s="16">
        <v>415.7</v>
      </c>
      <c r="D219" s="11">
        <v>180.8</v>
      </c>
      <c r="E219" s="16">
        <v>180.8</v>
      </c>
      <c r="F219" s="16"/>
      <c r="G219" s="12">
        <f t="shared" si="3"/>
        <v>0.43492903536203997</v>
      </c>
      <c r="H219" s="13">
        <f>COUNTIF(Rend_Filetadores[Data],Rend_Filetadores[[#This Row],[Data]])</f>
        <v>17</v>
      </c>
      <c r="I219" s="14">
        <f>IFERROR(Rend_Filetadores[[#This Row],[Filé produzido (kg)]]/SUMIF(Rend_Filetadores[Data],Rend_Filetadores[[#This Row],[Data]],Rend_Filetadores[Filé produzido (kg)]),"")</f>
        <v>4.1996701586490444E-2</v>
      </c>
    </row>
    <row r="220" spans="1:9" x14ac:dyDescent="0.3">
      <c r="A220" s="8">
        <v>45678</v>
      </c>
      <c r="B220" s="9" t="s">
        <v>9</v>
      </c>
      <c r="C220" s="16">
        <v>695.09999999999991</v>
      </c>
      <c r="D220" s="11">
        <v>285.39999999999992</v>
      </c>
      <c r="E220" s="16">
        <v>285.39999999999992</v>
      </c>
      <c r="F220" s="16"/>
      <c r="G220" s="12">
        <f t="shared" si="3"/>
        <v>0.4105884045461084</v>
      </c>
      <c r="H220" s="13">
        <f>COUNTIF(Rend_Filetadores[Data],Rend_Filetadores[[#This Row],[Data]])</f>
        <v>17</v>
      </c>
      <c r="I220" s="14">
        <f>IFERROR(Rend_Filetadores[[#This Row],[Filé produzido (kg)]]/SUMIF(Rend_Filetadores[Data],Rend_Filetadores[[#This Row],[Data]],Rend_Filetadores[Filé produzido (kg)]),"")</f>
        <v>6.7406070797630599E-2</v>
      </c>
    </row>
    <row r="221" spans="1:9" x14ac:dyDescent="0.3">
      <c r="A221" s="8">
        <v>45678</v>
      </c>
      <c r="B221" s="9" t="s">
        <v>10</v>
      </c>
      <c r="C221" s="16">
        <v>569</v>
      </c>
      <c r="D221" s="11">
        <v>235.60000000000002</v>
      </c>
      <c r="E221" s="16">
        <v>235.60000000000002</v>
      </c>
      <c r="F221" s="16"/>
      <c r="G221" s="12">
        <f t="shared" si="3"/>
        <v>0.41405975395430583</v>
      </c>
      <c r="H221" s="13">
        <f>COUNTIF(Rend_Filetadores[Data],Rend_Filetadores[[#This Row],[Data]])</f>
        <v>17</v>
      </c>
      <c r="I221" s="14">
        <f>IFERROR(Rend_Filetadores[[#This Row],[Filé produzido (kg)]]/SUMIF(Rend_Filetadores[Data],Rend_Filetadores[[#This Row],[Data]],Rend_Filetadores[Filé produzido (kg)]),"")</f>
        <v>5.5644254659852052E-2</v>
      </c>
    </row>
    <row r="222" spans="1:9" x14ac:dyDescent="0.3">
      <c r="A222" s="8">
        <v>45678</v>
      </c>
      <c r="B222" s="9" t="s">
        <v>11</v>
      </c>
      <c r="C222" s="16">
        <v>539.20000000000005</v>
      </c>
      <c r="D222" s="11">
        <v>226.89999999999998</v>
      </c>
      <c r="E222" s="16">
        <v>226.89999999999998</v>
      </c>
      <c r="F222" s="16"/>
      <c r="G222" s="12">
        <f t="shared" si="3"/>
        <v>0.4208086053412462</v>
      </c>
      <c r="H222" s="13">
        <f>COUNTIF(Rend_Filetadores[Data],Rend_Filetadores[[#This Row],[Data]])</f>
        <v>17</v>
      </c>
      <c r="I222" s="14">
        <f>IFERROR(Rend_Filetadores[[#This Row],[Filé produzido (kg)]]/SUMIF(Rend_Filetadores[Data],Rend_Filetadores[[#This Row],[Data]],Rend_Filetadores[Filé produzido (kg)]),"")</f>
        <v>5.3589479551444941E-2</v>
      </c>
    </row>
    <row r="223" spans="1:9" x14ac:dyDescent="0.3">
      <c r="A223" s="8">
        <v>45678</v>
      </c>
      <c r="B223" s="50" t="s">
        <v>12</v>
      </c>
      <c r="C223" s="16">
        <v>564.70000000000005</v>
      </c>
      <c r="D223" s="11">
        <v>234.89999999999998</v>
      </c>
      <c r="E223" s="16">
        <v>234.89999999999998</v>
      </c>
      <c r="F223" s="16"/>
      <c r="G223" s="12">
        <f t="shared" si="3"/>
        <v>0.41597308305294839</v>
      </c>
      <c r="H223" s="13">
        <f>COUNTIF(Rend_Filetadores[Data],Rend_Filetadores[[#This Row],[Data]])</f>
        <v>17</v>
      </c>
      <c r="I223" s="14">
        <f>IFERROR(Rend_Filetadores[[#This Row],[Filé produzido (kg)]]/SUMIF(Rend_Filetadores[Data],Rend_Filetadores[[#This Row],[Data]],Rend_Filetadores[Filé produzido (kg)]),"")</f>
        <v>5.5478927926991696E-2</v>
      </c>
    </row>
    <row r="224" spans="1:9" x14ac:dyDescent="0.3">
      <c r="A224" s="8">
        <v>45678</v>
      </c>
      <c r="B224" s="50" t="s">
        <v>13</v>
      </c>
      <c r="C224" s="16">
        <v>844.09999999999991</v>
      </c>
      <c r="D224" s="11">
        <v>355.7</v>
      </c>
      <c r="E224" s="16">
        <v>355.7</v>
      </c>
      <c r="F224" s="16"/>
      <c r="G224" s="12">
        <f t="shared" si="3"/>
        <v>0.4213955692453501</v>
      </c>
      <c r="H224" s="13">
        <f>COUNTIF(Rend_Filetadores[Data],Rend_Filetadores[[#This Row],[Data]])</f>
        <v>17</v>
      </c>
      <c r="I224" s="14">
        <f>IFERROR(Rend_Filetadores[[#This Row],[Filé produzido (kg)]]/SUMIF(Rend_Filetadores[Data],Rend_Filetadores[[#This Row],[Data]],Rend_Filetadores[Filé produzido (kg)]),"")</f>
        <v>8.4009598397747756E-2</v>
      </c>
    </row>
    <row r="225" spans="1:9" x14ac:dyDescent="0.3">
      <c r="A225" s="8">
        <v>45678</v>
      </c>
      <c r="B225" s="9" t="s">
        <v>14</v>
      </c>
      <c r="C225" s="16">
        <v>990.5</v>
      </c>
      <c r="D225" s="11">
        <v>418.80000000000007</v>
      </c>
      <c r="E225" s="16">
        <v>418.80000000000007</v>
      </c>
      <c r="F225" s="16"/>
      <c r="G225" s="12">
        <f t="shared" si="3"/>
        <v>0.42281675921251899</v>
      </c>
      <c r="H225" s="13">
        <f>COUNTIF(Rend_Filetadores[Data],Rend_Filetadores[[#This Row],[Data]])</f>
        <v>17</v>
      </c>
      <c r="I225" s="14">
        <f>IFERROR(Rend_Filetadores[[#This Row],[Filé produzido (kg)]]/SUMIF(Rend_Filetadores[Data],Rend_Filetadores[[#This Row],[Data]],Rend_Filetadores[Filé produzido (kg)]),"")</f>
        <v>9.891262245987284E-2</v>
      </c>
    </row>
    <row r="226" spans="1:9" x14ac:dyDescent="0.3">
      <c r="A226" s="8">
        <v>45678</v>
      </c>
      <c r="B226" s="9" t="s">
        <v>15</v>
      </c>
      <c r="C226" s="16">
        <v>570.6</v>
      </c>
      <c r="D226" s="11">
        <v>243.7</v>
      </c>
      <c r="E226" s="16">
        <v>243.7</v>
      </c>
      <c r="F226" s="16"/>
      <c r="G226" s="12">
        <f t="shared" si="3"/>
        <v>0.42709428671573779</v>
      </c>
      <c r="H226" s="13">
        <f>COUNTIF(Rend_Filetadores[Data],Rend_Filetadores[[#This Row],[Data]])</f>
        <v>17</v>
      </c>
      <c r="I226" s="14">
        <f>IFERROR(Rend_Filetadores[[#This Row],[Filé produzido (kg)]]/SUMIF(Rend_Filetadores[Data],Rend_Filetadores[[#This Row],[Data]],Rend_Filetadores[Filé produzido (kg)]),"")</f>
        <v>5.7557321140093133E-2</v>
      </c>
    </row>
    <row r="227" spans="1:9" x14ac:dyDescent="0.3">
      <c r="A227" s="8">
        <v>45678</v>
      </c>
      <c r="B227" s="9" t="s">
        <v>16</v>
      </c>
      <c r="C227" s="16">
        <v>645.1</v>
      </c>
      <c r="D227" s="11">
        <v>252.79999999999995</v>
      </c>
      <c r="E227" s="16">
        <v>252.79999999999995</v>
      </c>
      <c r="F227" s="16"/>
      <c r="G227" s="12">
        <f t="shared" si="3"/>
        <v>0.39187722833669192</v>
      </c>
      <c r="H227" s="13">
        <f>COUNTIF(Rend_Filetadores[Data],Rend_Filetadores[[#This Row],[Data]])</f>
        <v>17</v>
      </c>
      <c r="I227" s="14">
        <f>IFERROR(Rend_Filetadores[[#This Row],[Filé produzido (kg)]]/SUMIF(Rend_Filetadores[Data],Rend_Filetadores[[#This Row],[Data]],Rend_Filetadores[Filé produzido (kg)]),"")</f>
        <v>5.9706568667277568E-2</v>
      </c>
    </row>
    <row r="228" spans="1:9" x14ac:dyDescent="0.3">
      <c r="A228" s="8">
        <v>45678</v>
      </c>
      <c r="B228" s="9" t="s">
        <v>17</v>
      </c>
      <c r="C228" s="16">
        <v>587.79999999999995</v>
      </c>
      <c r="D228" s="11">
        <v>235.99999999999997</v>
      </c>
      <c r="E228" s="16">
        <v>235.99999999999997</v>
      </c>
      <c r="F228" s="16"/>
      <c r="G228" s="12">
        <f t="shared" si="3"/>
        <v>0.40149710785981624</v>
      </c>
      <c r="H228" s="13">
        <f>COUNTIF(Rend_Filetadores[Data],Rend_Filetadores[[#This Row],[Data]])</f>
        <v>17</v>
      </c>
      <c r="I228" s="14">
        <f>IFERROR(Rend_Filetadores[[#This Row],[Filé produzido (kg)]]/SUMIF(Rend_Filetadores[Data],Rend_Filetadores[[#This Row],[Data]],Rend_Filetadores[Filé produzido (kg)]),"")</f>
        <v>5.5738727078629376E-2</v>
      </c>
    </row>
    <row r="229" spans="1:9" x14ac:dyDescent="0.3">
      <c r="A229" s="8">
        <v>45678</v>
      </c>
      <c r="B229" s="9" t="s">
        <v>18</v>
      </c>
      <c r="C229" s="16">
        <v>506.20000000000005</v>
      </c>
      <c r="D229" s="11">
        <v>212.99999999999997</v>
      </c>
      <c r="E229" s="16">
        <v>212.99999999999997</v>
      </c>
      <c r="F229" s="16"/>
      <c r="G229" s="12">
        <f t="shared" si="3"/>
        <v>0.42078229948636892</v>
      </c>
      <c r="H229" s="13">
        <f>COUNTIF(Rend_Filetadores[Data],Rend_Filetadores[[#This Row],[Data]])</f>
        <v>17</v>
      </c>
      <c r="I229" s="14">
        <f>IFERROR(Rend_Filetadores[[#This Row],[Filé produzido (kg)]]/SUMIF(Rend_Filetadores[Data],Rend_Filetadores[[#This Row],[Data]],Rend_Filetadores[Filé produzido (kg)]),"")</f>
        <v>5.0306562998932443E-2</v>
      </c>
    </row>
    <row r="230" spans="1:9" x14ac:dyDescent="0.3">
      <c r="A230" s="8">
        <v>45678</v>
      </c>
      <c r="B230" s="9" t="s">
        <v>19</v>
      </c>
      <c r="C230" s="16">
        <v>511.5</v>
      </c>
      <c r="D230" s="11">
        <v>204.90000000000003</v>
      </c>
      <c r="E230" s="16">
        <v>204.90000000000003</v>
      </c>
      <c r="F230" s="16"/>
      <c r="G230" s="12">
        <f t="shared" si="3"/>
        <v>0.40058651026392966</v>
      </c>
      <c r="H230" s="13">
        <f>COUNTIF(Rend_Filetadores[Data],Rend_Filetadores[[#This Row],[Data]])</f>
        <v>17</v>
      </c>
      <c r="I230" s="14">
        <f>IFERROR(Rend_Filetadores[[#This Row],[Filé produzido (kg)]]/SUMIF(Rend_Filetadores[Data],Rend_Filetadores[[#This Row],[Data]],Rend_Filetadores[Filé produzido (kg)]),"")</f>
        <v>4.8393496518691369E-2</v>
      </c>
    </row>
    <row r="231" spans="1:9" x14ac:dyDescent="0.3">
      <c r="A231" s="8">
        <v>45678</v>
      </c>
      <c r="B231" s="9" t="s">
        <v>20</v>
      </c>
      <c r="C231" s="16">
        <v>941.6</v>
      </c>
      <c r="D231" s="11">
        <v>386.24</v>
      </c>
      <c r="E231" s="16">
        <v>386.24</v>
      </c>
      <c r="F231" s="16"/>
      <c r="G231" s="12">
        <f t="shared" si="3"/>
        <v>0.41019541206457094</v>
      </c>
      <c r="H231" s="13">
        <f>COUNTIF(Rend_Filetadores[Data],Rend_Filetadores[[#This Row],[Data]])</f>
        <v>17</v>
      </c>
      <c r="I231" s="14">
        <f>IFERROR(Rend_Filetadores[[#This Row],[Filé produzido (kg)]]/SUMIF(Rend_Filetadores[Data],Rend_Filetadores[[#This Row],[Data]],Rend_Filetadores[Filé produzido (kg)]),"")</f>
        <v>9.1222567571397517E-2</v>
      </c>
    </row>
    <row r="232" spans="1:9" x14ac:dyDescent="0.3">
      <c r="A232" s="8">
        <v>45678</v>
      </c>
      <c r="B232" s="9" t="s">
        <v>21</v>
      </c>
      <c r="C232" s="16">
        <v>671.69999999999993</v>
      </c>
      <c r="D232" s="11">
        <v>283.59999999999997</v>
      </c>
      <c r="E232" s="16">
        <v>283.59999999999997</v>
      </c>
      <c r="F232" s="16"/>
      <c r="G232" s="12">
        <f t="shared" si="3"/>
        <v>0.42221229715646863</v>
      </c>
      <c r="H232" s="13">
        <f>COUNTIF(Rend_Filetadores[Data],Rend_Filetadores[[#This Row],[Data]])</f>
        <v>17</v>
      </c>
      <c r="I232" s="14">
        <f>IFERROR(Rend_Filetadores[[#This Row],[Filé produzido (kg)]]/SUMIF(Rend_Filetadores[Data],Rend_Filetadores[[#This Row],[Data]],Rend_Filetadores[Filé produzido (kg)]),"")</f>
        <v>6.6980944913132584E-2</v>
      </c>
    </row>
    <row r="233" spans="1:9" x14ac:dyDescent="0.3">
      <c r="A233" s="8">
        <v>45678</v>
      </c>
      <c r="B233" s="9" t="s">
        <v>22</v>
      </c>
      <c r="C233" s="16">
        <v>505.00000000000006</v>
      </c>
      <c r="D233" s="11">
        <v>203.89999999999998</v>
      </c>
      <c r="E233" s="16">
        <v>203.89999999999998</v>
      </c>
      <c r="F233" s="16"/>
      <c r="G233" s="12">
        <f t="shared" si="3"/>
        <v>0.40376237623762368</v>
      </c>
      <c r="H233" s="13">
        <f>COUNTIF(Rend_Filetadores[Data],Rend_Filetadores[[#This Row],[Data]])</f>
        <v>17</v>
      </c>
      <c r="I233" s="14">
        <f>IFERROR(Rend_Filetadores[[#This Row],[Filé produzido (kg)]]/SUMIF(Rend_Filetadores[Data],Rend_Filetadores[[#This Row],[Data]],Rend_Filetadores[Filé produzido (kg)]),"")</f>
        <v>4.8157315471748008E-2</v>
      </c>
    </row>
    <row r="234" spans="1:9" x14ac:dyDescent="0.3">
      <c r="A234" s="8">
        <v>45678</v>
      </c>
      <c r="B234" s="9" t="s">
        <v>23</v>
      </c>
      <c r="C234" s="16">
        <v>28.9</v>
      </c>
      <c r="D234" s="11">
        <v>12</v>
      </c>
      <c r="E234" s="16">
        <v>12</v>
      </c>
      <c r="F234" s="16"/>
      <c r="G234" s="12">
        <f t="shared" si="3"/>
        <v>0.41522491349480972</v>
      </c>
      <c r="H234" s="13">
        <f>COUNTIF(Rend_Filetadores[Data],Rend_Filetadores[[#This Row],[Data]])</f>
        <v>17</v>
      </c>
      <c r="I234" s="14">
        <f>IFERROR(Rend_Filetadores[[#This Row],[Filé produzido (kg)]]/SUMIF(Rend_Filetadores[Data],Rend_Filetadores[[#This Row],[Data]],Rend_Filetadores[Filé produzido (kg)]),"")</f>
        <v>2.8341725633201382E-3</v>
      </c>
    </row>
    <row r="235" spans="1:9" x14ac:dyDescent="0.3">
      <c r="A235" s="8">
        <v>45678</v>
      </c>
      <c r="B235" s="9" t="s">
        <v>24</v>
      </c>
      <c r="C235" s="16">
        <v>435.9</v>
      </c>
      <c r="D235" s="11">
        <v>182</v>
      </c>
      <c r="E235" s="16">
        <v>182</v>
      </c>
      <c r="F235" s="16"/>
      <c r="G235" s="12">
        <f t="shared" si="3"/>
        <v>0.41752695572378989</v>
      </c>
      <c r="H235" s="13">
        <f>COUNTIF(Rend_Filetadores[Data],Rend_Filetadores[[#This Row],[Data]])</f>
        <v>17</v>
      </c>
      <c r="I235" s="14">
        <f>IFERROR(Rend_Filetadores[[#This Row],[Filé produzido (kg)]]/SUMIF(Rend_Filetadores[Data],Rend_Filetadores[[#This Row],[Data]],Rend_Filetadores[Filé produzido (kg)]),"")</f>
        <v>4.2984950543688762E-2</v>
      </c>
    </row>
    <row r="236" spans="1:9" x14ac:dyDescent="0.3">
      <c r="A236" s="8">
        <v>45678</v>
      </c>
      <c r="B236" s="9" t="s">
        <v>26</v>
      </c>
      <c r="C236" s="16">
        <v>657.90000000000009</v>
      </c>
      <c r="D236" s="11">
        <v>258.60000000000008</v>
      </c>
      <c r="E236" s="16">
        <v>258.60000000000008</v>
      </c>
      <c r="F236" s="16"/>
      <c r="G236" s="12">
        <f t="shared" si="3"/>
        <v>0.39306885544915648</v>
      </c>
      <c r="H236" s="13">
        <f>COUNTIF(Rend_Filetadores[Data],Rend_Filetadores[[#This Row],[Data]])</f>
        <v>17</v>
      </c>
      <c r="I236" s="14">
        <f>IFERROR(Rend_Filetadores[[#This Row],[Filé produzido (kg)]]/SUMIF(Rend_Filetadores[Data],Rend_Filetadores[[#This Row],[Data]],Rend_Filetadores[Filé produzido (kg)]),"")</f>
        <v>6.1076418739548992E-2</v>
      </c>
    </row>
    <row r="237" spans="1:9" x14ac:dyDescent="0.3">
      <c r="A237" s="8">
        <v>45679</v>
      </c>
      <c r="B237" s="9" t="s">
        <v>9</v>
      </c>
      <c r="C237" s="16">
        <v>734.49999999999989</v>
      </c>
      <c r="D237" s="11">
        <v>310.29999999999995</v>
      </c>
      <c r="E237" s="16">
        <v>310.29999999999995</v>
      </c>
      <c r="F237" s="16"/>
      <c r="G237" s="12">
        <f t="shared" si="3"/>
        <v>0.42246426140231452</v>
      </c>
      <c r="H237" s="13">
        <f>COUNTIF(Rend_Filetadores[Data],Rend_Filetadores[[#This Row],[Data]])</f>
        <v>15</v>
      </c>
      <c r="I237" s="14">
        <f>IFERROR(Rend_Filetadores[[#This Row],[Filé produzido (kg)]]/SUMIF(Rend_Filetadores[Data],Rend_Filetadores[[#This Row],[Data]],Rend_Filetadores[Filé produzido (kg)]),"")</f>
        <v>7.5830889540566937E-2</v>
      </c>
    </row>
    <row r="238" spans="1:9" x14ac:dyDescent="0.3">
      <c r="A238" s="8">
        <v>45679</v>
      </c>
      <c r="B238" s="9" t="s">
        <v>10</v>
      </c>
      <c r="C238" s="16">
        <v>606</v>
      </c>
      <c r="D238" s="11">
        <v>260.5</v>
      </c>
      <c r="E238" s="16">
        <v>260.5</v>
      </c>
      <c r="F238" s="16"/>
      <c r="G238" s="12">
        <f t="shared" si="3"/>
        <v>0.42986798679867988</v>
      </c>
      <c r="H238" s="13">
        <f>COUNTIF(Rend_Filetadores[Data],Rend_Filetadores[[#This Row],[Data]])</f>
        <v>15</v>
      </c>
      <c r="I238" s="14">
        <f>IFERROR(Rend_Filetadores[[#This Row],[Filé produzido (kg)]]/SUMIF(Rend_Filetadores[Data],Rend_Filetadores[[#This Row],[Data]],Rend_Filetadores[Filé produzido (kg)]),"")</f>
        <v>6.3660801564027356E-2</v>
      </c>
    </row>
    <row r="239" spans="1:9" x14ac:dyDescent="0.3">
      <c r="A239" s="8">
        <v>45679</v>
      </c>
      <c r="B239" s="9" t="s">
        <v>11</v>
      </c>
      <c r="C239" s="32">
        <v>545.19999999999993</v>
      </c>
      <c r="D239" s="11">
        <v>240.09999999999997</v>
      </c>
      <c r="E239" s="16">
        <v>240.09999999999997</v>
      </c>
      <c r="F239" s="16">
        <v>12</v>
      </c>
      <c r="G239" s="12">
        <f t="shared" si="3"/>
        <v>0.44038884812912693</v>
      </c>
      <c r="H239" s="13">
        <f>COUNTIF(Rend_Filetadores[Data],Rend_Filetadores[[#This Row],[Data]])</f>
        <v>15</v>
      </c>
      <c r="I239" s="14">
        <f>IFERROR(Rend_Filetadores[[#This Row],[Filé produzido (kg)]]/SUMIF(Rend_Filetadores[Data],Rend_Filetadores[[#This Row],[Data]],Rend_Filetadores[Filé produzido (kg)]),"")</f>
        <v>5.8675464320625592E-2</v>
      </c>
    </row>
    <row r="240" spans="1:9" x14ac:dyDescent="0.3">
      <c r="A240" s="8">
        <v>45679</v>
      </c>
      <c r="B240" s="9" t="s">
        <v>13</v>
      </c>
      <c r="C240" s="32">
        <v>853.69999999999993</v>
      </c>
      <c r="D240" s="11">
        <v>379.80000000000013</v>
      </c>
      <c r="E240" s="16">
        <v>379.80000000000013</v>
      </c>
      <c r="F240" s="16">
        <v>5</v>
      </c>
      <c r="G240" s="12">
        <f t="shared" si="3"/>
        <v>0.44488696263324373</v>
      </c>
      <c r="H240" s="13">
        <f>COUNTIF(Rend_Filetadores[Data],Rend_Filetadores[[#This Row],[Data]])</f>
        <v>15</v>
      </c>
      <c r="I240" s="14">
        <f>IFERROR(Rend_Filetadores[[#This Row],[Filé produzido (kg)]]/SUMIF(Rend_Filetadores[Data],Rend_Filetadores[[#This Row],[Data]],Rend_Filetadores[Filé produzido (kg)]),"")</f>
        <v>9.2815249266862174E-2</v>
      </c>
    </row>
    <row r="241" spans="1:9" x14ac:dyDescent="0.3">
      <c r="A241" s="8">
        <v>45679</v>
      </c>
      <c r="B241" s="9" t="s">
        <v>14</v>
      </c>
      <c r="C241" s="32">
        <v>979.7</v>
      </c>
      <c r="D241" s="11">
        <v>415.20000000000005</v>
      </c>
      <c r="E241" s="16">
        <v>415.20000000000005</v>
      </c>
      <c r="F241" s="16">
        <v>10</v>
      </c>
      <c r="G241" s="12">
        <f t="shared" si="3"/>
        <v>0.42380320506277436</v>
      </c>
      <c r="H241" s="13">
        <f>COUNTIF(Rend_Filetadores[Data],Rend_Filetadores[[#This Row],[Data]])</f>
        <v>15</v>
      </c>
      <c r="I241" s="14">
        <f>IFERROR(Rend_Filetadores[[#This Row],[Filé produzido (kg)]]/SUMIF(Rend_Filetadores[Data],Rend_Filetadores[[#This Row],[Data]],Rend_Filetadores[Filé produzido (kg)]),"")</f>
        <v>0.10146627565982404</v>
      </c>
    </row>
    <row r="242" spans="1:9" x14ac:dyDescent="0.3">
      <c r="A242" s="8">
        <v>45679</v>
      </c>
      <c r="B242" s="9" t="s">
        <v>15</v>
      </c>
      <c r="C242" s="32">
        <v>628.5</v>
      </c>
      <c r="D242" s="11">
        <v>274</v>
      </c>
      <c r="E242" s="16">
        <v>274</v>
      </c>
      <c r="F242" s="16">
        <v>10</v>
      </c>
      <c r="G242" s="12">
        <f t="shared" si="3"/>
        <v>0.43595863166268894</v>
      </c>
      <c r="H242" s="13">
        <f>COUNTIF(Rend_Filetadores[Data],Rend_Filetadores[[#This Row],[Data]])</f>
        <v>15</v>
      </c>
      <c r="I242" s="14">
        <f>IFERROR(Rend_Filetadores[[#This Row],[Filé produzido (kg)]]/SUMIF(Rend_Filetadores[Data],Rend_Filetadores[[#This Row],[Data]],Rend_Filetadores[Filé produzido (kg)]),"")</f>
        <v>6.6959921798631458E-2</v>
      </c>
    </row>
    <row r="243" spans="1:9" x14ac:dyDescent="0.3">
      <c r="A243" s="8">
        <v>45679</v>
      </c>
      <c r="B243" s="9" t="s">
        <v>16</v>
      </c>
      <c r="C243" s="32">
        <v>581.1</v>
      </c>
      <c r="D243" s="11">
        <v>238.40000000000006</v>
      </c>
      <c r="E243" s="16">
        <v>238.40000000000006</v>
      </c>
      <c r="F243" s="16">
        <v>3</v>
      </c>
      <c r="G243" s="12">
        <f t="shared" si="3"/>
        <v>0.41025641025641035</v>
      </c>
      <c r="H243" s="13">
        <f>COUNTIF(Rend_Filetadores[Data],Rend_Filetadores[[#This Row],[Data]])</f>
        <v>15</v>
      </c>
      <c r="I243" s="14">
        <f>IFERROR(Rend_Filetadores[[#This Row],[Filé produzido (kg)]]/SUMIF(Rend_Filetadores[Data],Rend_Filetadores[[#This Row],[Data]],Rend_Filetadores[Filé produzido (kg)]),"")</f>
        <v>5.8260019550342136E-2</v>
      </c>
    </row>
    <row r="244" spans="1:9" x14ac:dyDescent="0.3">
      <c r="A244" s="8">
        <v>45679</v>
      </c>
      <c r="B244" s="9" t="s">
        <v>17</v>
      </c>
      <c r="C244" s="32">
        <v>612.29999999999995</v>
      </c>
      <c r="D244" s="11">
        <v>244.59999999999997</v>
      </c>
      <c r="E244" s="16">
        <v>244.59999999999997</v>
      </c>
      <c r="F244" s="16">
        <v>5</v>
      </c>
      <c r="G244" s="12">
        <f t="shared" si="3"/>
        <v>0.39947738036910008</v>
      </c>
      <c r="H244" s="13">
        <f>COUNTIF(Rend_Filetadores[Data],Rend_Filetadores[[#This Row],[Data]])</f>
        <v>15</v>
      </c>
      <c r="I244" s="14">
        <f>IFERROR(Rend_Filetadores[[#This Row],[Filé produzido (kg)]]/SUMIF(Rend_Filetadores[Data],Rend_Filetadores[[#This Row],[Data]],Rend_Filetadores[Filé produzido (kg)]),"")</f>
        <v>5.9775171065493626E-2</v>
      </c>
    </row>
    <row r="245" spans="1:9" x14ac:dyDescent="0.3">
      <c r="A245" s="17">
        <v>45679</v>
      </c>
      <c r="B245" s="18" t="s">
        <v>18</v>
      </c>
      <c r="C245" s="33">
        <v>501.6</v>
      </c>
      <c r="D245" s="34">
        <v>220.4</v>
      </c>
      <c r="E245" s="19">
        <v>220.4</v>
      </c>
      <c r="F245" s="19">
        <v>5</v>
      </c>
      <c r="G245" s="35">
        <f t="shared" si="3"/>
        <v>0.43939393939393939</v>
      </c>
      <c r="H245" s="20">
        <f>COUNTIF(Rend_Filetadores[Data],Rend_Filetadores[[#This Row],[Data]])</f>
        <v>15</v>
      </c>
      <c r="I245" s="21">
        <f>IFERROR(Rend_Filetadores[[#This Row],[Filé produzido (kg)]]/SUMIF(Rend_Filetadores[Data],Rend_Filetadores[[#This Row],[Data]],Rend_Filetadores[Filé produzido (kg)]),"")</f>
        <v>5.3861192570869978E-2</v>
      </c>
    </row>
    <row r="246" spans="1:9" x14ac:dyDescent="0.3">
      <c r="A246" s="8">
        <v>45679</v>
      </c>
      <c r="B246" s="9" t="s">
        <v>19</v>
      </c>
      <c r="C246" s="32">
        <v>513.30000000000007</v>
      </c>
      <c r="D246" s="11">
        <v>220.1</v>
      </c>
      <c r="E246" s="16">
        <v>220.1</v>
      </c>
      <c r="F246" s="16">
        <v>5</v>
      </c>
      <c r="G246" s="12">
        <f t="shared" si="3"/>
        <v>0.42879407753750237</v>
      </c>
      <c r="H246" s="13">
        <f>COUNTIF(Rend_Filetadores[Data],Rend_Filetadores[[#This Row],[Data]])</f>
        <v>15</v>
      </c>
      <c r="I246" s="14">
        <f>IFERROR(Rend_Filetadores[[#This Row],[Filé produzido (kg)]]/SUMIF(Rend_Filetadores[Data],Rend_Filetadores[[#This Row],[Data]],Rend_Filetadores[Filé produzido (kg)]),"")</f>
        <v>5.3787878787878773E-2</v>
      </c>
    </row>
    <row r="247" spans="1:9" x14ac:dyDescent="0.3">
      <c r="A247" s="8">
        <v>45679</v>
      </c>
      <c r="B247" s="9" t="s">
        <v>20</v>
      </c>
      <c r="C247" s="32">
        <v>970.2</v>
      </c>
      <c r="D247" s="11">
        <v>399.70000000000016</v>
      </c>
      <c r="E247" s="16">
        <v>399.70000000000016</v>
      </c>
      <c r="F247" s="16">
        <v>10</v>
      </c>
      <c r="G247" s="12">
        <f t="shared" si="3"/>
        <v>0.41197691197691211</v>
      </c>
      <c r="H247" s="13">
        <f>COUNTIF(Rend_Filetadores[Data],Rend_Filetadores[[#This Row],[Data]])</f>
        <v>15</v>
      </c>
      <c r="I247" s="14">
        <f>IFERROR(Rend_Filetadores[[#This Row],[Filé produzido (kg)]]/SUMIF(Rend_Filetadores[Data],Rend_Filetadores[[#This Row],[Data]],Rend_Filetadores[Filé produzido (kg)]),"")</f>
        <v>9.7678396871945281E-2</v>
      </c>
    </row>
    <row r="248" spans="1:9" x14ac:dyDescent="0.3">
      <c r="A248" s="8">
        <v>45679</v>
      </c>
      <c r="B248" s="9" t="s">
        <v>21</v>
      </c>
      <c r="C248" s="32">
        <v>635.70000000000005</v>
      </c>
      <c r="D248" s="11">
        <v>275.79999999999995</v>
      </c>
      <c r="E248" s="16">
        <v>275.79999999999995</v>
      </c>
      <c r="F248" s="16"/>
      <c r="G248" s="12">
        <f t="shared" si="3"/>
        <v>0.43385244612238466</v>
      </c>
      <c r="H248" s="13">
        <f>COUNTIF(Rend_Filetadores[Data],Rend_Filetadores[[#This Row],[Data]])</f>
        <v>15</v>
      </c>
      <c r="I248" s="14">
        <f>IFERROR(Rend_Filetadores[[#This Row],[Filé produzido (kg)]]/SUMIF(Rend_Filetadores[Data],Rend_Filetadores[[#This Row],[Data]],Rend_Filetadores[Filé produzido (kg)]),"")</f>
        <v>6.7399804496578661E-2</v>
      </c>
    </row>
    <row r="249" spans="1:9" x14ac:dyDescent="0.3">
      <c r="A249" s="8">
        <v>45679</v>
      </c>
      <c r="B249" s="9" t="s">
        <v>22</v>
      </c>
      <c r="C249" s="32">
        <v>585.19999999999993</v>
      </c>
      <c r="D249" s="11">
        <v>245.40000000000006</v>
      </c>
      <c r="E249" s="16">
        <v>245.40000000000006</v>
      </c>
      <c r="F249" s="16"/>
      <c r="G249" s="12">
        <f t="shared" si="3"/>
        <v>0.41934381408065635</v>
      </c>
      <c r="H249" s="13">
        <f>COUNTIF(Rend_Filetadores[Data],Rend_Filetadores[[#This Row],[Data]])</f>
        <v>15</v>
      </c>
      <c r="I249" s="14">
        <f>IFERROR(Rend_Filetadores[[#This Row],[Filé produzido (kg)]]/SUMIF(Rend_Filetadores[Data],Rend_Filetadores[[#This Row],[Data]],Rend_Filetadores[Filé produzido (kg)]),"")</f>
        <v>5.9970674486803523E-2</v>
      </c>
    </row>
    <row r="250" spans="1:9" x14ac:dyDescent="0.3">
      <c r="A250" s="8">
        <v>45679</v>
      </c>
      <c r="B250" s="9" t="s">
        <v>23</v>
      </c>
      <c r="C250" s="32">
        <v>174.79999999999998</v>
      </c>
      <c r="D250" s="11">
        <v>87.800000000000011</v>
      </c>
      <c r="E250" s="16">
        <v>87.800000000000011</v>
      </c>
      <c r="F250" s="16">
        <v>10</v>
      </c>
      <c r="G250" s="12">
        <f t="shared" si="3"/>
        <v>0.5022883295194509</v>
      </c>
      <c r="H250" s="13">
        <f>COUNTIF(Rend_Filetadores[Data],Rend_Filetadores[[#This Row],[Data]])</f>
        <v>15</v>
      </c>
      <c r="I250" s="14">
        <f>IFERROR(Rend_Filetadores[[#This Row],[Filé produzido (kg)]]/SUMIF(Rend_Filetadores[Data],Rend_Filetadores[[#This Row],[Data]],Rend_Filetadores[Filé produzido (kg)]),"")</f>
        <v>2.1456500488758551E-2</v>
      </c>
    </row>
    <row r="251" spans="1:9" x14ac:dyDescent="0.3">
      <c r="A251" s="8">
        <v>45679</v>
      </c>
      <c r="B251" s="9" t="s">
        <v>26</v>
      </c>
      <c r="C251" s="32">
        <v>669.5</v>
      </c>
      <c r="D251" s="11">
        <v>279.90000000000009</v>
      </c>
      <c r="E251" s="16">
        <v>279.90000000000009</v>
      </c>
      <c r="F251" s="16">
        <v>1</v>
      </c>
      <c r="G251" s="12">
        <f t="shared" si="3"/>
        <v>0.41807318894697548</v>
      </c>
      <c r="H251" s="13">
        <f>COUNTIF(Rend_Filetadores[Data],Rend_Filetadores[[#This Row],[Data]])</f>
        <v>15</v>
      </c>
      <c r="I251" s="14">
        <f>IFERROR(Rend_Filetadores[[#This Row],[Filé produzido (kg)]]/SUMIF(Rend_Filetadores[Data],Rend_Filetadores[[#This Row],[Data]],Rend_Filetadores[Filé produzido (kg)]),"")</f>
        <v>6.8401759530791792E-2</v>
      </c>
    </row>
    <row r="252" spans="1:9" x14ac:dyDescent="0.3">
      <c r="A252" s="8">
        <v>45680</v>
      </c>
      <c r="B252" s="9" t="s">
        <v>9</v>
      </c>
      <c r="C252" s="32">
        <v>702.19999999999993</v>
      </c>
      <c r="D252" s="11">
        <v>288.80000000000013</v>
      </c>
      <c r="E252" s="16">
        <v>288.80000000000013</v>
      </c>
      <c r="F252" s="16">
        <v>5</v>
      </c>
      <c r="G252" s="12">
        <f t="shared" si="3"/>
        <v>0.41127883793790965</v>
      </c>
      <c r="H252" s="13">
        <f>COUNTIF(Rend_Filetadores[Data],Rend_Filetadores[[#This Row],[Data]])</f>
        <v>17</v>
      </c>
      <c r="I252" s="14">
        <f>IFERROR(Rend_Filetadores[[#This Row],[Filé produzido (kg)]]/SUMIF(Rend_Filetadores[Data],Rend_Filetadores[[#This Row],[Data]],Rend_Filetadores[Filé produzido (kg)]),"")</f>
        <v>6.7884258279858056E-2</v>
      </c>
    </row>
    <row r="253" spans="1:9" x14ac:dyDescent="0.3">
      <c r="A253" s="8">
        <v>45680</v>
      </c>
      <c r="B253" s="9" t="s">
        <v>10</v>
      </c>
      <c r="C253" s="32">
        <v>689.80000000000007</v>
      </c>
      <c r="D253" s="11">
        <v>282.10000000000002</v>
      </c>
      <c r="E253" s="16">
        <v>282.10000000000002</v>
      </c>
      <c r="F253" s="16">
        <v>10</v>
      </c>
      <c r="G253" s="12">
        <f t="shared" si="3"/>
        <v>0.40895911858509715</v>
      </c>
      <c r="H253" s="13">
        <f>COUNTIF(Rend_Filetadores[Data],Rend_Filetadores[[#This Row],[Data]])</f>
        <v>17</v>
      </c>
      <c r="I253" s="14">
        <f>IFERROR(Rend_Filetadores[[#This Row],[Filé produzido (kg)]]/SUMIF(Rend_Filetadores[Data],Rend_Filetadores[[#This Row],[Data]],Rend_Filetadores[Filé produzido (kg)]),"")</f>
        <v>6.6309381096772674E-2</v>
      </c>
    </row>
    <row r="254" spans="1:9" x14ac:dyDescent="0.3">
      <c r="A254" s="8">
        <v>45680</v>
      </c>
      <c r="B254" s="9" t="s">
        <v>11</v>
      </c>
      <c r="C254" s="32">
        <v>519.4</v>
      </c>
      <c r="D254" s="11">
        <v>217.5</v>
      </c>
      <c r="E254" s="16">
        <v>217.5</v>
      </c>
      <c r="F254" s="16">
        <v>15</v>
      </c>
      <c r="G254" s="12">
        <f t="shared" si="3"/>
        <v>0.4187524066230266</v>
      </c>
      <c r="H254" s="13">
        <f>COUNTIF(Rend_Filetadores[Data],Rend_Filetadores[[#This Row],[Data]])</f>
        <v>17</v>
      </c>
      <c r="I254" s="14">
        <f>IFERROR(Rend_Filetadores[[#This Row],[Filé produzido (kg)]]/SUMIF(Rend_Filetadores[Data],Rend_Filetadores[[#This Row],[Data]],Rend_Filetadores[Filé produzido (kg)]),"")</f>
        <v>5.112474437627812E-2</v>
      </c>
    </row>
    <row r="255" spans="1:9" x14ac:dyDescent="0.3">
      <c r="A255" s="8">
        <v>45680</v>
      </c>
      <c r="B255" s="9" t="s">
        <v>12</v>
      </c>
      <c r="C255" s="32">
        <v>618.49999999999989</v>
      </c>
      <c r="D255" s="11">
        <v>253.30000000000004</v>
      </c>
      <c r="E255" s="16">
        <v>253.30000000000004</v>
      </c>
      <c r="F255" s="16"/>
      <c r="G255" s="12">
        <f t="shared" si="3"/>
        <v>0.40953920776071157</v>
      </c>
      <c r="H255" s="13">
        <f>COUNTIF(Rend_Filetadores[Data],Rend_Filetadores[[#This Row],[Data]])</f>
        <v>17</v>
      </c>
      <c r="I255" s="14">
        <f>IFERROR(Rend_Filetadores[[#This Row],[Filé produzido (kg)]]/SUMIF(Rend_Filetadores[Data],Rend_Filetadores[[#This Row],[Data]],Rend_Filetadores[Filé produzido (kg)]),"")</f>
        <v>5.9539759772465513E-2</v>
      </c>
    </row>
    <row r="256" spans="1:9" x14ac:dyDescent="0.3">
      <c r="A256" s="8">
        <v>45680</v>
      </c>
      <c r="B256" s="9" t="s">
        <v>13</v>
      </c>
      <c r="C256" s="32">
        <v>850.09999999999991</v>
      </c>
      <c r="D256" s="11">
        <v>361.59999999999985</v>
      </c>
      <c r="E256" s="16">
        <v>361.59999999999985</v>
      </c>
      <c r="F256" s="16"/>
      <c r="G256" s="12">
        <f t="shared" si="3"/>
        <v>0.42536172215033513</v>
      </c>
      <c r="H256" s="13">
        <f>COUNTIF(Rend_Filetadores[Data],Rend_Filetadores[[#This Row],[Data]])</f>
        <v>17</v>
      </c>
      <c r="I256" s="14">
        <f>IFERROR(Rend_Filetadores[[#This Row],[Filé produzido (kg)]]/SUMIF(Rend_Filetadores[Data],Rend_Filetadores[[#This Row],[Data]],Rend_Filetadores[Filé produzido (kg)]),"")</f>
        <v>8.4996356627412228E-2</v>
      </c>
    </row>
    <row r="257" spans="1:9" x14ac:dyDescent="0.3">
      <c r="A257" s="8">
        <v>45680</v>
      </c>
      <c r="B257" s="9" t="s">
        <v>14</v>
      </c>
      <c r="C257" s="32">
        <v>993.5</v>
      </c>
      <c r="D257" s="11">
        <v>419.99999999999983</v>
      </c>
      <c r="E257" s="16">
        <v>419.99999999999983</v>
      </c>
      <c r="F257" s="16">
        <v>15</v>
      </c>
      <c r="G257" s="12">
        <f t="shared" si="3"/>
        <v>0.42274786109713119</v>
      </c>
      <c r="H257" s="13">
        <f>COUNTIF(Rend_Filetadores[Data],Rend_Filetadores[[#This Row],[Data]])</f>
        <v>17</v>
      </c>
      <c r="I257" s="14">
        <f>IFERROR(Rend_Filetadores[[#This Row],[Filé produzido (kg)]]/SUMIF(Rend_Filetadores[Data],Rend_Filetadores[[#This Row],[Data]],Rend_Filetadores[Filé produzido (kg)]),"")</f>
        <v>9.8723644312812872E-2</v>
      </c>
    </row>
    <row r="258" spans="1:9" x14ac:dyDescent="0.3">
      <c r="A258" s="8">
        <v>45680</v>
      </c>
      <c r="B258" s="9" t="s">
        <v>15</v>
      </c>
      <c r="C258" s="32">
        <v>629.6</v>
      </c>
      <c r="D258" s="11">
        <v>260.80000000000007</v>
      </c>
      <c r="E258" s="16">
        <v>260.80000000000007</v>
      </c>
      <c r="F258" s="16"/>
      <c r="G258" s="12">
        <f t="shared" si="3"/>
        <v>0.4142312579415503</v>
      </c>
      <c r="H258" s="13">
        <f>COUNTIF(Rend_Filetadores[Data],Rend_Filetadores[[#This Row],[Data]])</f>
        <v>17</v>
      </c>
      <c r="I258" s="14">
        <f>IFERROR(Rend_Filetadores[[#This Row],[Filé produzido (kg)]]/SUMIF(Rend_Filetadores[Data],Rend_Filetadores[[#This Row],[Data]],Rend_Filetadores[Filé produzido (kg)]),"")</f>
        <v>6.1302681992337175E-2</v>
      </c>
    </row>
    <row r="259" spans="1:9" x14ac:dyDescent="0.3">
      <c r="A259" s="8">
        <v>45680</v>
      </c>
      <c r="B259" s="9" t="s">
        <v>16</v>
      </c>
      <c r="C259" s="32">
        <v>588.50000000000011</v>
      </c>
      <c r="D259" s="11">
        <v>241.10000000000005</v>
      </c>
      <c r="E259" s="16">
        <v>241.10000000000005</v>
      </c>
      <c r="F259" s="16"/>
      <c r="G259" s="12">
        <f t="shared" si="3"/>
        <v>0.4096856414613424</v>
      </c>
      <c r="H259" s="13">
        <f>COUNTIF(Rend_Filetadores[Data],Rend_Filetadores[[#This Row],[Data]])</f>
        <v>17</v>
      </c>
      <c r="I259" s="12">
        <f>IFERROR(Rend_Filetadores[[#This Row],[Filé produzido (kg)]]/SUMIF(Rend_Filetadores[Data],Rend_Filetadores[[#This Row],[Data]],Rend_Filetadores[Filé produzido (kg)]),"")</f>
        <v>5.6672072961474286E-2</v>
      </c>
    </row>
    <row r="260" spans="1:9" x14ac:dyDescent="0.3">
      <c r="A260" s="8">
        <v>45680</v>
      </c>
      <c r="B260" s="9" t="s">
        <v>17</v>
      </c>
      <c r="C260" s="32">
        <v>644.5</v>
      </c>
      <c r="D260" s="11">
        <v>244.19999999999985</v>
      </c>
      <c r="E260" s="16">
        <v>244.19999999999985</v>
      </c>
      <c r="F260" s="16"/>
      <c r="G260" s="12">
        <f t="shared" ref="G260:G323" si="4">IFERROR(D260/C260,"")</f>
        <v>0.37889837083010064</v>
      </c>
      <c r="H260" s="13">
        <f>COUNTIF(Rend_Filetadores[Data],Rend_Filetadores[[#This Row],[Data]])</f>
        <v>17</v>
      </c>
      <c r="I260" s="12">
        <f>IFERROR(Rend_Filetadores[[#This Row],[Filé produzido (kg)]]/SUMIF(Rend_Filetadores[Data],Rend_Filetadores[[#This Row],[Data]],Rend_Filetadores[Filé produzido (kg)]),"")</f>
        <v>5.7400747479021186E-2</v>
      </c>
    </row>
    <row r="261" spans="1:9" x14ac:dyDescent="0.3">
      <c r="A261" s="8">
        <v>45680</v>
      </c>
      <c r="B261" s="9" t="s">
        <v>18</v>
      </c>
      <c r="C261" s="32">
        <v>579</v>
      </c>
      <c r="D261" s="11">
        <v>244.8000000000001</v>
      </c>
      <c r="E261" s="16">
        <v>244.8000000000001</v>
      </c>
      <c r="F261" s="16"/>
      <c r="G261" s="12">
        <f t="shared" si="4"/>
        <v>0.42279792746114009</v>
      </c>
      <c r="H261" s="13">
        <f>COUNTIF(Rend_Filetadores[Data],Rend_Filetadores[[#This Row],[Data]])</f>
        <v>17</v>
      </c>
      <c r="I261" s="12">
        <f>IFERROR(Rend_Filetadores[[#This Row],[Filé produzido (kg)]]/SUMIF(Rend_Filetadores[Data],Rend_Filetadores[[#This Row],[Data]],Rend_Filetadores[Filé produzido (kg)]),"")</f>
        <v>5.7541781256610976E-2</v>
      </c>
    </row>
    <row r="262" spans="1:9" x14ac:dyDescent="0.3">
      <c r="A262" s="8">
        <v>45680</v>
      </c>
      <c r="B262" s="9" t="s">
        <v>19</v>
      </c>
      <c r="C262" s="16">
        <v>537.19999999999993</v>
      </c>
      <c r="D262" s="11">
        <v>223.29999999999995</v>
      </c>
      <c r="E262" s="16">
        <v>223.29999999999995</v>
      </c>
      <c r="F262" s="16"/>
      <c r="G262" s="12">
        <f t="shared" si="4"/>
        <v>0.41567386448250182</v>
      </c>
      <c r="H262" s="13">
        <f>COUNTIF(Rend_Filetadores[Data],Rend_Filetadores[[#This Row],[Data]])</f>
        <v>17</v>
      </c>
      <c r="I262" s="14">
        <f>IFERROR(Rend_Filetadores[[#This Row],[Filé produzido (kg)]]/SUMIF(Rend_Filetadores[Data],Rend_Filetadores[[#This Row],[Data]],Rend_Filetadores[Filé produzido (kg)]),"")</f>
        <v>5.2488070892978855E-2</v>
      </c>
    </row>
    <row r="263" spans="1:9" x14ac:dyDescent="0.3">
      <c r="A263" s="8">
        <v>45680</v>
      </c>
      <c r="B263" s="9" t="s">
        <v>20</v>
      </c>
      <c r="C263" s="16">
        <v>902.19999999999993</v>
      </c>
      <c r="D263" s="11">
        <v>361.79999999999995</v>
      </c>
      <c r="E263" s="16">
        <v>361.79999999999995</v>
      </c>
      <c r="F263" s="16"/>
      <c r="G263" s="12">
        <f t="shared" si="4"/>
        <v>0.40101972954998888</v>
      </c>
      <c r="H263" s="13">
        <f>COUNTIF(Rend_Filetadores[Data],Rend_Filetadores[[#This Row],[Data]])</f>
        <v>17</v>
      </c>
      <c r="I263" s="14">
        <f>IFERROR(Rend_Filetadores[[#This Row],[Filé produzido (kg)]]/SUMIF(Rend_Filetadores[Data],Rend_Filetadores[[#This Row],[Data]],Rend_Filetadores[Filé produzido (kg)]),"")</f>
        <v>8.5043367886608823E-2</v>
      </c>
    </row>
    <row r="264" spans="1:9" x14ac:dyDescent="0.3">
      <c r="A264" s="8">
        <v>45680</v>
      </c>
      <c r="B264" s="9" t="s">
        <v>21</v>
      </c>
      <c r="C264" s="16">
        <v>694.10000000000014</v>
      </c>
      <c r="D264" s="11">
        <v>294.5</v>
      </c>
      <c r="E264" s="16">
        <v>294.5</v>
      </c>
      <c r="F264" s="16"/>
      <c r="G264" s="12">
        <f t="shared" si="4"/>
        <v>0.42429044806223881</v>
      </c>
      <c r="H264" s="13">
        <f>COUNTIF(Rend_Filetadores[Data],Rend_Filetadores[[#This Row],[Data]])</f>
        <v>17</v>
      </c>
      <c r="I264" s="14">
        <f>IFERROR(Rend_Filetadores[[#This Row],[Filé produzido (kg)]]/SUMIF(Rend_Filetadores[Data],Rend_Filetadores[[#This Row],[Data]],Rend_Filetadores[Filé produzido (kg)]),"")</f>
        <v>6.9224079166960481E-2</v>
      </c>
    </row>
    <row r="265" spans="1:9" x14ac:dyDescent="0.3">
      <c r="A265" s="8">
        <v>45680</v>
      </c>
      <c r="B265" s="9" t="s">
        <v>22</v>
      </c>
      <c r="C265" s="16">
        <v>515.80000000000007</v>
      </c>
      <c r="D265" s="11">
        <v>205.39999999999998</v>
      </c>
      <c r="E265" s="16">
        <v>205.39999999999998</v>
      </c>
      <c r="F265" s="16"/>
      <c r="G265" s="12">
        <f t="shared" si="4"/>
        <v>0.39821636293136864</v>
      </c>
      <c r="H265" s="13">
        <f>COUNTIF(Rend_Filetadores[Data],Rend_Filetadores[[#This Row],[Data]])</f>
        <v>17</v>
      </c>
      <c r="I265" s="14">
        <f>IFERROR(Rend_Filetadores[[#This Row],[Filé produzido (kg)]]/SUMIF(Rend_Filetadores[Data],Rend_Filetadores[[#This Row],[Data]],Rend_Filetadores[Filé produzido (kg)]),"")</f>
        <v>4.8280563194885169E-2</v>
      </c>
    </row>
    <row r="266" spans="1:9" x14ac:dyDescent="0.3">
      <c r="A266" s="8">
        <v>45680</v>
      </c>
      <c r="B266" s="9" t="s">
        <v>23</v>
      </c>
      <c r="C266" s="10">
        <v>25.1</v>
      </c>
      <c r="D266" s="11">
        <v>11.200000000000001</v>
      </c>
      <c r="E266" s="10">
        <v>11.200000000000001</v>
      </c>
      <c r="F266" s="10"/>
      <c r="G266" s="12">
        <f t="shared" si="4"/>
        <v>0.44621513944223107</v>
      </c>
      <c r="H266" s="13">
        <f>COUNTIF(Rend_Filetadores[Data],Rend_Filetadores[[#This Row],[Data]])</f>
        <v>17</v>
      </c>
      <c r="I266" s="14">
        <f>IFERROR(Rend_Filetadores[[#This Row],[Filé produzido (kg)]]/SUMIF(Rend_Filetadores[Data],Rend_Filetadores[[#This Row],[Data]],Rend_Filetadores[Filé produzido (kg)]),"")</f>
        <v>2.6326305150083445E-3</v>
      </c>
    </row>
    <row r="267" spans="1:9" x14ac:dyDescent="0.3">
      <c r="A267" s="8">
        <v>45680</v>
      </c>
      <c r="B267" s="9" t="s">
        <v>24</v>
      </c>
      <c r="C267" s="16">
        <v>477.3</v>
      </c>
      <c r="D267" s="11">
        <v>194.19999999999993</v>
      </c>
      <c r="E267" s="16">
        <v>194.19999999999993</v>
      </c>
      <c r="F267" s="16"/>
      <c r="G267" s="12">
        <f t="shared" si="4"/>
        <v>0.40687198826733695</v>
      </c>
      <c r="H267" s="13">
        <f>COUNTIF(Rend_Filetadores[Data],Rend_Filetadores[[#This Row],[Data]])</f>
        <v>17</v>
      </c>
      <c r="I267" s="14">
        <f>IFERROR(Rend_Filetadores[[#This Row],[Filé produzido (kg)]]/SUMIF(Rend_Filetadores[Data],Rend_Filetadores[[#This Row],[Data]],Rend_Filetadores[Filé produzido (kg)]),"")</f>
        <v>4.564793267987681E-2</v>
      </c>
    </row>
    <row r="268" spans="1:9" x14ac:dyDescent="0.3">
      <c r="A268" s="8">
        <v>45680</v>
      </c>
      <c r="B268" s="9" t="s">
        <v>30</v>
      </c>
      <c r="C268" s="16">
        <v>385.3</v>
      </c>
      <c r="D268" s="11">
        <v>149.70000000000002</v>
      </c>
      <c r="E268" s="16">
        <v>149.70000000000002</v>
      </c>
      <c r="F268" s="16"/>
      <c r="G268" s="12">
        <f t="shared" si="4"/>
        <v>0.38852841941344413</v>
      </c>
      <c r="H268" s="13">
        <f>COUNTIF(Rend_Filetadores[Data],Rend_Filetadores[[#This Row],[Data]])</f>
        <v>17</v>
      </c>
      <c r="I268" s="14">
        <f>IFERROR(Rend_Filetadores[[#This Row],[Filé produzido (kg)]]/SUMIF(Rend_Filetadores[Data],Rend_Filetadores[[#This Row],[Data]],Rend_Filetadores[Filé produzido (kg)]),"")</f>
        <v>3.518792750863832E-2</v>
      </c>
    </row>
    <row r="269" spans="1:9" x14ac:dyDescent="0.3">
      <c r="A269" s="8">
        <v>45681</v>
      </c>
      <c r="B269" s="9" t="s">
        <v>9</v>
      </c>
      <c r="C269" s="16">
        <v>687</v>
      </c>
      <c r="D269" s="11">
        <v>274.40000000000003</v>
      </c>
      <c r="E269" s="16">
        <v>274.40000000000003</v>
      </c>
      <c r="F269" s="16"/>
      <c r="G269" s="12">
        <f t="shared" si="4"/>
        <v>0.39941775836972349</v>
      </c>
      <c r="H269" s="13">
        <f>COUNTIF(Rend_Filetadores[Data],Rend_Filetadores[[#This Row],[Data]])</f>
        <v>17</v>
      </c>
      <c r="I269" s="14">
        <f>IFERROR(Rend_Filetadores[[#This Row],[Filé produzido (kg)]]/SUMIF(Rend_Filetadores[Data],Rend_Filetadores[[#This Row],[Data]],Rend_Filetadores[Filé produzido (kg)]),"")</f>
        <v>6.7072425509031808E-2</v>
      </c>
    </row>
    <row r="270" spans="1:9" x14ac:dyDescent="0.3">
      <c r="A270" s="8">
        <v>45681</v>
      </c>
      <c r="B270" s="9" t="s">
        <v>10</v>
      </c>
      <c r="C270" s="16">
        <v>517.19999999999993</v>
      </c>
      <c r="D270" s="11">
        <v>212.80000000000004</v>
      </c>
      <c r="E270" s="16">
        <v>212.80000000000004</v>
      </c>
      <c r="F270" s="16"/>
      <c r="G270" s="12">
        <f t="shared" si="4"/>
        <v>0.41144624903325611</v>
      </c>
      <c r="H270" s="13">
        <f>COUNTIF(Rend_Filetadores[Data],Rend_Filetadores[[#This Row],[Data]])</f>
        <v>17</v>
      </c>
      <c r="I270" s="14">
        <f>IFERROR(Rend_Filetadores[[#This Row],[Filé produzido (kg)]]/SUMIF(Rend_Filetadores[Data],Rend_Filetadores[[#This Row],[Data]],Rend_Filetadores[Filé produzido (kg)]),"")</f>
        <v>5.2015350394759359E-2</v>
      </c>
    </row>
    <row r="271" spans="1:9" x14ac:dyDescent="0.3">
      <c r="A271" s="22">
        <v>45681</v>
      </c>
      <c r="B271" s="9" t="s">
        <v>11</v>
      </c>
      <c r="C271" s="16">
        <v>499.4</v>
      </c>
      <c r="D271" s="11">
        <v>206.9</v>
      </c>
      <c r="E271" s="16">
        <v>206.9</v>
      </c>
      <c r="F271" s="16"/>
      <c r="G271" s="12">
        <f t="shared" si="4"/>
        <v>0.4142971565879055</v>
      </c>
      <c r="H271" s="13">
        <f>COUNTIF(Rend_Filetadores[Data],Rend_Filetadores[[#This Row],[Data]])</f>
        <v>17</v>
      </c>
      <c r="I271" s="14">
        <f>IFERROR(Rend_Filetadores[[#This Row],[Filé produzido (kg)]]/SUMIF(Rend_Filetadores[Data],Rend_Filetadores[[#This Row],[Data]],Rend_Filetadores[Filé produzido (kg)]),"")</f>
        <v>5.0573195473100144E-2</v>
      </c>
    </row>
    <row r="272" spans="1:9" x14ac:dyDescent="0.3">
      <c r="A272" s="22">
        <v>45681</v>
      </c>
      <c r="B272" s="9" t="s">
        <v>12</v>
      </c>
      <c r="C272" s="16">
        <v>625.69999999999993</v>
      </c>
      <c r="D272" s="11">
        <v>251.10000000000005</v>
      </c>
      <c r="E272" s="16">
        <v>251.10000000000005</v>
      </c>
      <c r="F272" s="16"/>
      <c r="G272" s="12">
        <f t="shared" si="4"/>
        <v>0.4013105322039317</v>
      </c>
      <c r="H272" s="13">
        <f>COUNTIF(Rend_Filetadores[Data],Rend_Filetadores[[#This Row],[Data]])</f>
        <v>17</v>
      </c>
      <c r="I272" s="14">
        <f>IFERROR(Rend_Filetadores[[#This Row],[Filé produzido (kg)]]/SUMIF(Rend_Filetadores[Data],Rend_Filetadores[[#This Row],[Data]],Rend_Filetadores[Filé produzido (kg)]),"")</f>
        <v>6.1377135733665766E-2</v>
      </c>
    </row>
    <row r="273" spans="1:9" x14ac:dyDescent="0.3">
      <c r="A273" s="8">
        <v>45681</v>
      </c>
      <c r="B273" s="9" t="s">
        <v>13</v>
      </c>
      <c r="C273" s="16">
        <v>751.80000000000007</v>
      </c>
      <c r="D273" s="11">
        <v>307.90000000000003</v>
      </c>
      <c r="E273" s="16">
        <v>307.90000000000003</v>
      </c>
      <c r="F273" s="16"/>
      <c r="G273" s="12">
        <f t="shared" si="4"/>
        <v>0.40955041234370843</v>
      </c>
      <c r="H273" s="13">
        <f>COUNTIF(Rend_Filetadores[Data],Rend_Filetadores[[#This Row],[Data]])</f>
        <v>17</v>
      </c>
      <c r="I273" s="14">
        <f>IFERROR(Rend_Filetadores[[#This Row],[Filé produzido (kg)]]/SUMIF(Rend_Filetadores[Data],Rend_Filetadores[[#This Row],[Data]],Rend_Filetadores[Filé produzido (kg)]),"")</f>
        <v>7.5260932267605288E-2</v>
      </c>
    </row>
    <row r="274" spans="1:9" x14ac:dyDescent="0.3">
      <c r="A274" s="8">
        <v>45681</v>
      </c>
      <c r="B274" s="9" t="s">
        <v>14</v>
      </c>
      <c r="C274" s="16">
        <v>881.5</v>
      </c>
      <c r="D274" s="11">
        <v>368.79999999999995</v>
      </c>
      <c r="E274" s="16">
        <v>368.79999999999995</v>
      </c>
      <c r="F274" s="16"/>
      <c r="G274" s="12">
        <f t="shared" si="4"/>
        <v>0.41837776517300052</v>
      </c>
      <c r="H274" s="13">
        <f>COUNTIF(Rend_Filetadores[Data],Rend_Filetadores[[#This Row],[Data]])</f>
        <v>17</v>
      </c>
      <c r="I274" s="14">
        <f>IFERROR(Rend_Filetadores[[#This Row],[Filé produzido (kg)]]/SUMIF(Rend_Filetadores[Data],Rend_Filetadores[[#This Row],[Data]],Rend_Filetadores[Filé produzido (kg)]),"")</f>
        <v>9.0146904255579169E-2</v>
      </c>
    </row>
    <row r="275" spans="1:9" x14ac:dyDescent="0.3">
      <c r="A275" s="8">
        <v>45681</v>
      </c>
      <c r="B275" s="9" t="s">
        <v>15</v>
      </c>
      <c r="C275" s="16">
        <v>546.4</v>
      </c>
      <c r="D275" s="11">
        <v>221.50000000000003</v>
      </c>
      <c r="E275" s="16">
        <v>221.50000000000003</v>
      </c>
      <c r="F275" s="16"/>
      <c r="G275" s="12">
        <f t="shared" si="4"/>
        <v>0.40538067349926798</v>
      </c>
      <c r="H275" s="13">
        <f>COUNTIF(Rend_Filetadores[Data],Rend_Filetadores[[#This Row],[Data]])</f>
        <v>17</v>
      </c>
      <c r="I275" s="14">
        <f>IFERROR(Rend_Filetadores[[#This Row],[Filé produzido (kg)]]/SUMIF(Rend_Filetadores[Data],Rend_Filetadores[[#This Row],[Data]],Rend_Filetadores[Filé produzido (kg)]),"")</f>
        <v>5.4141917821612769E-2</v>
      </c>
    </row>
    <row r="276" spans="1:9" x14ac:dyDescent="0.3">
      <c r="A276" s="8">
        <v>45681</v>
      </c>
      <c r="B276" s="9" t="s">
        <v>16</v>
      </c>
      <c r="C276" s="16">
        <v>592.9</v>
      </c>
      <c r="D276" s="11">
        <v>240.40000000000003</v>
      </c>
      <c r="E276" s="16">
        <v>240.40000000000003</v>
      </c>
      <c r="F276" s="16"/>
      <c r="G276" s="12">
        <f t="shared" si="4"/>
        <v>0.40546466520492502</v>
      </c>
      <c r="H276" s="13">
        <f>COUNTIF(Rend_Filetadores[Data],Rend_Filetadores[[#This Row],[Data]])</f>
        <v>17</v>
      </c>
      <c r="I276" s="14">
        <f>IFERROR(Rend_Filetadores[[#This Row],[Filé produzido (kg)]]/SUMIF(Rend_Filetadores[Data],Rend_Filetadores[[#This Row],[Data]],Rend_Filetadores[Filé produzido (kg)]),"")</f>
        <v>5.8761702231673638E-2</v>
      </c>
    </row>
    <row r="277" spans="1:9" x14ac:dyDescent="0.3">
      <c r="A277" s="8">
        <v>45681</v>
      </c>
      <c r="B277" s="9" t="s">
        <v>17</v>
      </c>
      <c r="C277" s="16">
        <v>632.29999999999995</v>
      </c>
      <c r="D277" s="11">
        <v>254.89999999999998</v>
      </c>
      <c r="E277" s="16">
        <v>254.89999999999998</v>
      </c>
      <c r="F277" s="16"/>
      <c r="G277" s="12">
        <f t="shared" si="4"/>
        <v>0.403131424956508</v>
      </c>
      <c r="H277" s="13">
        <f>COUNTIF(Rend_Filetadores[Data],Rend_Filetadores[[#This Row],[Data]])</f>
        <v>17</v>
      </c>
      <c r="I277" s="14">
        <f>IFERROR(Rend_Filetadores[[#This Row],[Filé produzido (kg)]]/SUMIF(Rend_Filetadores[Data],Rend_Filetadores[[#This Row],[Data]],Rend_Filetadores[Filé produzido (kg)]),"")</f>
        <v>6.2305981276429313E-2</v>
      </c>
    </row>
    <row r="278" spans="1:9" x14ac:dyDescent="0.3">
      <c r="A278" s="8">
        <v>45681</v>
      </c>
      <c r="B278" s="9" t="s">
        <v>18</v>
      </c>
      <c r="C278" s="16">
        <v>431.99999999999994</v>
      </c>
      <c r="D278" s="11">
        <v>218.40000000000003</v>
      </c>
      <c r="E278" s="16">
        <v>218.40000000000003</v>
      </c>
      <c r="F278" s="16"/>
      <c r="G278" s="12">
        <f t="shared" si="4"/>
        <v>0.50555555555555565</v>
      </c>
      <c r="H278" s="13">
        <f>COUNTIF(Rend_Filetadores[Data],Rend_Filetadores[[#This Row],[Data]])</f>
        <v>17</v>
      </c>
      <c r="I278" s="14">
        <f>IFERROR(Rend_Filetadores[[#This Row],[Filé produzido (kg)]]/SUMIF(Rend_Filetadores[Data],Rend_Filetadores[[#This Row],[Data]],Rend_Filetadores[Filé produzido (kg)]),"")</f>
        <v>5.3384175405147762E-2</v>
      </c>
    </row>
    <row r="279" spans="1:9" x14ac:dyDescent="0.3">
      <c r="A279" s="8">
        <v>45681</v>
      </c>
      <c r="B279" s="9" t="s">
        <v>19</v>
      </c>
      <c r="C279" s="16">
        <v>492.6</v>
      </c>
      <c r="D279" s="11">
        <v>203.5</v>
      </c>
      <c r="E279" s="16">
        <v>203.5</v>
      </c>
      <c r="F279" s="16"/>
      <c r="G279" s="12">
        <f t="shared" si="4"/>
        <v>0.41311408850994719</v>
      </c>
      <c r="H279" s="13">
        <f>COUNTIF(Rend_Filetadores[Data],Rend_Filetadores[[#This Row],[Data]])</f>
        <v>17</v>
      </c>
      <c r="I279" s="14">
        <f>IFERROR(Rend_Filetadores[[#This Row],[Filé produzido (kg)]]/SUMIF(Rend_Filetadores[Data],Rend_Filetadores[[#This Row],[Data]],Rend_Filetadores[Filé produzido (kg)]),"")</f>
        <v>4.9742123145364324E-2</v>
      </c>
    </row>
    <row r="280" spans="1:9" x14ac:dyDescent="0.3">
      <c r="A280" s="8">
        <v>45681</v>
      </c>
      <c r="B280" s="9" t="s">
        <v>20</v>
      </c>
      <c r="C280" s="16">
        <v>974.2</v>
      </c>
      <c r="D280" s="11">
        <v>392.7</v>
      </c>
      <c r="E280" s="16">
        <v>392.7</v>
      </c>
      <c r="F280" s="16"/>
      <c r="G280" s="12">
        <f t="shared" si="4"/>
        <v>0.4030999794703346</v>
      </c>
      <c r="H280" s="13">
        <f>COUNTIF(Rend_Filetadores[Data],Rend_Filetadores[[#This Row],[Data]])</f>
        <v>17</v>
      </c>
      <c r="I280" s="14">
        <f>IFERROR(Rend_Filetadores[[#This Row],[Filé produzido (kg)]]/SUMIF(Rend_Filetadores[Data],Rend_Filetadores[[#This Row],[Data]],Rend_Filetadores[Filé produzido (kg)]),"")</f>
        <v>9.5988853853486822E-2</v>
      </c>
    </row>
    <row r="281" spans="1:9" x14ac:dyDescent="0.3">
      <c r="A281" s="8">
        <v>45681</v>
      </c>
      <c r="B281" s="9" t="s">
        <v>21</v>
      </c>
      <c r="C281" s="16">
        <v>870.40000000000009</v>
      </c>
      <c r="D281" s="11">
        <v>318.50000000000006</v>
      </c>
      <c r="E281" s="16">
        <v>318.50000000000006</v>
      </c>
      <c r="F281" s="16"/>
      <c r="G281" s="12">
        <f t="shared" si="4"/>
        <v>0.36592371323529416</v>
      </c>
      <c r="H281" s="13">
        <f>COUNTIF(Rend_Filetadores[Data],Rend_Filetadores[[#This Row],[Data]])</f>
        <v>17</v>
      </c>
      <c r="I281" s="14">
        <f>IFERROR(Rend_Filetadores[[#This Row],[Filé produzido (kg)]]/SUMIF(Rend_Filetadores[Data],Rend_Filetadores[[#This Row],[Data]],Rend_Filetadores[Filé produzido (kg)]),"")</f>
        <v>7.7851922465840495E-2</v>
      </c>
    </row>
    <row r="282" spans="1:9" x14ac:dyDescent="0.3">
      <c r="A282" s="8">
        <v>45681</v>
      </c>
      <c r="B282" s="9" t="s">
        <v>22</v>
      </c>
      <c r="C282" s="16">
        <v>492.80000000000007</v>
      </c>
      <c r="D282" s="11">
        <v>202.9</v>
      </c>
      <c r="E282" s="16">
        <v>202.9</v>
      </c>
      <c r="F282" s="16"/>
      <c r="G282" s="12">
        <f t="shared" si="4"/>
        <v>0.41172889610389607</v>
      </c>
      <c r="H282" s="13">
        <f>COUNTIF(Rend_Filetadores[Data],Rend_Filetadores[[#This Row],[Data]])</f>
        <v>17</v>
      </c>
      <c r="I282" s="14">
        <f>IFERROR(Rend_Filetadores[[#This Row],[Filé produzido (kg)]]/SUMIF(Rend_Filetadores[Data],Rend_Filetadores[[#This Row],[Data]],Rend_Filetadores[Filé produzido (kg)]),"")</f>
        <v>4.9595463322822712E-2</v>
      </c>
    </row>
    <row r="283" spans="1:9" x14ac:dyDescent="0.3">
      <c r="A283" s="8">
        <v>45681</v>
      </c>
      <c r="B283" s="9" t="s">
        <v>23</v>
      </c>
      <c r="C283" s="16">
        <v>31.5</v>
      </c>
      <c r="D283" s="11">
        <v>12.5</v>
      </c>
      <c r="E283" s="16">
        <v>12.5</v>
      </c>
      <c r="F283" s="16"/>
      <c r="G283" s="12">
        <f t="shared" si="4"/>
        <v>0.3968253968253968</v>
      </c>
      <c r="H283" s="13">
        <f>COUNTIF(Rend_Filetadores[Data],Rend_Filetadores[[#This Row],[Data]])</f>
        <v>17</v>
      </c>
      <c r="I283" s="14">
        <f>IFERROR(Rend_Filetadores[[#This Row],[Filé produzido (kg)]]/SUMIF(Rend_Filetadores[Data],Rend_Filetadores[[#This Row],[Data]],Rend_Filetadores[Filé produzido (kg)]),"")</f>
        <v>3.0554129696169731E-3</v>
      </c>
    </row>
    <row r="284" spans="1:9" x14ac:dyDescent="0.3">
      <c r="A284" s="8">
        <v>45681</v>
      </c>
      <c r="B284" s="9" t="s">
        <v>24</v>
      </c>
      <c r="C284" s="16">
        <v>380.90000000000003</v>
      </c>
      <c r="D284" s="11">
        <v>161.80000000000001</v>
      </c>
      <c r="E284" s="16">
        <v>161.80000000000001</v>
      </c>
      <c r="F284" s="16"/>
      <c r="G284" s="12">
        <f t="shared" si="4"/>
        <v>0.42478340771856127</v>
      </c>
      <c r="H284" s="13">
        <f>COUNTIF(Rend_Filetadores[Data],Rend_Filetadores[[#This Row],[Data]])</f>
        <v>17</v>
      </c>
      <c r="I284" s="14">
        <f>IFERROR(Rend_Filetadores[[#This Row],[Filé produzido (kg)]]/SUMIF(Rend_Filetadores[Data],Rend_Filetadores[[#This Row],[Data]],Rend_Filetadores[Filé produzido (kg)]),"")</f>
        <v>3.9549265478722104E-2</v>
      </c>
    </row>
    <row r="285" spans="1:9" x14ac:dyDescent="0.3">
      <c r="A285" s="8">
        <v>45681</v>
      </c>
      <c r="B285" s="9" t="s">
        <v>26</v>
      </c>
      <c r="C285" s="16">
        <v>588.9</v>
      </c>
      <c r="D285" s="11">
        <v>242.10000000000002</v>
      </c>
      <c r="E285" s="16">
        <v>242.10000000000002</v>
      </c>
      <c r="F285" s="16"/>
      <c r="G285" s="12">
        <f t="shared" si="4"/>
        <v>0.41110545084055022</v>
      </c>
      <c r="H285" s="13">
        <f>COUNTIF(Rend_Filetadores[Data],Rend_Filetadores[[#This Row],[Data]])</f>
        <v>17</v>
      </c>
      <c r="I285" s="14">
        <f>IFERROR(Rend_Filetadores[[#This Row],[Filé produzido (kg)]]/SUMIF(Rend_Filetadores[Data],Rend_Filetadores[[#This Row],[Data]],Rend_Filetadores[Filé produzido (kg)]),"")</f>
        <v>5.9177238395541544E-2</v>
      </c>
    </row>
    <row r="286" spans="1:9" x14ac:dyDescent="0.3">
      <c r="A286" s="8">
        <v>45684</v>
      </c>
      <c r="B286" s="9" t="s">
        <v>9</v>
      </c>
      <c r="C286" s="16">
        <v>551.79999999999995</v>
      </c>
      <c r="D286" s="11">
        <v>272.69999999999993</v>
      </c>
      <c r="E286" s="16">
        <v>272.69999999999993</v>
      </c>
      <c r="F286" s="16"/>
      <c r="G286" s="12">
        <f t="shared" si="4"/>
        <v>0.49420079739035877</v>
      </c>
      <c r="H286" s="13">
        <f>COUNTIF(Rend_Filetadores[Data],Rend_Filetadores[[#This Row],[Data]])</f>
        <v>17</v>
      </c>
      <c r="I286" s="14">
        <f>IFERROR(Rend_Filetadores[[#This Row],[Filé produzido (kg)]]/SUMIF(Rend_Filetadores[Data],Rend_Filetadores[[#This Row],[Data]],Rend_Filetadores[Filé produzido (kg)]),"")</f>
        <v>6.6237551615253826E-2</v>
      </c>
    </row>
    <row r="287" spans="1:9" x14ac:dyDescent="0.3">
      <c r="A287" s="8">
        <v>45684</v>
      </c>
      <c r="B287" s="9" t="s">
        <v>30</v>
      </c>
      <c r="C287" s="16">
        <v>453.59999999999991</v>
      </c>
      <c r="D287" s="11">
        <v>177.29999999999995</v>
      </c>
      <c r="E287" s="16">
        <v>177.29999999999995</v>
      </c>
      <c r="F287" s="16"/>
      <c r="G287" s="12">
        <f t="shared" si="4"/>
        <v>0.39087301587301587</v>
      </c>
      <c r="H287" s="13">
        <f>COUNTIF(Rend_Filetadores[Data],Rend_Filetadores[[#This Row],[Data]])</f>
        <v>17</v>
      </c>
      <c r="I287" s="14">
        <f>IFERROR(Rend_Filetadores[[#This Row],[Filé produzido (kg)]]/SUMIF(Rend_Filetadores[Data],Rend_Filetadores[[#This Row],[Data]],Rend_Filetadores[Filé produzido (kg)]),"")</f>
        <v>4.306533883896041E-2</v>
      </c>
    </row>
    <row r="288" spans="1:9" x14ac:dyDescent="0.3">
      <c r="A288" s="8">
        <v>45684</v>
      </c>
      <c r="B288" s="9" t="s">
        <v>11</v>
      </c>
      <c r="C288" s="16">
        <v>604.5</v>
      </c>
      <c r="D288" s="11">
        <v>249.29999999999987</v>
      </c>
      <c r="E288" s="16">
        <v>249.29999999999987</v>
      </c>
      <c r="F288" s="16"/>
      <c r="G288" s="12">
        <f t="shared" si="4"/>
        <v>0.41240694789081866</v>
      </c>
      <c r="H288" s="13">
        <f>COUNTIF(Rend_Filetadores[Data],Rend_Filetadores[[#This Row],[Data]])</f>
        <v>17</v>
      </c>
      <c r="I288" s="14">
        <f>IFERROR(Rend_Filetadores[[#This Row],[Filé produzido (kg)]]/SUMIF(Rend_Filetadores[Data],Rend_Filetadores[[#This Row],[Data]],Rend_Filetadores[Filé produzido (kg)]),"")</f>
        <v>6.0553801311634667E-2</v>
      </c>
    </row>
    <row r="289" spans="1:9" x14ac:dyDescent="0.3">
      <c r="A289" s="8">
        <v>45684</v>
      </c>
      <c r="B289" s="9" t="s">
        <v>12</v>
      </c>
      <c r="C289" s="16">
        <v>598.80000000000007</v>
      </c>
      <c r="D289" s="11">
        <v>246.00000000000006</v>
      </c>
      <c r="E289" s="16">
        <v>246.00000000000006</v>
      </c>
      <c r="F289" s="16"/>
      <c r="G289" s="12">
        <f t="shared" si="4"/>
        <v>0.41082164328657317</v>
      </c>
      <c r="H289" s="13">
        <f>COUNTIF(Rend_Filetadores[Data],Rend_Filetadores[[#This Row],[Data]])</f>
        <v>17</v>
      </c>
      <c r="I289" s="14">
        <f>IFERROR(Rend_Filetadores[[#This Row],[Filé produzido (kg)]]/SUMIF(Rend_Filetadores[Data],Rend_Filetadores[[#This Row],[Data]],Rend_Filetadores[Filé produzido (kg)]),"")</f>
        <v>5.9752246781637139E-2</v>
      </c>
    </row>
    <row r="290" spans="1:9" x14ac:dyDescent="0.3">
      <c r="A290" s="8">
        <v>45684</v>
      </c>
      <c r="B290" s="9" t="s">
        <v>13</v>
      </c>
      <c r="C290" s="16">
        <v>734.3</v>
      </c>
      <c r="D290" s="11">
        <v>299.80000000000018</v>
      </c>
      <c r="E290" s="16">
        <v>299.80000000000018</v>
      </c>
      <c r="F290" s="16"/>
      <c r="G290" s="12">
        <f t="shared" si="4"/>
        <v>0.40827999455263542</v>
      </c>
      <c r="H290" s="13">
        <f>COUNTIF(Rend_Filetadores[Data],Rend_Filetadores[[#This Row],[Data]])</f>
        <v>17</v>
      </c>
      <c r="I290" s="14">
        <f>IFERROR(Rend_Filetadores[[#This Row],[Filé produzido (kg)]]/SUMIF(Rend_Filetadores[Data],Rend_Filetadores[[#This Row],[Data]],Rend_Filetadores[Filé produzido (kg)]),"")</f>
        <v>7.2820014573718783E-2</v>
      </c>
    </row>
    <row r="291" spans="1:9" x14ac:dyDescent="0.3">
      <c r="A291" s="8">
        <v>45684</v>
      </c>
      <c r="B291" s="9" t="s">
        <v>14</v>
      </c>
      <c r="C291" s="16">
        <v>756.3</v>
      </c>
      <c r="D291" s="11">
        <v>293.90000000000003</v>
      </c>
      <c r="E291" s="16">
        <v>293.90000000000003</v>
      </c>
      <c r="F291" s="16"/>
      <c r="G291" s="12">
        <f t="shared" si="4"/>
        <v>0.38860240645246602</v>
      </c>
      <c r="H291" s="13">
        <f>COUNTIF(Rend_Filetadores[Data],Rend_Filetadores[[#This Row],[Data]])</f>
        <v>17</v>
      </c>
      <c r="I291" s="14">
        <f>IFERROR(Rend_Filetadores[[#This Row],[Filé produzido (kg)]]/SUMIF(Rend_Filetadores[Data],Rend_Filetadores[[#This Row],[Data]],Rend_Filetadores[Filé produzido (kg)]),"")</f>
        <v>7.1386932232207947E-2</v>
      </c>
    </row>
    <row r="292" spans="1:9" x14ac:dyDescent="0.3">
      <c r="A292" s="8">
        <v>45684</v>
      </c>
      <c r="B292" s="9" t="s">
        <v>15</v>
      </c>
      <c r="C292" s="16">
        <v>590.4</v>
      </c>
      <c r="D292" s="11">
        <v>234.3</v>
      </c>
      <c r="E292" s="16">
        <v>234.3</v>
      </c>
      <c r="F292" s="16"/>
      <c r="G292" s="12">
        <f t="shared" si="4"/>
        <v>0.39684959349593502</v>
      </c>
      <c r="H292" s="13">
        <f>COUNTIF(Rend_Filetadores[Data],Rend_Filetadores[[#This Row],[Data]])</f>
        <v>17</v>
      </c>
      <c r="I292" s="14">
        <f>IFERROR(Rend_Filetadores[[#This Row],[Filé produzido (kg)]]/SUMIF(Rend_Filetadores[Data],Rend_Filetadores[[#This Row],[Data]],Rend_Filetadores[Filé produzido (kg)]),"")</f>
        <v>5.6910371629827559E-2</v>
      </c>
    </row>
    <row r="293" spans="1:9" x14ac:dyDescent="0.3">
      <c r="A293" s="8">
        <v>45684</v>
      </c>
      <c r="B293" s="9" t="s">
        <v>16</v>
      </c>
      <c r="C293" s="16">
        <v>683.9</v>
      </c>
      <c r="D293" s="11">
        <v>225.00000000000009</v>
      </c>
      <c r="E293" s="16">
        <v>225.00000000000009</v>
      </c>
      <c r="F293" s="16"/>
      <c r="G293" s="12">
        <f t="shared" si="4"/>
        <v>0.32899546717356354</v>
      </c>
      <c r="H293" s="13">
        <f>COUNTIF(Rend_Filetadores[Data],Rend_Filetadores[[#This Row],[Data]])</f>
        <v>17</v>
      </c>
      <c r="I293" s="14">
        <f>IFERROR(Rend_Filetadores[[#This Row],[Filé produzido (kg)]]/SUMIF(Rend_Filetadores[Data],Rend_Filetadores[[#This Row],[Data]],Rend_Filetadores[Filé produzido (kg)]),"")</f>
        <v>5.4651445227107152E-2</v>
      </c>
    </row>
    <row r="294" spans="1:9" x14ac:dyDescent="0.3">
      <c r="A294" s="8">
        <v>45684</v>
      </c>
      <c r="B294" s="9" t="s">
        <v>17</v>
      </c>
      <c r="C294" s="16">
        <v>667.9</v>
      </c>
      <c r="D294" s="11">
        <v>270.30000000000007</v>
      </c>
      <c r="E294" s="16">
        <v>270.30000000000007</v>
      </c>
      <c r="F294" s="16"/>
      <c r="G294" s="12">
        <f t="shared" si="4"/>
        <v>0.40470130259020826</v>
      </c>
      <c r="H294" s="13">
        <f>COUNTIF(Rend_Filetadores[Data],Rend_Filetadores[[#This Row],[Data]])</f>
        <v>17</v>
      </c>
      <c r="I294" s="14">
        <f>IFERROR(Rend_Filetadores[[#This Row],[Filé produzido (kg)]]/SUMIF(Rend_Filetadores[Data],Rend_Filetadores[[#This Row],[Data]],Rend_Filetadores[Filé produzido (kg)]),"")</f>
        <v>6.5654602866164716E-2</v>
      </c>
    </row>
    <row r="295" spans="1:9" x14ac:dyDescent="0.3">
      <c r="A295" s="8">
        <v>45684</v>
      </c>
      <c r="B295" s="9" t="s">
        <v>18</v>
      </c>
      <c r="C295" s="16">
        <v>524.1</v>
      </c>
      <c r="D295" s="11">
        <v>227.29999999999993</v>
      </c>
      <c r="E295" s="16">
        <v>227.29999999999993</v>
      </c>
      <c r="F295" s="16"/>
      <c r="G295" s="12">
        <f t="shared" si="4"/>
        <v>0.43369585956878443</v>
      </c>
      <c r="H295" s="13">
        <f>COUNTIF(Rend_Filetadores[Data],Rend_Filetadores[[#This Row],[Data]])</f>
        <v>17</v>
      </c>
      <c r="I295" s="14">
        <f>IFERROR(Rend_Filetadores[[#This Row],[Filé produzido (kg)]]/SUMIF(Rend_Filetadores[Data],Rend_Filetadores[[#This Row],[Data]],Rend_Filetadores[Filé produzido (kg)]),"")</f>
        <v>5.5210104444984205E-2</v>
      </c>
    </row>
    <row r="296" spans="1:9" x14ac:dyDescent="0.3">
      <c r="A296" s="8">
        <v>45684</v>
      </c>
      <c r="B296" s="9" t="s">
        <v>19</v>
      </c>
      <c r="C296" s="16">
        <v>441.4</v>
      </c>
      <c r="D296" s="11">
        <v>309.80000000000007</v>
      </c>
      <c r="E296" s="16">
        <v>309.80000000000007</v>
      </c>
      <c r="F296" s="16"/>
      <c r="G296" s="12">
        <f t="shared" si="4"/>
        <v>0.70185772541912117</v>
      </c>
      <c r="H296" s="13">
        <f>COUNTIF(Rend_Filetadores[Data],Rend_Filetadores[[#This Row],[Data]])</f>
        <v>17</v>
      </c>
      <c r="I296" s="14">
        <f>IFERROR(Rend_Filetadores[[#This Row],[Filé produzido (kg)]]/SUMIF(Rend_Filetadores[Data],Rend_Filetadores[[#This Row],[Data]],Rend_Filetadores[Filé produzido (kg)]),"")</f>
        <v>7.5248967694923521E-2</v>
      </c>
    </row>
    <row r="297" spans="1:9" x14ac:dyDescent="0.3">
      <c r="A297" s="8">
        <v>45684</v>
      </c>
      <c r="B297" s="9" t="s">
        <v>20</v>
      </c>
      <c r="C297" s="16">
        <v>783</v>
      </c>
      <c r="D297" s="11">
        <v>312.20000000000005</v>
      </c>
      <c r="E297" s="16">
        <v>312.20000000000005</v>
      </c>
      <c r="F297" s="16"/>
      <c r="G297" s="12">
        <f t="shared" si="4"/>
        <v>0.39872286079182639</v>
      </c>
      <c r="H297" s="13">
        <f>COUNTIF(Rend_Filetadores[Data],Rend_Filetadores[[#This Row],[Data]])</f>
        <v>17</v>
      </c>
      <c r="I297" s="14">
        <f>IFERROR(Rend_Filetadores[[#This Row],[Filé produzido (kg)]]/SUMIF(Rend_Filetadores[Data],Rend_Filetadores[[#This Row],[Data]],Rend_Filetadores[Filé produzido (kg)]),"")</f>
        <v>7.5831916444012659E-2</v>
      </c>
    </row>
    <row r="298" spans="1:9" x14ac:dyDescent="0.3">
      <c r="A298" s="8">
        <v>45684</v>
      </c>
      <c r="B298" s="9" t="s">
        <v>21</v>
      </c>
      <c r="C298" s="16">
        <v>653.19999999999993</v>
      </c>
      <c r="D298" s="11">
        <v>266.70000000000005</v>
      </c>
      <c r="E298" s="16">
        <v>266.70000000000005</v>
      </c>
      <c r="F298" s="16"/>
      <c r="G298" s="12">
        <f t="shared" si="4"/>
        <v>0.40829761175750162</v>
      </c>
      <c r="H298" s="13">
        <f>COUNTIF(Rend_Filetadores[Data],Rend_Filetadores[[#This Row],[Data]])</f>
        <v>17</v>
      </c>
      <c r="I298" s="14">
        <f>IFERROR(Rend_Filetadores[[#This Row],[Filé produzido (kg)]]/SUMIF(Rend_Filetadores[Data],Rend_Filetadores[[#This Row],[Data]],Rend_Filetadores[Filé produzido (kg)]),"")</f>
        <v>6.4780179742530988E-2</v>
      </c>
    </row>
    <row r="299" spans="1:9" x14ac:dyDescent="0.3">
      <c r="A299" s="8">
        <v>45684</v>
      </c>
      <c r="B299" s="9" t="s">
        <v>22</v>
      </c>
      <c r="C299" s="32">
        <v>510.2</v>
      </c>
      <c r="D299" s="11">
        <v>189.6</v>
      </c>
      <c r="E299" s="16">
        <v>189.6</v>
      </c>
      <c r="F299" s="16"/>
      <c r="G299" s="12">
        <f t="shared" si="4"/>
        <v>0.37161897295178359</v>
      </c>
      <c r="H299" s="13">
        <f>COUNTIF(Rend_Filetadores[Data],Rend_Filetadores[[#This Row],[Data]])</f>
        <v>17</v>
      </c>
      <c r="I299" s="14">
        <f>IFERROR(Rend_Filetadores[[#This Row],[Filé produzido (kg)]]/SUMIF(Rend_Filetadores[Data],Rend_Filetadores[[#This Row],[Data]],Rend_Filetadores[Filé produzido (kg)]),"")</f>
        <v>4.605295117804227E-2</v>
      </c>
    </row>
    <row r="300" spans="1:9" x14ac:dyDescent="0.3">
      <c r="A300" s="8">
        <v>45684</v>
      </c>
      <c r="B300" s="9" t="s">
        <v>23</v>
      </c>
      <c r="C300" s="10">
        <v>248.3</v>
      </c>
      <c r="D300" s="11">
        <v>104.80000000000001</v>
      </c>
      <c r="E300" s="10">
        <v>104.80000000000001</v>
      </c>
      <c r="F300" s="10"/>
      <c r="G300" s="12">
        <f t="shared" si="4"/>
        <v>0.42207007652033834</v>
      </c>
      <c r="H300" s="13">
        <f>COUNTIF(Rend_Filetadores[Data],Rend_Filetadores[[#This Row],[Data]])</f>
        <v>17</v>
      </c>
      <c r="I300" s="14">
        <f>IFERROR(Rend_Filetadores[[#This Row],[Filé produzido (kg)]]/SUMIF(Rend_Filetadores[Data],Rend_Filetadores[[#This Row],[Data]],Rend_Filetadores[Filé produzido (kg)]),"")</f>
        <v>2.5455428710225901E-2</v>
      </c>
    </row>
    <row r="301" spans="1:9" x14ac:dyDescent="0.3">
      <c r="A301" s="8">
        <v>45684</v>
      </c>
      <c r="B301" s="9" t="s">
        <v>24</v>
      </c>
      <c r="C301" s="10">
        <v>402</v>
      </c>
      <c r="D301" s="11">
        <v>208.6</v>
      </c>
      <c r="E301" s="10">
        <v>208.6</v>
      </c>
      <c r="F301" s="10"/>
      <c r="G301" s="12">
        <f t="shared" si="4"/>
        <v>0.51890547263681586</v>
      </c>
      <c r="H301" s="13">
        <f>COUNTIF(Rend_Filetadores[Data],Rend_Filetadores[[#This Row],[Data]])</f>
        <v>17</v>
      </c>
      <c r="I301" s="14">
        <f>IFERROR(Rend_Filetadores[[#This Row],[Filé produzido (kg)]]/SUMIF(Rend_Filetadores[Data],Rend_Filetadores[[#This Row],[Data]],Rend_Filetadores[Filé produzido (kg)]),"")</f>
        <v>5.066796210833132E-2</v>
      </c>
    </row>
    <row r="302" spans="1:9" x14ac:dyDescent="0.3">
      <c r="A302" s="8">
        <v>45684</v>
      </c>
      <c r="B302" s="9" t="s">
        <v>26</v>
      </c>
      <c r="C302" s="32">
        <v>577</v>
      </c>
      <c r="D302" s="11">
        <v>229.40000000000006</v>
      </c>
      <c r="E302" s="16">
        <v>229.40000000000006</v>
      </c>
      <c r="F302" s="16"/>
      <c r="G302" s="12">
        <f t="shared" si="4"/>
        <v>0.39757365684575402</v>
      </c>
      <c r="H302" s="13">
        <f>COUNTIF(Rend_Filetadores[Data],Rend_Filetadores[[#This Row],[Data]])</f>
        <v>17</v>
      </c>
      <c r="I302" s="14">
        <f>IFERROR(Rend_Filetadores[[#This Row],[Filé produzido (kg)]]/SUMIF(Rend_Filetadores[Data],Rend_Filetadores[[#This Row],[Data]],Rend_Filetadores[Filé produzido (kg)]),"")</f>
        <v>5.5720184600437241E-2</v>
      </c>
    </row>
    <row r="303" spans="1:9" x14ac:dyDescent="0.3">
      <c r="A303" s="8">
        <v>45685</v>
      </c>
      <c r="B303" s="9" t="s">
        <v>9</v>
      </c>
      <c r="C303" s="10">
        <v>719.2</v>
      </c>
      <c r="D303" s="11">
        <v>280.2000000000001</v>
      </c>
      <c r="E303" s="10">
        <v>280.2000000000001</v>
      </c>
      <c r="F303" s="10"/>
      <c r="G303" s="12">
        <f t="shared" si="4"/>
        <v>0.38959955506117921</v>
      </c>
      <c r="H303" s="13">
        <f>COUNTIF(Rend_Filetadores[Data],Rend_Filetadores[[#This Row],[Data]])</f>
        <v>19</v>
      </c>
      <c r="I303" s="14">
        <f>IFERROR(Rend_Filetadores[[#This Row],[Filé produzido (kg)]]/SUMIF(Rend_Filetadores[Data],Rend_Filetadores[[#This Row],[Data]],Rend_Filetadores[Filé produzido (kg)]),"")</f>
        <v>6.4105790569447971E-2</v>
      </c>
    </row>
    <row r="304" spans="1:9" x14ac:dyDescent="0.3">
      <c r="A304" s="8">
        <v>45685</v>
      </c>
      <c r="B304" s="9" t="s">
        <v>31</v>
      </c>
      <c r="C304" s="10">
        <v>630.6</v>
      </c>
      <c r="D304" s="11">
        <v>255.29999999999998</v>
      </c>
      <c r="E304" s="10">
        <v>255.29999999999998</v>
      </c>
      <c r="F304" s="10"/>
      <c r="G304" s="12">
        <f t="shared" si="4"/>
        <v>0.40485252140818262</v>
      </c>
      <c r="H304" s="13">
        <f>COUNTIF(Rend_Filetadores[Data],Rend_Filetadores[[#This Row],[Data]])</f>
        <v>19</v>
      </c>
      <c r="I304" s="14">
        <f>IFERROR(Rend_Filetadores[[#This Row],[Filé produzido (kg)]]/SUMIF(Rend_Filetadores[Data],Rend_Filetadores[[#This Row],[Data]],Rend_Filetadores[Filé produzido (kg)]),"")</f>
        <v>5.8409023313276444E-2</v>
      </c>
    </row>
    <row r="305" spans="1:9" x14ac:dyDescent="0.3">
      <c r="A305" s="8">
        <v>45685</v>
      </c>
      <c r="B305" s="9" t="s">
        <v>10</v>
      </c>
      <c r="C305" s="15">
        <v>647.9</v>
      </c>
      <c r="D305" s="11">
        <v>267.20000000000005</v>
      </c>
      <c r="E305" s="10">
        <v>267.20000000000005</v>
      </c>
      <c r="F305" s="10"/>
      <c r="G305" s="12">
        <f t="shared" si="4"/>
        <v>0.41240932242630046</v>
      </c>
      <c r="H305" s="13">
        <f>COUNTIF(Rend_Filetadores[Data],Rend_Filetadores[[#This Row],[Data]])</f>
        <v>19</v>
      </c>
      <c r="I305" s="14">
        <f>IFERROR(Rend_Filetadores[[#This Row],[Filé produzido (kg)]]/SUMIF(Rend_Filetadores[Data],Rend_Filetadores[[#This Row],[Data]],Rend_Filetadores[Filé produzido (kg)]),"")</f>
        <v>6.1131574732892553E-2</v>
      </c>
    </row>
    <row r="306" spans="1:9" x14ac:dyDescent="0.3">
      <c r="A306" s="8">
        <v>45685</v>
      </c>
      <c r="B306" s="9" t="s">
        <v>11</v>
      </c>
      <c r="C306" s="10">
        <v>83.8</v>
      </c>
      <c r="D306" s="11">
        <v>34.1</v>
      </c>
      <c r="E306" s="10">
        <v>34.1</v>
      </c>
      <c r="F306" s="10"/>
      <c r="G306" s="12">
        <f t="shared" si="4"/>
        <v>0.40692124105011934</v>
      </c>
      <c r="H306" s="13">
        <f>COUNTIF(Rend_Filetadores[Data],Rend_Filetadores[[#This Row],[Data]])</f>
        <v>19</v>
      </c>
      <c r="I306" s="14">
        <f>IFERROR(Rend_Filetadores[[#This Row],[Filé produzido (kg)]]/SUMIF(Rend_Filetadores[Data],Rend_Filetadores[[#This Row],[Data]],Rend_Filetadores[Filé produzido (kg)]),"")</f>
        <v>7.8015969251183977E-3</v>
      </c>
    </row>
    <row r="307" spans="1:9" x14ac:dyDescent="0.3">
      <c r="A307" s="8">
        <v>45685</v>
      </c>
      <c r="B307" s="9" t="s">
        <v>12</v>
      </c>
      <c r="C307" s="10">
        <v>700.6</v>
      </c>
      <c r="D307" s="11">
        <v>286.09999999999991</v>
      </c>
      <c r="E307" s="10">
        <v>286.09999999999991</v>
      </c>
      <c r="F307" s="10"/>
      <c r="G307" s="12">
        <f t="shared" si="4"/>
        <v>0.40836425920639435</v>
      </c>
      <c r="H307" s="13">
        <f>COUNTIF(Rend_Filetadores[Data],Rend_Filetadores[[#This Row],[Data]])</f>
        <v>19</v>
      </c>
      <c r="I307" s="14">
        <f>IFERROR(Rend_Filetadores[[#This Row],[Filé produzido (kg)]]/SUMIF(Rend_Filetadores[Data],Rend_Filetadores[[#This Row],[Data]],Rend_Filetadores[Filé produzido (kg)]),"")</f>
        <v>6.5455626987576912E-2</v>
      </c>
    </row>
    <row r="308" spans="1:9" x14ac:dyDescent="0.3">
      <c r="A308" s="8">
        <v>45685</v>
      </c>
      <c r="B308" s="9" t="s">
        <v>13</v>
      </c>
      <c r="C308" s="10">
        <v>758.50000000000011</v>
      </c>
      <c r="D308" s="11">
        <v>325.09999999999991</v>
      </c>
      <c r="E308" s="10">
        <v>325.09999999999991</v>
      </c>
      <c r="F308" s="10"/>
      <c r="G308" s="12">
        <f t="shared" si="4"/>
        <v>0.42860909690177962</v>
      </c>
      <c r="H308" s="13">
        <f>COUNTIF(Rend_Filetadores[Data],Rend_Filetadores[[#This Row],[Data]])</f>
        <v>19</v>
      </c>
      <c r="I308" s="14">
        <f>IFERROR(Rend_Filetadores[[#This Row],[Filé produzido (kg)]]/SUMIF(Rend_Filetadores[Data],Rend_Filetadores[[#This Row],[Data]],Rend_Filetadores[Filé produzido (kg)]),"")</f>
        <v>7.4378274497243116E-2</v>
      </c>
    </row>
    <row r="309" spans="1:9" x14ac:dyDescent="0.3">
      <c r="A309" s="8">
        <v>45685</v>
      </c>
      <c r="B309" s="9" t="s">
        <v>14</v>
      </c>
      <c r="C309" s="10">
        <v>832.50000000000011</v>
      </c>
      <c r="D309" s="11">
        <v>340.5</v>
      </c>
      <c r="E309" s="10">
        <v>340.5</v>
      </c>
      <c r="F309" s="10"/>
      <c r="G309" s="12">
        <f t="shared" si="4"/>
        <v>0.40900900900900894</v>
      </c>
      <c r="H309" s="13">
        <f>COUNTIF(Rend_Filetadores[Data],Rend_Filetadores[[#This Row],[Data]])</f>
        <v>19</v>
      </c>
      <c r="I309" s="14">
        <f>IFERROR(Rend_Filetadores[[#This Row],[Filé produzido (kg)]]/SUMIF(Rend_Filetadores[Data],Rend_Filetadores[[#This Row],[Data]],Rend_Filetadores[Filé produzido (kg)]),"")</f>
        <v>7.7901576334393374E-2</v>
      </c>
    </row>
    <row r="310" spans="1:9" x14ac:dyDescent="0.3">
      <c r="A310" s="8">
        <v>45685</v>
      </c>
      <c r="B310" s="9" t="s">
        <v>15</v>
      </c>
      <c r="C310" s="10">
        <v>555.29999999999995</v>
      </c>
      <c r="D310" s="11">
        <v>224.40000000000006</v>
      </c>
      <c r="E310" s="10">
        <v>224.40000000000006</v>
      </c>
      <c r="F310" s="10"/>
      <c r="G310" s="12">
        <f t="shared" si="4"/>
        <v>0.4041058887088062</v>
      </c>
      <c r="H310" s="13">
        <f>COUNTIF(Rend_Filetadores[Data],Rend_Filetadores[[#This Row],[Data]])</f>
        <v>19</v>
      </c>
      <c r="I310" s="14">
        <f>IFERROR(Rend_Filetadores[[#This Row],[Filé produzido (kg)]]/SUMIF(Rend_Filetadores[Data],Rend_Filetadores[[#This Row],[Data]],Rend_Filetadores[Filé produzido (kg)]),"")</f>
        <v>5.1339541055617853E-2</v>
      </c>
    </row>
    <row r="311" spans="1:9" x14ac:dyDescent="0.3">
      <c r="A311" s="8">
        <v>45685</v>
      </c>
      <c r="B311" s="9" t="s">
        <v>16</v>
      </c>
      <c r="C311" s="10">
        <v>625.4</v>
      </c>
      <c r="D311" s="11">
        <v>244.60000000000002</v>
      </c>
      <c r="E311" s="10">
        <v>244.60000000000002</v>
      </c>
      <c r="F311" s="10"/>
      <c r="G311" s="12">
        <f t="shared" si="4"/>
        <v>0.391109689798529</v>
      </c>
      <c r="H311" s="13">
        <f>COUNTIF(Rend_Filetadores[Data],Rend_Filetadores[[#This Row],[Data]])</f>
        <v>19</v>
      </c>
      <c r="I311" s="14">
        <f>IFERROR(Rend_Filetadores[[#This Row],[Filé produzido (kg)]]/SUMIF(Rend_Filetadores[Data],Rend_Filetadores[[#This Row],[Data]],Rend_Filetadores[Filé produzido (kg)]),"")</f>
        <v>5.5961014893957779E-2</v>
      </c>
    </row>
    <row r="312" spans="1:9" x14ac:dyDescent="0.3">
      <c r="A312" s="8">
        <v>45685</v>
      </c>
      <c r="B312" s="9" t="s">
        <v>17</v>
      </c>
      <c r="C312" s="10">
        <v>677.3</v>
      </c>
      <c r="D312" s="11">
        <v>258.7999999999999</v>
      </c>
      <c r="E312" s="10">
        <v>258.7999999999999</v>
      </c>
      <c r="F312" s="10"/>
      <c r="G312" s="12">
        <f t="shared" si="4"/>
        <v>0.38210541857374858</v>
      </c>
      <c r="H312" s="13">
        <f>COUNTIF(Rend_Filetadores[Data],Rend_Filetadores[[#This Row],[Data]])</f>
        <v>19</v>
      </c>
      <c r="I312" s="14">
        <f>IFERROR(Rend_Filetadores[[#This Row],[Filé produzido (kg)]]/SUMIF(Rend_Filetadores[Data],Rend_Filetadores[[#This Row],[Data]],Rend_Filetadores[Filé produzido (kg)]),"")</f>
        <v>5.9209773730810572E-2</v>
      </c>
    </row>
    <row r="313" spans="1:9" x14ac:dyDescent="0.3">
      <c r="A313" s="8">
        <v>45685</v>
      </c>
      <c r="B313" s="9" t="s">
        <v>18</v>
      </c>
      <c r="C313" s="10">
        <v>533.6</v>
      </c>
      <c r="D313" s="11">
        <v>218.7</v>
      </c>
      <c r="E313" s="10">
        <v>218.7</v>
      </c>
      <c r="F313" s="10"/>
      <c r="G313" s="12">
        <f t="shared" si="4"/>
        <v>0.40985757121439276</v>
      </c>
      <c r="H313" s="13">
        <f>COUNTIF(Rend_Filetadores[Data],Rend_Filetadores[[#This Row],[Data]])</f>
        <v>19</v>
      </c>
      <c r="I313" s="14">
        <f>IFERROR(Rend_Filetadores[[#This Row],[Filé produzido (kg)]]/SUMIF(Rend_Filetadores[Data],Rend_Filetadores[[#This Row],[Data]],Rend_Filetadores[Filé produzido (kg)]),"")</f>
        <v>5.0035461804205088E-2</v>
      </c>
    </row>
    <row r="314" spans="1:9" x14ac:dyDescent="0.3">
      <c r="A314" s="8">
        <v>45685</v>
      </c>
      <c r="B314" s="9" t="s">
        <v>19</v>
      </c>
      <c r="C314" s="10">
        <v>526.9</v>
      </c>
      <c r="D314" s="11">
        <v>201</v>
      </c>
      <c r="E314" s="10">
        <v>201</v>
      </c>
      <c r="F314" s="10"/>
      <c r="G314" s="12">
        <f t="shared" si="4"/>
        <v>0.38147656101727084</v>
      </c>
      <c r="H314" s="13">
        <f>COUNTIF(Rend_Filetadores[Data],Rend_Filetadores[[#This Row],[Data]])</f>
        <v>19</v>
      </c>
      <c r="I314" s="14">
        <f>IFERROR(Rend_Filetadores[[#This Row],[Filé produzido (kg)]]/SUMIF(Rend_Filetadores[Data],Rend_Filetadores[[#This Row],[Data]],Rend_Filetadores[Filé produzido (kg)]),"")</f>
        <v>4.5985952549818118E-2</v>
      </c>
    </row>
    <row r="315" spans="1:9" x14ac:dyDescent="0.3">
      <c r="A315" s="8">
        <v>45685</v>
      </c>
      <c r="B315" s="9" t="s">
        <v>20</v>
      </c>
      <c r="C315" s="10">
        <v>671.50000000000011</v>
      </c>
      <c r="D315" s="11">
        <v>298.89999999999998</v>
      </c>
      <c r="E315" s="10">
        <v>298.89999999999998</v>
      </c>
      <c r="F315" s="10"/>
      <c r="G315" s="12">
        <f t="shared" si="4"/>
        <v>0.44512285927029027</v>
      </c>
      <c r="H315" s="13">
        <f>COUNTIF(Rend_Filetadores[Data],Rend_Filetadores[[#This Row],[Data]])</f>
        <v>19</v>
      </c>
      <c r="I315" s="14">
        <f>IFERROR(Rend_Filetadores[[#This Row],[Filé produzido (kg)]]/SUMIF(Rend_Filetadores[Data],Rend_Filetadores[[#This Row],[Data]],Rend_Filetadores[Filé produzido (kg)]),"")</f>
        <v>6.8384085657416091E-2</v>
      </c>
    </row>
    <row r="316" spans="1:9" x14ac:dyDescent="0.3">
      <c r="A316" s="8">
        <v>45685</v>
      </c>
      <c r="B316" s="9" t="s">
        <v>21</v>
      </c>
      <c r="C316" s="10">
        <v>725.69999999999993</v>
      </c>
      <c r="D316" s="11">
        <v>319.20000000000005</v>
      </c>
      <c r="E316" s="10">
        <v>319.20000000000005</v>
      </c>
      <c r="F316" s="10"/>
      <c r="G316" s="12">
        <f t="shared" si="4"/>
        <v>0.43985117817279878</v>
      </c>
      <c r="H316" s="13">
        <f>COUNTIF(Rend_Filetadores[Data],Rend_Filetadores[[#This Row],[Data]])</f>
        <v>19</v>
      </c>
      <c r="I316" s="14">
        <f>IFERROR(Rend_Filetadores[[#This Row],[Filé produzido (kg)]]/SUMIF(Rend_Filetadores[Data],Rend_Filetadores[[#This Row],[Data]],Rend_Filetadores[Filé produzido (kg)]),"")</f>
        <v>7.3028438079114161E-2</v>
      </c>
    </row>
    <row r="317" spans="1:9" x14ac:dyDescent="0.3">
      <c r="A317" s="8">
        <v>45685</v>
      </c>
      <c r="B317" s="9" t="s">
        <v>22</v>
      </c>
      <c r="C317" s="10">
        <v>414.5</v>
      </c>
      <c r="D317" s="11">
        <v>202.89999999999998</v>
      </c>
      <c r="E317" s="10">
        <v>202.89999999999998</v>
      </c>
      <c r="F317" s="10"/>
      <c r="G317" s="12">
        <f t="shared" si="4"/>
        <v>0.48950542822677917</v>
      </c>
      <c r="H317" s="13">
        <f>COUNTIF(Rend_Filetadores[Data],Rend_Filetadores[[#This Row],[Data]])</f>
        <v>19</v>
      </c>
      <c r="I317" s="14">
        <f>IFERROR(Rend_Filetadores[[#This Row],[Filé produzido (kg)]]/SUMIF(Rend_Filetadores[Data],Rend_Filetadores[[#This Row],[Data]],Rend_Filetadores[Filé produzido (kg)]),"")</f>
        <v>4.6420645633622366E-2</v>
      </c>
    </row>
    <row r="318" spans="1:9" x14ac:dyDescent="0.3">
      <c r="A318" s="8">
        <v>45685</v>
      </c>
      <c r="B318" s="52" t="s">
        <v>23</v>
      </c>
      <c r="C318" s="10">
        <v>24</v>
      </c>
      <c r="D318" s="11">
        <v>9.8000000000000007</v>
      </c>
      <c r="E318" s="10">
        <v>9.8000000000000007</v>
      </c>
      <c r="F318" s="10"/>
      <c r="G318" s="12">
        <f t="shared" si="4"/>
        <v>0.40833333333333338</v>
      </c>
      <c r="H318" s="13">
        <f>COUNTIF(Rend_Filetadores[Data],Rend_Filetadores[[#This Row],[Data]])</f>
        <v>19</v>
      </c>
      <c r="I318" s="14">
        <f>IFERROR(Rend_Filetadores[[#This Row],[Filé produzido (kg)]]/SUMIF(Rend_Filetadores[Data],Rend_Filetadores[[#This Row],[Data]],Rend_Filetadores[Filé produzido (kg)]),"")</f>
        <v>2.2421011690956102E-3</v>
      </c>
    </row>
    <row r="319" spans="1:9" x14ac:dyDescent="0.3">
      <c r="A319" s="8">
        <v>45685</v>
      </c>
      <c r="B319" s="9" t="s">
        <v>24</v>
      </c>
      <c r="C319" s="16">
        <v>503.20000000000005</v>
      </c>
      <c r="D319" s="11">
        <v>200.8</v>
      </c>
      <c r="E319" s="16">
        <v>200.8</v>
      </c>
      <c r="F319" s="16"/>
      <c r="G319" s="12">
        <f t="shared" si="4"/>
        <v>0.39904610492845788</v>
      </c>
      <c r="H319" s="13">
        <f>COUNTIF(Rend_Filetadores[Data],Rend_Filetadores[[#This Row],[Data]])</f>
        <v>19</v>
      </c>
      <c r="I319" s="14">
        <f>IFERROR(Rend_Filetadores[[#This Row],[Filé produzido (kg)]]/SUMIF(Rend_Filetadores[Data],Rend_Filetadores[[#This Row],[Data]],Rend_Filetadores[Filé produzido (kg)]),"")</f>
        <v>4.5940195383101887E-2</v>
      </c>
    </row>
    <row r="320" spans="1:9" x14ac:dyDescent="0.3">
      <c r="A320" s="8">
        <v>45685</v>
      </c>
      <c r="B320" s="9" t="s">
        <v>26</v>
      </c>
      <c r="C320" s="16">
        <v>721.7</v>
      </c>
      <c r="D320" s="11">
        <v>248.8</v>
      </c>
      <c r="E320" s="16">
        <v>248.8</v>
      </c>
      <c r="F320" s="16"/>
      <c r="G320" s="12">
        <f t="shared" si="4"/>
        <v>0.34474158237494801</v>
      </c>
      <c r="H320" s="13">
        <f>COUNTIF(Rend_Filetadores[Data],Rend_Filetadores[[#This Row],[Data]])</f>
        <v>19</v>
      </c>
      <c r="I320" s="14">
        <f>IFERROR(Rend_Filetadores[[#This Row],[Filé produzido (kg)]]/SUMIF(Rend_Filetadores[Data],Rend_Filetadores[[#This Row],[Data]],Rend_Filetadores[Filé produzido (kg)]),"")</f>
        <v>5.6921915394998752E-2</v>
      </c>
    </row>
    <row r="321" spans="1:9" x14ac:dyDescent="0.3">
      <c r="A321" s="8">
        <v>45685</v>
      </c>
      <c r="B321" s="9" t="s">
        <v>30</v>
      </c>
      <c r="C321" s="16">
        <v>372.5</v>
      </c>
      <c r="D321" s="11">
        <v>154.5</v>
      </c>
      <c r="E321" s="16">
        <v>154.5</v>
      </c>
      <c r="F321" s="16"/>
      <c r="G321" s="12">
        <f t="shared" si="4"/>
        <v>0.41476510067114092</v>
      </c>
      <c r="H321" s="13">
        <f>COUNTIF(Rend_Filetadores[Data],Rend_Filetadores[[#This Row],[Data]])</f>
        <v>19</v>
      </c>
      <c r="I321" s="14">
        <f>IFERROR(Rend_Filetadores[[#This Row],[Filé produzido (kg)]]/SUMIF(Rend_Filetadores[Data],Rend_Filetadores[[#This Row],[Data]],Rend_Filetadores[Filé produzido (kg)]),"")</f>
        <v>3.5347411288293031E-2</v>
      </c>
    </row>
    <row r="322" spans="1:9" x14ac:dyDescent="0.3">
      <c r="A322" s="8">
        <v>45686</v>
      </c>
      <c r="B322" s="9" t="s">
        <v>9</v>
      </c>
      <c r="C322" s="16">
        <v>716.30000000000007</v>
      </c>
      <c r="D322" s="11">
        <v>281.2999999999999</v>
      </c>
      <c r="E322" s="16">
        <v>281.2999999999999</v>
      </c>
      <c r="F322" s="16"/>
      <c r="G322" s="12">
        <f t="shared" si="4"/>
        <v>0.39271255060728727</v>
      </c>
      <c r="H322" s="13">
        <f>COUNTIF(Rend_Filetadores[Data],Rend_Filetadores[[#This Row],[Data]])</f>
        <v>17</v>
      </c>
      <c r="I322" s="14">
        <f>IFERROR(Rend_Filetadores[[#This Row],[Filé produzido (kg)]]/SUMIF(Rend_Filetadores[Data],Rend_Filetadores[[#This Row],[Data]],Rend_Filetadores[Filé produzido (kg)]),"")</f>
        <v>6.7670619933123219E-2</v>
      </c>
    </row>
    <row r="323" spans="1:9" x14ac:dyDescent="0.3">
      <c r="A323" s="8">
        <v>45686</v>
      </c>
      <c r="B323" s="9" t="s">
        <v>26</v>
      </c>
      <c r="C323" s="16">
        <v>609.4</v>
      </c>
      <c r="D323" s="11">
        <v>234.39999999999998</v>
      </c>
      <c r="E323" s="16">
        <v>234.39999999999998</v>
      </c>
      <c r="F323" s="16"/>
      <c r="G323" s="12">
        <f t="shared" si="4"/>
        <v>0.38464063012799471</v>
      </c>
      <c r="H323" s="13">
        <f>COUNTIF(Rend_Filetadores[Data],Rend_Filetadores[[#This Row],[Data]])</f>
        <v>17</v>
      </c>
      <c r="I323" s="14">
        <f>IFERROR(Rend_Filetadores[[#This Row],[Filé produzido (kg)]]/SUMIF(Rend_Filetadores[Data],Rend_Filetadores[[#This Row],[Data]],Rend_Filetadores[Filé produzido (kg)]),"")</f>
        <v>5.6388173879573719E-2</v>
      </c>
    </row>
    <row r="324" spans="1:9" x14ac:dyDescent="0.3">
      <c r="A324" s="8">
        <v>45686</v>
      </c>
      <c r="B324" s="9" t="s">
        <v>10</v>
      </c>
      <c r="C324" s="16">
        <v>580.79999999999995</v>
      </c>
      <c r="D324" s="11">
        <v>239.59999999999991</v>
      </c>
      <c r="E324" s="16">
        <v>239.59999999999991</v>
      </c>
      <c r="F324" s="16"/>
      <c r="G324" s="12">
        <f t="shared" ref="G324:G387" si="5">IFERROR(D324/C324,"")</f>
        <v>0.41253443526170785</v>
      </c>
      <c r="H324" s="13">
        <f>COUNTIF(Rend_Filetadores[Data],Rend_Filetadores[[#This Row],[Data]])</f>
        <v>17</v>
      </c>
      <c r="I324" s="14">
        <f>IFERROR(Rend_Filetadores[[#This Row],[Filé produzido (kg)]]/SUMIF(Rend_Filetadores[Data],Rend_Filetadores[[#This Row],[Data]],Rend_Filetadores[Filé produzido (kg)]),"")</f>
        <v>5.763910606461544E-2</v>
      </c>
    </row>
    <row r="325" spans="1:9" x14ac:dyDescent="0.3">
      <c r="A325" s="8">
        <v>45686</v>
      </c>
      <c r="B325" s="9" t="s">
        <v>11</v>
      </c>
      <c r="C325" s="10">
        <v>621</v>
      </c>
      <c r="D325" s="11">
        <v>246.20000000000005</v>
      </c>
      <c r="E325" s="10">
        <v>246.20000000000005</v>
      </c>
      <c r="F325" s="10"/>
      <c r="G325" s="12">
        <f t="shared" si="5"/>
        <v>0.39645732689210955</v>
      </c>
      <c r="H325" s="13">
        <f>COUNTIF(Rend_Filetadores[Data],Rend_Filetadores[[#This Row],[Data]])</f>
        <v>17</v>
      </c>
      <c r="I325" s="14">
        <f>IFERROR(Rend_Filetadores[[#This Row],[Filé produzido (kg)]]/SUMIF(Rend_Filetadores[Data],Rend_Filetadores[[#This Row],[Data]],Rend_Filetadores[Filé produzido (kg)]),"")</f>
        <v>5.9226827684091529E-2</v>
      </c>
    </row>
    <row r="326" spans="1:9" x14ac:dyDescent="0.3">
      <c r="A326" s="8">
        <v>45686</v>
      </c>
      <c r="B326" s="9" t="s">
        <v>12</v>
      </c>
      <c r="C326" s="16">
        <v>535.9</v>
      </c>
      <c r="D326" s="11">
        <v>213.10000000000002</v>
      </c>
      <c r="E326" s="16">
        <v>213.10000000000002</v>
      </c>
      <c r="F326" s="16"/>
      <c r="G326" s="12">
        <f t="shared" si="5"/>
        <v>0.39764881507743988</v>
      </c>
      <c r="H326" s="13">
        <f>COUNTIF(Rend_Filetadores[Data],Rend_Filetadores[[#This Row],[Data]])</f>
        <v>17</v>
      </c>
      <c r="I326" s="14">
        <f>IFERROR(Rend_Filetadores[[#This Row],[Filé produzido (kg)]]/SUMIF(Rend_Filetadores[Data],Rend_Filetadores[[#This Row],[Data]],Rend_Filetadores[Filé produzido (kg)]),"")</f>
        <v>5.1264163198537382E-2</v>
      </c>
    </row>
    <row r="327" spans="1:9" x14ac:dyDescent="0.3">
      <c r="A327" s="8">
        <v>45686</v>
      </c>
      <c r="B327" s="9" t="s">
        <v>13</v>
      </c>
      <c r="C327" s="16">
        <v>752.3</v>
      </c>
      <c r="D327" s="11">
        <v>302.00000000000011</v>
      </c>
      <c r="E327" s="16">
        <v>302.00000000000011</v>
      </c>
      <c r="F327" s="16"/>
      <c r="G327" s="12">
        <f t="shared" si="5"/>
        <v>0.40143559750099711</v>
      </c>
      <c r="H327" s="13">
        <f>COUNTIF(Rend_Filetadores[Data],Rend_Filetadores[[#This Row],[Data]])</f>
        <v>17</v>
      </c>
      <c r="I327" s="14">
        <f>IFERROR(Rend_Filetadores[[#This Row],[Filé produzido (kg)]]/SUMIF(Rend_Filetadores[Data],Rend_Filetadores[[#This Row],[Data]],Rend_Filetadores[Filé produzido (kg)]),"")</f>
        <v>7.2650292285116352E-2</v>
      </c>
    </row>
    <row r="328" spans="1:9" x14ac:dyDescent="0.3">
      <c r="A328" s="8">
        <v>45686</v>
      </c>
      <c r="B328" s="9" t="s">
        <v>14</v>
      </c>
      <c r="C328" s="16">
        <v>843.6</v>
      </c>
      <c r="D328" s="11">
        <v>340.7</v>
      </c>
      <c r="E328" s="16">
        <v>340.7</v>
      </c>
      <c r="F328" s="16"/>
      <c r="G328" s="12">
        <f t="shared" si="5"/>
        <v>0.40386439070649593</v>
      </c>
      <c r="H328" s="13">
        <f>COUNTIF(Rend_Filetadores[Data],Rend_Filetadores[[#This Row],[Data]])</f>
        <v>17</v>
      </c>
      <c r="I328" s="14">
        <f>IFERROR(Rend_Filetadores[[#This Row],[Filé produzido (kg)]]/SUMIF(Rend_Filetadores[Data],Rend_Filetadores[[#This Row],[Data]],Rend_Filetadores[Filé produzido (kg)]),"")</f>
        <v>8.1960114508407705E-2</v>
      </c>
    </row>
    <row r="329" spans="1:9" x14ac:dyDescent="0.3">
      <c r="A329" s="8">
        <v>45686</v>
      </c>
      <c r="B329" s="9" t="s">
        <v>16</v>
      </c>
      <c r="C329" s="16">
        <v>581</v>
      </c>
      <c r="D329" s="11">
        <v>226.90000000000006</v>
      </c>
      <c r="E329" s="16">
        <v>226.90000000000006</v>
      </c>
      <c r="F329" s="16"/>
      <c r="G329" s="12">
        <f t="shared" si="5"/>
        <v>0.39053356282271956</v>
      </c>
      <c r="H329" s="13">
        <f>COUNTIF(Rend_Filetadores[Data],Rend_Filetadores[[#This Row],[Data]])</f>
        <v>17</v>
      </c>
      <c r="I329" s="14">
        <f>IFERROR(Rend_Filetadores[[#This Row],[Filé produzido (kg)]]/SUMIF(Rend_Filetadores[Data],Rend_Filetadores[[#This Row],[Data]],Rend_Filetadores[Filé produzido (kg)]),"")</f>
        <v>5.458394476653277E-2</v>
      </c>
    </row>
    <row r="330" spans="1:9" x14ac:dyDescent="0.3">
      <c r="A330" s="22">
        <v>45686</v>
      </c>
      <c r="B330" s="9" t="s">
        <v>17</v>
      </c>
      <c r="C330" s="16">
        <v>671</v>
      </c>
      <c r="D330" s="11">
        <v>261.2</v>
      </c>
      <c r="E330" s="16">
        <v>261.2</v>
      </c>
      <c r="F330" s="16"/>
      <c r="G330" s="12">
        <f t="shared" si="5"/>
        <v>0.38926974664679581</v>
      </c>
      <c r="H330" s="13">
        <f>COUNTIF(Rend_Filetadores[Data],Rend_Filetadores[[#This Row],[Data]])</f>
        <v>17</v>
      </c>
      <c r="I330" s="14">
        <f>IFERROR(Rend_Filetadores[[#This Row],[Filé produzido (kg)]]/SUMIF(Rend_Filetadores[Data],Rend_Filetadores[[#This Row],[Data]],Rend_Filetadores[Filé produzido (kg)]),"")</f>
        <v>6.2835285910173455E-2</v>
      </c>
    </row>
    <row r="331" spans="1:9" x14ac:dyDescent="0.3">
      <c r="A331" s="22">
        <v>45686</v>
      </c>
      <c r="B331" s="9" t="s">
        <v>18</v>
      </c>
      <c r="C331" s="16">
        <v>523.5</v>
      </c>
      <c r="D331" s="11">
        <v>229.20000000000002</v>
      </c>
      <c r="E331" s="16">
        <v>229.20000000000002</v>
      </c>
      <c r="F331" s="16"/>
      <c r="G331" s="12">
        <f t="shared" si="5"/>
        <v>0.43782234957020061</v>
      </c>
      <c r="H331" s="13">
        <f>COUNTIF(Rend_Filetadores[Data],Rend_Filetadores[[#This Row],[Data]])</f>
        <v>17</v>
      </c>
      <c r="I331" s="14">
        <f>IFERROR(Rend_Filetadores[[#This Row],[Filé produzido (kg)]]/SUMIF(Rend_Filetadores[Data],Rend_Filetadores[[#This Row],[Data]],Rend_Filetadores[Filé produzido (kg)]),"")</f>
        <v>5.5137241694531991E-2</v>
      </c>
    </row>
    <row r="332" spans="1:9" x14ac:dyDescent="0.3">
      <c r="A332" s="8">
        <v>45686</v>
      </c>
      <c r="B332" s="9" t="s">
        <v>19</v>
      </c>
      <c r="C332" s="16">
        <v>465</v>
      </c>
      <c r="D332" s="11">
        <v>184</v>
      </c>
      <c r="E332" s="16">
        <v>184</v>
      </c>
      <c r="F332" s="16"/>
      <c r="G332" s="12">
        <f t="shared" si="5"/>
        <v>0.39569892473118279</v>
      </c>
      <c r="H332" s="13">
        <f>COUNTIF(Rend_Filetadores[Data],Rend_Filetadores[[#This Row],[Data]])</f>
        <v>17</v>
      </c>
      <c r="I332" s="14">
        <f>IFERROR(Rend_Filetadores[[#This Row],[Filé produzido (kg)]]/SUMIF(Rend_Filetadores[Data],Rend_Filetadores[[#This Row],[Data]],Rend_Filetadores[Filé produzido (kg)]),"")</f>
        <v>4.4263754239938419E-2</v>
      </c>
    </row>
    <row r="333" spans="1:9" x14ac:dyDescent="0.3">
      <c r="A333" s="8">
        <v>45686</v>
      </c>
      <c r="B333" s="9" t="s">
        <v>20</v>
      </c>
      <c r="C333" s="16">
        <v>852.2</v>
      </c>
      <c r="D333" s="11">
        <v>340.90000000000003</v>
      </c>
      <c r="E333" s="16">
        <v>340.90000000000003</v>
      </c>
      <c r="F333" s="16"/>
      <c r="G333" s="12">
        <f t="shared" si="5"/>
        <v>0.40002346866932648</v>
      </c>
      <c r="H333" s="13">
        <f>COUNTIF(Rend_Filetadores[Data],Rend_Filetadores[[#This Row],[Data]])</f>
        <v>17</v>
      </c>
      <c r="I333" s="14">
        <f>IFERROR(Rend_Filetadores[[#This Row],[Filé produzido (kg)]]/SUMIF(Rend_Filetadores[Data],Rend_Filetadores[[#This Row],[Data]],Rend_Filetadores[Filé produzido (kg)]),"")</f>
        <v>8.2008227284755486E-2</v>
      </c>
    </row>
    <row r="334" spans="1:9" x14ac:dyDescent="0.3">
      <c r="A334" s="8">
        <v>45686</v>
      </c>
      <c r="B334" s="9" t="s">
        <v>21</v>
      </c>
      <c r="C334" s="16">
        <v>697.60000000000014</v>
      </c>
      <c r="D334" s="11">
        <v>287.7000000000001</v>
      </c>
      <c r="E334" s="16">
        <v>287.7000000000001</v>
      </c>
      <c r="F334" s="16"/>
      <c r="G334" s="12">
        <f t="shared" si="5"/>
        <v>0.41241399082568814</v>
      </c>
      <c r="H334" s="13">
        <f>COUNTIF(Rend_Filetadores[Data],Rend_Filetadores[[#This Row],[Data]])</f>
        <v>17</v>
      </c>
      <c r="I334" s="14">
        <f>IFERROR(Rend_Filetadores[[#This Row],[Filé produzido (kg)]]/SUMIF(Rend_Filetadores[Data],Rend_Filetadores[[#This Row],[Data]],Rend_Filetadores[Filé produzido (kg)]),"")</f>
        <v>6.9210228776251562E-2</v>
      </c>
    </row>
    <row r="335" spans="1:9" x14ac:dyDescent="0.3">
      <c r="A335" s="8">
        <v>45686</v>
      </c>
      <c r="B335" s="9" t="s">
        <v>22</v>
      </c>
      <c r="C335" s="16">
        <v>510.7</v>
      </c>
      <c r="D335" s="11">
        <v>187.29999999999998</v>
      </c>
      <c r="E335" s="16">
        <v>187.29999999999998</v>
      </c>
      <c r="F335" s="16"/>
      <c r="G335" s="12">
        <f t="shared" si="5"/>
        <v>0.36675151752496571</v>
      </c>
      <c r="H335" s="13">
        <f>COUNTIF(Rend_Filetadores[Data],Rend_Filetadores[[#This Row],[Data]])</f>
        <v>17</v>
      </c>
      <c r="I335" s="14">
        <f>IFERROR(Rend_Filetadores[[#This Row],[Filé produzido (kg)]]/SUMIF(Rend_Filetadores[Data],Rend_Filetadores[[#This Row],[Data]],Rend_Filetadores[Filé produzido (kg)]),"")</f>
        <v>4.5057615049676439E-2</v>
      </c>
    </row>
    <row r="336" spans="1:9" x14ac:dyDescent="0.3">
      <c r="A336" s="8">
        <v>45686</v>
      </c>
      <c r="B336" s="9" t="s">
        <v>24</v>
      </c>
      <c r="C336" s="16">
        <v>471.90000000000003</v>
      </c>
      <c r="D336" s="11">
        <v>184.80000000000007</v>
      </c>
      <c r="E336" s="16">
        <v>184.80000000000007</v>
      </c>
      <c r="F336" s="16"/>
      <c r="G336" s="12">
        <f t="shared" si="5"/>
        <v>0.39160839160839173</v>
      </c>
      <c r="H336" s="13">
        <f>COUNTIF(Rend_Filetadores[Data],Rend_Filetadores[[#This Row],[Data]])</f>
        <v>17</v>
      </c>
      <c r="I336" s="14">
        <f>IFERROR(Rend_Filetadores[[#This Row],[Filé produzido (kg)]]/SUMIF(Rend_Filetadores[Data],Rend_Filetadores[[#This Row],[Data]],Rend_Filetadores[Filé produzido (kg)]),"")</f>
        <v>4.4456205345329472E-2</v>
      </c>
    </row>
    <row r="337" spans="1:9" x14ac:dyDescent="0.3">
      <c r="A337" s="8">
        <v>45686</v>
      </c>
      <c r="B337" s="9" t="s">
        <v>31</v>
      </c>
      <c r="C337" s="16">
        <v>588.1</v>
      </c>
      <c r="D337" s="11">
        <v>237.7</v>
      </c>
      <c r="E337" s="16">
        <v>237.7</v>
      </c>
      <c r="F337" s="16"/>
      <c r="G337" s="12">
        <f t="shared" si="5"/>
        <v>0.40418296208127868</v>
      </c>
      <c r="H337" s="13">
        <f>COUNTIF(Rend_Filetadores[Data],Rend_Filetadores[[#This Row],[Data]])</f>
        <v>17</v>
      </c>
      <c r="I337" s="14">
        <f>IFERROR(Rend_Filetadores[[#This Row],[Filé produzido (kg)]]/SUMIF(Rend_Filetadores[Data],Rend_Filetadores[[#This Row],[Data]],Rend_Filetadores[Filé produzido (kg)]),"")</f>
        <v>5.7182034689311746E-2</v>
      </c>
    </row>
    <row r="338" spans="1:9" x14ac:dyDescent="0.3">
      <c r="A338" s="8">
        <v>45686</v>
      </c>
      <c r="B338" s="9" t="s">
        <v>30</v>
      </c>
      <c r="C338" s="16">
        <v>405.5</v>
      </c>
      <c r="D338" s="11">
        <v>159.89999999999998</v>
      </c>
      <c r="E338" s="16">
        <v>159.89999999999998</v>
      </c>
      <c r="F338" s="16"/>
      <c r="G338" s="12">
        <f t="shared" si="5"/>
        <v>0.39432799013563496</v>
      </c>
      <c r="H338" s="13">
        <f>COUNTIF(Rend_Filetadores[Data],Rend_Filetadores[[#This Row],[Data]])</f>
        <v>17</v>
      </c>
      <c r="I338" s="14">
        <f>IFERROR(Rend_Filetadores[[#This Row],[Filé produzido (kg)]]/SUMIF(Rend_Filetadores[Data],Rend_Filetadores[[#This Row],[Data]],Rend_Filetadores[Filé produzido (kg)]),"")</f>
        <v>3.8466164690033437E-2</v>
      </c>
    </row>
    <row r="339" spans="1:9" x14ac:dyDescent="0.3">
      <c r="A339" s="8">
        <v>45687</v>
      </c>
      <c r="B339" s="9" t="s">
        <v>9</v>
      </c>
      <c r="C339" s="16">
        <v>615.79999999999995</v>
      </c>
      <c r="D339" s="11">
        <v>247.69999999999993</v>
      </c>
      <c r="E339" s="16">
        <v>247.69999999999993</v>
      </c>
      <c r="F339" s="16"/>
      <c r="G339" s="12">
        <f t="shared" si="5"/>
        <v>0.40224098733354979</v>
      </c>
      <c r="H339" s="13">
        <f>COUNTIF(Rend_Filetadores[Data],Rend_Filetadores[[#This Row],[Data]])</f>
        <v>19</v>
      </c>
      <c r="I339" s="14">
        <f>IFERROR(Rend_Filetadores[[#This Row],[Filé produzido (kg)]]/SUMIF(Rend_Filetadores[Data],Rend_Filetadores[[#This Row],[Data]],Rend_Filetadores[Filé produzido (kg)]),"")</f>
        <v>5.9841035923948474E-2</v>
      </c>
    </row>
    <row r="340" spans="1:9" x14ac:dyDescent="0.3">
      <c r="A340" s="8">
        <v>45687</v>
      </c>
      <c r="B340" s="9" t="s">
        <v>26</v>
      </c>
      <c r="C340" s="16">
        <v>590.1</v>
      </c>
      <c r="D340" s="11">
        <v>235.60000000000002</v>
      </c>
      <c r="E340" s="16">
        <v>235.60000000000002</v>
      </c>
      <c r="F340" s="16"/>
      <c r="G340" s="12">
        <f t="shared" si="5"/>
        <v>0.39925436366717509</v>
      </c>
      <c r="H340" s="13">
        <f>COUNTIF(Rend_Filetadores[Data],Rend_Filetadores[[#This Row],[Data]])</f>
        <v>19</v>
      </c>
      <c r="I340" s="14">
        <f>IFERROR(Rend_Filetadores[[#This Row],[Filé produzido (kg)]]/SUMIF(Rend_Filetadores[Data],Rend_Filetadores[[#This Row],[Data]],Rend_Filetadores[Filé produzido (kg)]),"")</f>
        <v>5.691783634914116E-2</v>
      </c>
    </row>
    <row r="341" spans="1:9" x14ac:dyDescent="0.3">
      <c r="A341" s="8">
        <v>45687</v>
      </c>
      <c r="B341" s="9" t="s">
        <v>10</v>
      </c>
      <c r="C341" s="16">
        <v>571.20000000000005</v>
      </c>
      <c r="D341" s="11">
        <v>237.29999999999995</v>
      </c>
      <c r="E341" s="16">
        <v>237.29999999999995</v>
      </c>
      <c r="F341" s="16"/>
      <c r="G341" s="12">
        <f t="shared" si="5"/>
        <v>0.41544117647058815</v>
      </c>
      <c r="H341" s="13">
        <f>COUNTIF(Rend_Filetadores[Data],Rend_Filetadores[[#This Row],[Data]])</f>
        <v>19</v>
      </c>
      <c r="I341" s="14">
        <f>IFERROR(Rend_Filetadores[[#This Row],[Filé produzido (kg)]]/SUMIF(Rend_Filetadores[Data],Rend_Filetadores[[#This Row],[Data]],Rend_Filetadores[Filé produzido (kg)]),"")</f>
        <v>5.7328533810064489E-2</v>
      </c>
    </row>
    <row r="342" spans="1:9" x14ac:dyDescent="0.3">
      <c r="A342" s="8">
        <v>45687</v>
      </c>
      <c r="B342" s="9" t="s">
        <v>11</v>
      </c>
      <c r="C342" s="16">
        <v>514.90000000000009</v>
      </c>
      <c r="D342" s="11">
        <v>194.99999999999994</v>
      </c>
      <c r="E342" s="16">
        <v>194.99999999999994</v>
      </c>
      <c r="F342" s="16"/>
      <c r="G342" s="12">
        <f t="shared" si="5"/>
        <v>0.37871431345892387</v>
      </c>
      <c r="H342" s="13">
        <f>COUNTIF(Rend_Filetadores[Data],Rend_Filetadores[[#This Row],[Data]])</f>
        <v>19</v>
      </c>
      <c r="I342" s="14">
        <f>IFERROR(Rend_Filetadores[[#This Row],[Filé produzido (kg)]]/SUMIF(Rend_Filetadores[Data],Rend_Filetadores[[#This Row],[Data]],Rend_Filetadores[Filé produzido (kg)]),"")</f>
        <v>4.7109414635324795E-2</v>
      </c>
    </row>
    <row r="343" spans="1:9" x14ac:dyDescent="0.3">
      <c r="A343" s="8">
        <v>45687</v>
      </c>
      <c r="B343" s="9" t="s">
        <v>12</v>
      </c>
      <c r="C343" s="16">
        <v>616.79999999999995</v>
      </c>
      <c r="D343" s="11">
        <v>249.70000000000007</v>
      </c>
      <c r="E343" s="16">
        <v>249.70000000000007</v>
      </c>
      <c r="F343" s="16"/>
      <c r="G343" s="12">
        <f t="shared" si="5"/>
        <v>0.40483138780804168</v>
      </c>
      <c r="H343" s="13">
        <f>COUNTIF(Rend_Filetadores[Data],Rend_Filetadores[[#This Row],[Data]])</f>
        <v>19</v>
      </c>
      <c r="I343" s="14">
        <f>IFERROR(Rend_Filetadores[[#This Row],[Filé produzido (kg)]]/SUMIF(Rend_Filetadores[Data],Rend_Filetadores[[#This Row],[Data]],Rend_Filetadores[Filé produzido (kg)]),"")</f>
        <v>6.0324209407387738E-2</v>
      </c>
    </row>
    <row r="344" spans="1:9" x14ac:dyDescent="0.3">
      <c r="A344" s="8">
        <v>45687</v>
      </c>
      <c r="B344" s="9" t="s">
        <v>13</v>
      </c>
      <c r="C344" s="16">
        <v>734.99999999999989</v>
      </c>
      <c r="D344" s="11">
        <v>299.80000000000007</v>
      </c>
      <c r="E344" s="16">
        <v>299.80000000000007</v>
      </c>
      <c r="F344" s="16"/>
      <c r="G344" s="12">
        <f t="shared" si="5"/>
        <v>0.40789115646258517</v>
      </c>
      <c r="H344" s="13">
        <f>COUNTIF(Rend_Filetadores[Data],Rend_Filetadores[[#This Row],[Data]])</f>
        <v>19</v>
      </c>
      <c r="I344" s="14">
        <f>IFERROR(Rend_Filetadores[[#This Row],[Filé produzido (kg)]]/SUMIF(Rend_Filetadores[Data],Rend_Filetadores[[#This Row],[Data]],Rend_Filetadores[Filé produzido (kg)]),"")</f>
        <v>7.2427705167540421E-2</v>
      </c>
    </row>
    <row r="345" spans="1:9" x14ac:dyDescent="0.3">
      <c r="A345" s="8">
        <v>45687</v>
      </c>
      <c r="B345" s="9" t="s">
        <v>14</v>
      </c>
      <c r="C345" s="16">
        <v>841.40000000000009</v>
      </c>
      <c r="D345" s="11">
        <v>349.19999999999993</v>
      </c>
      <c r="E345" s="16">
        <v>349.19999999999993</v>
      </c>
      <c r="F345" s="16"/>
      <c r="G345" s="12">
        <f t="shared" si="5"/>
        <v>0.41502258141193238</v>
      </c>
      <c r="H345" s="13">
        <f>COUNTIF(Rend_Filetadores[Data],Rend_Filetadores[[#This Row],[Data]])</f>
        <v>19</v>
      </c>
      <c r="I345" s="14">
        <f>IFERROR(Rend_Filetadores[[#This Row],[Filé produzido (kg)]]/SUMIF(Rend_Filetadores[Data],Rend_Filetadores[[#This Row],[Data]],Rend_Filetadores[Filé produzido (kg)]),"")</f>
        <v>8.4362090208489338E-2</v>
      </c>
    </row>
    <row r="346" spans="1:9" x14ac:dyDescent="0.3">
      <c r="A346" s="8">
        <v>45687</v>
      </c>
      <c r="B346" s="9" t="s">
        <v>15</v>
      </c>
      <c r="C346" s="16">
        <v>614.5</v>
      </c>
      <c r="D346" s="11">
        <v>244.70000000000002</v>
      </c>
      <c r="E346" s="16">
        <v>244.70000000000002</v>
      </c>
      <c r="F346" s="16"/>
      <c r="G346" s="12">
        <f t="shared" si="5"/>
        <v>0.39820992676973149</v>
      </c>
      <c r="H346" s="13">
        <f>COUNTIF(Rend_Filetadores[Data],Rend_Filetadores[[#This Row],[Data]])</f>
        <v>19</v>
      </c>
      <c r="I346" s="14">
        <f>IFERROR(Rend_Filetadores[[#This Row],[Filé produzido (kg)]]/SUMIF(Rend_Filetadores[Data],Rend_Filetadores[[#This Row],[Data]],Rend_Filetadores[Filé produzido (kg)]),"")</f>
        <v>5.9116275698789654E-2</v>
      </c>
    </row>
    <row r="347" spans="1:9" x14ac:dyDescent="0.3">
      <c r="A347" s="8">
        <v>45687</v>
      </c>
      <c r="B347" s="9" t="s">
        <v>16</v>
      </c>
      <c r="C347" s="16">
        <v>528.4</v>
      </c>
      <c r="D347" s="11">
        <v>199.90000000000003</v>
      </c>
      <c r="E347" s="16">
        <v>199.90000000000003</v>
      </c>
      <c r="F347" s="16"/>
      <c r="G347" s="12">
        <f t="shared" si="5"/>
        <v>0.37831188493565487</v>
      </c>
      <c r="H347" s="13">
        <f>COUNTIF(Rend_Filetadores[Data],Rend_Filetadores[[#This Row],[Data]])</f>
        <v>19</v>
      </c>
      <c r="I347" s="14">
        <f>IFERROR(Rend_Filetadores[[#This Row],[Filé produzido (kg)]]/SUMIF(Rend_Filetadores[Data],Rend_Filetadores[[#This Row],[Data]],Rend_Filetadores[Filé produzido (kg)]),"")</f>
        <v>4.8293189669750929E-2</v>
      </c>
    </row>
    <row r="348" spans="1:9" x14ac:dyDescent="0.3">
      <c r="A348" s="8">
        <v>45687</v>
      </c>
      <c r="B348" s="9" t="s">
        <v>17</v>
      </c>
      <c r="C348" s="16">
        <v>617.9</v>
      </c>
      <c r="D348" s="11">
        <v>243.70000000000002</v>
      </c>
      <c r="E348" s="16">
        <v>243.70000000000002</v>
      </c>
      <c r="F348" s="16"/>
      <c r="G348" s="12">
        <f t="shared" si="5"/>
        <v>0.39440038841236452</v>
      </c>
      <c r="H348" s="13">
        <f>COUNTIF(Rend_Filetadores[Data],Rend_Filetadores[[#This Row],[Data]])</f>
        <v>19</v>
      </c>
      <c r="I348" s="14">
        <f>IFERROR(Rend_Filetadores[[#This Row],[Filé produzido (kg)]]/SUMIF(Rend_Filetadores[Data],Rend_Filetadores[[#This Row],[Data]],Rend_Filetadores[Filé produzido (kg)]),"")</f>
        <v>5.8874688957070036E-2</v>
      </c>
    </row>
    <row r="349" spans="1:9" x14ac:dyDescent="0.3">
      <c r="A349" s="8">
        <v>45687</v>
      </c>
      <c r="B349" s="9" t="s">
        <v>18</v>
      </c>
      <c r="C349" s="16">
        <v>522.4</v>
      </c>
      <c r="D349" s="11">
        <v>200.70000000000007</v>
      </c>
      <c r="E349" s="16">
        <v>200.70000000000007</v>
      </c>
      <c r="F349" s="16"/>
      <c r="G349" s="12">
        <f t="shared" si="5"/>
        <v>0.38418836140888224</v>
      </c>
      <c r="H349" s="13">
        <f>COUNTIF(Rend_Filetadores[Data],Rend_Filetadores[[#This Row],[Data]])</f>
        <v>19</v>
      </c>
      <c r="I349" s="14">
        <f>IFERROR(Rend_Filetadores[[#This Row],[Filé produzido (kg)]]/SUMIF(Rend_Filetadores[Data],Rend_Filetadores[[#This Row],[Data]],Rend_Filetadores[Filé produzido (kg)]),"")</f>
        <v>4.8486459063126632E-2</v>
      </c>
    </row>
    <row r="350" spans="1:9" x14ac:dyDescent="0.3">
      <c r="A350" s="8">
        <v>45687</v>
      </c>
      <c r="B350" s="9" t="s">
        <v>19</v>
      </c>
      <c r="C350" s="16">
        <v>516.19999999999993</v>
      </c>
      <c r="D350" s="11">
        <v>222.70000000000013</v>
      </c>
      <c r="E350" s="16">
        <v>222.70000000000013</v>
      </c>
      <c r="F350" s="16"/>
      <c r="G350" s="12">
        <f t="shared" si="5"/>
        <v>0.43142192948469615</v>
      </c>
      <c r="H350" s="13">
        <f>COUNTIF(Rend_Filetadores[Data],Rend_Filetadores[[#This Row],[Data]])</f>
        <v>19</v>
      </c>
      <c r="I350" s="14">
        <f>IFERROR(Rend_Filetadores[[#This Row],[Filé produzido (kg)]]/SUMIF(Rend_Filetadores[Data],Rend_Filetadores[[#This Row],[Data]],Rend_Filetadores[Filé produzido (kg)]),"")</f>
        <v>5.3801367380958164E-2</v>
      </c>
    </row>
    <row r="351" spans="1:9" x14ac:dyDescent="0.3">
      <c r="A351" s="8">
        <v>45687</v>
      </c>
      <c r="B351" s="9" t="s">
        <v>20</v>
      </c>
      <c r="C351" s="16">
        <v>757.69999999999993</v>
      </c>
      <c r="D351" s="11">
        <v>301.90000000000003</v>
      </c>
      <c r="E351" s="16">
        <v>301.90000000000003</v>
      </c>
      <c r="F351" s="16"/>
      <c r="G351" s="12">
        <f t="shared" si="5"/>
        <v>0.39844265540451373</v>
      </c>
      <c r="H351" s="13">
        <f>COUNTIF(Rend_Filetadores[Data],Rend_Filetadores[[#This Row],[Data]])</f>
        <v>19</v>
      </c>
      <c r="I351" s="14">
        <f>IFERROR(Rend_Filetadores[[#This Row],[Filé produzido (kg)]]/SUMIF(Rend_Filetadores[Data],Rend_Filetadores[[#This Row],[Data]],Rend_Filetadores[Filé produzido (kg)]),"")</f>
        <v>7.2935037325151594E-2</v>
      </c>
    </row>
    <row r="352" spans="1:9" x14ac:dyDescent="0.3">
      <c r="A352" s="8">
        <v>45687</v>
      </c>
      <c r="B352" s="9" t="s">
        <v>21</v>
      </c>
      <c r="C352" s="16">
        <v>742.7</v>
      </c>
      <c r="D352" s="11">
        <v>303.89999999999998</v>
      </c>
      <c r="E352" s="16">
        <v>303.89999999999998</v>
      </c>
      <c r="F352" s="16"/>
      <c r="G352" s="12">
        <f t="shared" si="5"/>
        <v>0.40918271172748077</v>
      </c>
      <c r="H352" s="13">
        <f>COUNTIF(Rend_Filetadores[Data],Rend_Filetadores[[#This Row],[Data]])</f>
        <v>19</v>
      </c>
      <c r="I352" s="14">
        <f>IFERROR(Rend_Filetadores[[#This Row],[Filé produzido (kg)]]/SUMIF(Rend_Filetadores[Data],Rend_Filetadores[[#This Row],[Data]],Rend_Filetadores[Filé produzido (kg)]),"")</f>
        <v>7.3418210808590817E-2</v>
      </c>
    </row>
    <row r="353" spans="1:9" x14ac:dyDescent="0.3">
      <c r="A353" s="8">
        <v>45687</v>
      </c>
      <c r="B353" s="9" t="s">
        <v>22</v>
      </c>
      <c r="C353" s="16">
        <v>13</v>
      </c>
      <c r="D353" s="11">
        <v>4.7000000000000011</v>
      </c>
      <c r="E353" s="16">
        <v>4.7000000000000011</v>
      </c>
      <c r="F353" s="16"/>
      <c r="G353" s="12">
        <f t="shared" si="5"/>
        <v>0.36153846153846164</v>
      </c>
      <c r="H353" s="13">
        <f>COUNTIF(Rend_Filetadores[Data],Rend_Filetadores[[#This Row],[Data]])</f>
        <v>19</v>
      </c>
      <c r="I353" s="14">
        <f>IFERROR(Rend_Filetadores[[#This Row],[Filé produzido (kg)]]/SUMIF(Rend_Filetadores[Data],Rend_Filetadores[[#This Row],[Data]],Rend_Filetadores[Filé produzido (kg)]),"")</f>
        <v>1.1354576860821881E-3</v>
      </c>
    </row>
    <row r="354" spans="1:9" x14ac:dyDescent="0.3">
      <c r="A354" s="8">
        <v>45687</v>
      </c>
      <c r="B354" s="9" t="s">
        <v>23</v>
      </c>
      <c r="C354" s="16">
        <v>36</v>
      </c>
      <c r="D354" s="11">
        <v>14.600000000000003</v>
      </c>
      <c r="E354" s="16">
        <v>14.600000000000003</v>
      </c>
      <c r="F354" s="16"/>
      <c r="G354" s="12">
        <f t="shared" si="5"/>
        <v>0.40555555555555567</v>
      </c>
      <c r="H354" s="13">
        <f>COUNTIF(Rend_Filetadores[Data],Rend_Filetadores[[#This Row],[Data]])</f>
        <v>19</v>
      </c>
      <c r="I354" s="14">
        <f>IFERROR(Rend_Filetadores[[#This Row],[Filé produzido (kg)]]/SUMIF(Rend_Filetadores[Data],Rend_Filetadores[[#This Row],[Data]],Rend_Filetadores[Filé produzido (kg)]),"")</f>
        <v>3.5271664291063711E-3</v>
      </c>
    </row>
    <row r="355" spans="1:9" x14ac:dyDescent="0.3">
      <c r="A355" s="8">
        <v>45687</v>
      </c>
      <c r="B355" s="9" t="s">
        <v>24</v>
      </c>
      <c r="C355" s="16">
        <v>513.5</v>
      </c>
      <c r="D355" s="11">
        <v>207.5</v>
      </c>
      <c r="E355" s="16">
        <v>207.5</v>
      </c>
      <c r="F355" s="16"/>
      <c r="G355" s="12">
        <f t="shared" si="5"/>
        <v>0.40408958130477118</v>
      </c>
      <c r="H355" s="13">
        <f>COUNTIF(Rend_Filetadores[Data],Rend_Filetadores[[#This Row],[Data]])</f>
        <v>19</v>
      </c>
      <c r="I355" s="14">
        <f>IFERROR(Rend_Filetadores[[#This Row],[Filé produzido (kg)]]/SUMIF(Rend_Filetadores[Data],Rend_Filetadores[[#This Row],[Data]],Rend_Filetadores[Filé produzido (kg)]),"")</f>
        <v>5.0129248906819988E-2</v>
      </c>
    </row>
    <row r="356" spans="1:9" x14ac:dyDescent="0.3">
      <c r="A356" s="8">
        <v>45687</v>
      </c>
      <c r="B356" s="9" t="s">
        <v>31</v>
      </c>
      <c r="C356" s="16">
        <v>579.70000000000005</v>
      </c>
      <c r="D356" s="11">
        <v>233.90000000000003</v>
      </c>
      <c r="E356" s="16">
        <v>233.90000000000003</v>
      </c>
      <c r="F356" s="16"/>
      <c r="G356" s="12">
        <f t="shared" si="5"/>
        <v>0.40348456097981716</v>
      </c>
      <c r="H356" s="13">
        <f>COUNTIF(Rend_Filetadores[Data],Rend_Filetadores[[#This Row],[Data]])</f>
        <v>19</v>
      </c>
      <c r="I356" s="14">
        <f>IFERROR(Rend_Filetadores[[#This Row],[Filé produzido (kg)]]/SUMIF(Rend_Filetadores[Data],Rend_Filetadores[[#This Row],[Data]],Rend_Filetadores[Filé produzido (kg)]),"")</f>
        <v>5.6507138888217817E-2</v>
      </c>
    </row>
    <row r="357" spans="1:9" x14ac:dyDescent="0.3">
      <c r="A357" s="8">
        <v>45687</v>
      </c>
      <c r="B357" s="9" t="s">
        <v>30</v>
      </c>
      <c r="C357" s="16">
        <v>383.09999999999997</v>
      </c>
      <c r="D357" s="11">
        <v>146.80000000000001</v>
      </c>
      <c r="E357" s="16">
        <v>146.80000000000001</v>
      </c>
      <c r="F357" s="16"/>
      <c r="G357" s="12">
        <f t="shared" si="5"/>
        <v>0.38318976768467772</v>
      </c>
      <c r="H357" s="13">
        <f>COUNTIF(Rend_Filetadores[Data],Rend_Filetadores[[#This Row],[Data]])</f>
        <v>19</v>
      </c>
      <c r="I357" s="14">
        <f>IFERROR(Rend_Filetadores[[#This Row],[Filé produzido (kg)]]/SUMIF(Rend_Filetadores[Data],Rend_Filetadores[[#This Row],[Data]],Rend_Filetadores[Filé produzido (kg)]),"")</f>
        <v>3.5464933684439398E-2</v>
      </c>
    </row>
    <row r="358" spans="1:9" x14ac:dyDescent="0.3">
      <c r="A358" s="8">
        <v>45688</v>
      </c>
      <c r="B358" s="9" t="s">
        <v>9</v>
      </c>
      <c r="C358" s="16">
        <v>703.8</v>
      </c>
      <c r="D358" s="11">
        <v>301.59999999999997</v>
      </c>
      <c r="E358" s="16">
        <v>301.59999999999997</v>
      </c>
      <c r="F358" s="16"/>
      <c r="G358" s="12">
        <f t="shared" si="5"/>
        <v>0.4285308326229042</v>
      </c>
      <c r="H358" s="13">
        <f>COUNTIF(Rend_Filetadores[Data],Rend_Filetadores[[#This Row],[Data]])</f>
        <v>17</v>
      </c>
      <c r="I358" s="14">
        <f>IFERROR(Rend_Filetadores[[#This Row],[Filé produzido (kg)]]/SUMIF(Rend_Filetadores[Data],Rend_Filetadores[[#This Row],[Data]],Rend_Filetadores[Filé produzido (kg)]),"")</f>
        <v>7.0548057355383484E-2</v>
      </c>
    </row>
    <row r="359" spans="1:9" x14ac:dyDescent="0.3">
      <c r="A359" s="8">
        <v>45688</v>
      </c>
      <c r="B359" s="9" t="s">
        <v>26</v>
      </c>
      <c r="C359" s="16">
        <v>708.1</v>
      </c>
      <c r="D359" s="11">
        <v>292.50000000000006</v>
      </c>
      <c r="E359" s="16">
        <v>292.50000000000006</v>
      </c>
      <c r="F359" s="16"/>
      <c r="G359" s="12">
        <f t="shared" si="5"/>
        <v>0.4130772489761334</v>
      </c>
      <c r="H359" s="13">
        <f>COUNTIF(Rend_Filetadores[Data],Rend_Filetadores[[#This Row],[Data]])</f>
        <v>17</v>
      </c>
      <c r="I359" s="14">
        <f>IFERROR(Rend_Filetadores[[#This Row],[Filé produzido (kg)]]/SUMIF(Rend_Filetadores[Data],Rend_Filetadores[[#This Row],[Data]],Rend_Filetadores[Filé produzido (kg)]),"")</f>
        <v>6.8419452176557274E-2</v>
      </c>
    </row>
    <row r="360" spans="1:9" x14ac:dyDescent="0.3">
      <c r="A360" s="8">
        <v>45688</v>
      </c>
      <c r="B360" s="9" t="s">
        <v>10</v>
      </c>
      <c r="C360" s="16">
        <v>613.9</v>
      </c>
      <c r="D360" s="11">
        <v>264.3</v>
      </c>
      <c r="E360" s="16">
        <v>264.3</v>
      </c>
      <c r="F360" s="16"/>
      <c r="G360" s="12">
        <f t="shared" si="5"/>
        <v>0.4305261443231797</v>
      </c>
      <c r="H360" s="13">
        <f>COUNTIF(Rend_Filetadores[Data],Rend_Filetadores[[#This Row],[Data]])</f>
        <v>17</v>
      </c>
      <c r="I360" s="14">
        <f>IFERROR(Rend_Filetadores[[#This Row],[Filé produzido (kg)]]/SUMIF(Rend_Filetadores[Data],Rend_Filetadores[[#This Row],[Data]],Rend_Filetadores[Filé produzido (kg)]),"")</f>
        <v>6.182311524876611E-2</v>
      </c>
    </row>
    <row r="361" spans="1:9" x14ac:dyDescent="0.3">
      <c r="A361" s="8">
        <v>45688</v>
      </c>
      <c r="B361" s="9" t="s">
        <v>11</v>
      </c>
      <c r="C361" s="16">
        <v>606.20000000000005</v>
      </c>
      <c r="D361" s="11">
        <v>264.3</v>
      </c>
      <c r="E361" s="16">
        <v>264.3</v>
      </c>
      <c r="F361" s="16"/>
      <c r="G361" s="12">
        <f t="shared" si="5"/>
        <v>0.43599472121412075</v>
      </c>
      <c r="H361" s="13">
        <f>COUNTIF(Rend_Filetadores[Data],Rend_Filetadores[[#This Row],[Data]])</f>
        <v>17</v>
      </c>
      <c r="I361" s="14">
        <f>IFERROR(Rend_Filetadores[[#This Row],[Filé produzido (kg)]]/SUMIF(Rend_Filetadores[Data],Rend_Filetadores[[#This Row],[Data]],Rend_Filetadores[Filé produzido (kg)]),"")</f>
        <v>6.182311524876611E-2</v>
      </c>
    </row>
    <row r="362" spans="1:9" x14ac:dyDescent="0.3">
      <c r="A362" s="8">
        <v>45688</v>
      </c>
      <c r="B362" s="9" t="s">
        <v>12</v>
      </c>
      <c r="C362" s="16">
        <v>544.1</v>
      </c>
      <c r="D362" s="11">
        <v>236.39999999999998</v>
      </c>
      <c r="E362" s="16">
        <v>236.39999999999998</v>
      </c>
      <c r="F362" s="16"/>
      <c r="G362" s="12">
        <f t="shared" si="5"/>
        <v>0.43447895607425102</v>
      </c>
      <c r="H362" s="13">
        <f>COUNTIF(Rend_Filetadores[Data],Rend_Filetadores[[#This Row],[Data]])</f>
        <v>17</v>
      </c>
      <c r="I362" s="14">
        <f>IFERROR(Rend_Filetadores[[#This Row],[Filé produzido (kg)]]/SUMIF(Rend_Filetadores[Data],Rend_Filetadores[[#This Row],[Data]],Rend_Filetadores[Filé produzido (kg)]),"")</f>
        <v>5.5296952118079098E-2</v>
      </c>
    </row>
    <row r="363" spans="1:9" x14ac:dyDescent="0.3">
      <c r="A363" s="8">
        <v>45688</v>
      </c>
      <c r="B363" s="9" t="s">
        <v>13</v>
      </c>
      <c r="C363" s="16">
        <v>823.79999999999984</v>
      </c>
      <c r="D363" s="11">
        <v>363.1</v>
      </c>
      <c r="E363" s="16">
        <v>363.1</v>
      </c>
      <c r="F363" s="16"/>
      <c r="G363" s="12">
        <f t="shared" si="5"/>
        <v>0.44076232095168744</v>
      </c>
      <c r="H363" s="13">
        <f>COUNTIF(Rend_Filetadores[Data],Rend_Filetadores[[#This Row],[Data]])</f>
        <v>17</v>
      </c>
      <c r="I363" s="14">
        <f>IFERROR(Rend_Filetadores[[#This Row],[Filé produzido (kg)]]/SUMIF(Rend_Filetadores[Data],Rend_Filetadores[[#This Row],[Data]],Rend_Filetadores[Filé produzido (kg)]),"")</f>
        <v>8.4933685761736571E-2</v>
      </c>
    </row>
    <row r="364" spans="1:9" x14ac:dyDescent="0.3">
      <c r="A364" s="8">
        <v>45688</v>
      </c>
      <c r="B364" s="50" t="s">
        <v>14</v>
      </c>
      <c r="C364" s="16">
        <v>863.69999999999993</v>
      </c>
      <c r="D364" s="11">
        <v>384.50000000000006</v>
      </c>
      <c r="E364" s="16">
        <v>384.50000000000006</v>
      </c>
      <c r="F364" s="16"/>
      <c r="G364" s="12">
        <f t="shared" si="5"/>
        <v>0.44517772374667142</v>
      </c>
      <c r="H364" s="13">
        <f>COUNTIF(Rend_Filetadores[Data],Rend_Filetadores[[#This Row],[Data]])</f>
        <v>17</v>
      </c>
      <c r="I364" s="14">
        <f>IFERROR(Rend_Filetadores[[#This Row],[Filé produzido (kg)]]/SUMIF(Rend_Filetadores[Data],Rend_Filetadores[[#This Row],[Data]],Rend_Filetadores[Filé produzido (kg)]),"")</f>
        <v>8.9939416621833412E-2</v>
      </c>
    </row>
    <row r="365" spans="1:9" x14ac:dyDescent="0.3">
      <c r="A365" s="8">
        <v>45688</v>
      </c>
      <c r="B365" s="50" t="s">
        <v>15</v>
      </c>
      <c r="C365" s="16">
        <v>606.6</v>
      </c>
      <c r="D365" s="11">
        <v>263.79999999999995</v>
      </c>
      <c r="E365" s="16">
        <v>263.79999999999995</v>
      </c>
      <c r="F365" s="16"/>
      <c r="G365" s="12">
        <f t="shared" si="5"/>
        <v>0.43488295417078793</v>
      </c>
      <c r="H365" s="13">
        <f>COUNTIF(Rend_Filetadores[Data],Rend_Filetadores[[#This Row],[Data]])</f>
        <v>17</v>
      </c>
      <c r="I365" s="14">
        <f>IFERROR(Rend_Filetadores[[#This Row],[Filé produzido (kg)]]/SUMIF(Rend_Filetadores[Data],Rend_Filetadores[[#This Row],[Data]],Rend_Filetadores[Filé produzido (kg)]),"")</f>
        <v>6.1706158920259158E-2</v>
      </c>
    </row>
    <row r="366" spans="1:9" x14ac:dyDescent="0.3">
      <c r="A366" s="8">
        <v>45688</v>
      </c>
      <c r="B366" s="9" t="s">
        <v>16</v>
      </c>
      <c r="C366" s="16">
        <v>506.90000000000009</v>
      </c>
      <c r="D366" s="11">
        <v>221.00000000000003</v>
      </c>
      <c r="E366" s="16">
        <v>221.00000000000003</v>
      </c>
      <c r="F366" s="16"/>
      <c r="G366" s="12">
        <f t="shared" si="5"/>
        <v>0.43598342868415857</v>
      </c>
      <c r="H366" s="13">
        <f>COUNTIF(Rend_Filetadores[Data],Rend_Filetadores[[#This Row],[Data]])</f>
        <v>17</v>
      </c>
      <c r="I366" s="14">
        <f>IFERROR(Rend_Filetadores[[#This Row],[Filé produzido (kg)]]/SUMIF(Rend_Filetadores[Data],Rend_Filetadores[[#This Row],[Data]],Rend_Filetadores[Filé produzido (kg)]),"")</f>
        <v>5.1694697200065497E-2</v>
      </c>
    </row>
    <row r="367" spans="1:9" x14ac:dyDescent="0.3">
      <c r="A367" s="8">
        <v>45688</v>
      </c>
      <c r="B367" s="9" t="s">
        <v>17</v>
      </c>
      <c r="C367" s="16">
        <v>581.80000000000007</v>
      </c>
      <c r="D367" s="11">
        <v>234.19999999999987</v>
      </c>
      <c r="E367" s="16">
        <v>234.19999999999987</v>
      </c>
      <c r="F367" s="16"/>
      <c r="G367" s="12">
        <f t="shared" si="5"/>
        <v>0.40254382949467143</v>
      </c>
      <c r="H367" s="13">
        <f>COUNTIF(Rend_Filetadores[Data],Rend_Filetadores[[#This Row],[Data]])</f>
        <v>17</v>
      </c>
      <c r="I367" s="14">
        <f>IFERROR(Rend_Filetadores[[#This Row],[Filé produzido (kg)]]/SUMIF(Rend_Filetadores[Data],Rend_Filetadores[[#This Row],[Data]],Rend_Filetadores[Filé produzido (kg)]),"")</f>
        <v>5.478234427264856E-2</v>
      </c>
    </row>
    <row r="368" spans="1:9" x14ac:dyDescent="0.3">
      <c r="A368" s="8">
        <v>45688</v>
      </c>
      <c r="B368" s="9" t="s">
        <v>18</v>
      </c>
      <c r="C368" s="16">
        <v>468.19999999999993</v>
      </c>
      <c r="D368" s="11">
        <v>209.9</v>
      </c>
      <c r="E368" s="16">
        <v>209.9</v>
      </c>
      <c r="F368" s="16"/>
      <c r="G368" s="12">
        <f t="shared" si="5"/>
        <v>0.44831268688594628</v>
      </c>
      <c r="H368" s="13">
        <f>COUNTIF(Rend_Filetadores[Data],Rend_Filetadores[[#This Row],[Data]])</f>
        <v>17</v>
      </c>
      <c r="I368" s="14">
        <f>IFERROR(Rend_Filetadores[[#This Row],[Filé produzido (kg)]]/SUMIF(Rend_Filetadores[Data],Rend_Filetadores[[#This Row],[Data]],Rend_Filetadores[Filé produzido (kg)]),"")</f>
        <v>4.9098266707211527E-2</v>
      </c>
    </row>
    <row r="369" spans="1:9" x14ac:dyDescent="0.3">
      <c r="A369" s="8">
        <v>45688</v>
      </c>
      <c r="B369" s="9" t="s">
        <v>19</v>
      </c>
      <c r="C369" s="16">
        <v>411.1</v>
      </c>
      <c r="D369" s="11">
        <v>178.60000000000002</v>
      </c>
      <c r="E369" s="16">
        <v>178.60000000000002</v>
      </c>
      <c r="F369" s="16"/>
      <c r="G369" s="12">
        <f t="shared" si="5"/>
        <v>0.43444417416686942</v>
      </c>
      <c r="H369" s="13">
        <f>COUNTIF(Rend_Filetadores[Data],Rend_Filetadores[[#This Row],[Data]])</f>
        <v>17</v>
      </c>
      <c r="I369" s="14">
        <f>IFERROR(Rend_Filetadores[[#This Row],[Filé produzido (kg)]]/SUMIF(Rend_Filetadores[Data],Rend_Filetadores[[#This Row],[Data]],Rend_Filetadores[Filé produzido (kg)]),"")</f>
        <v>4.1776800542677364E-2</v>
      </c>
    </row>
    <row r="370" spans="1:9" x14ac:dyDescent="0.3">
      <c r="A370" s="8">
        <v>45688</v>
      </c>
      <c r="B370" s="9" t="s">
        <v>20</v>
      </c>
      <c r="C370" s="16">
        <v>810.99999999999989</v>
      </c>
      <c r="D370" s="11">
        <v>347.5</v>
      </c>
      <c r="E370" s="16">
        <v>347.5</v>
      </c>
      <c r="F370" s="16"/>
      <c r="G370" s="12">
        <f t="shared" si="5"/>
        <v>0.42848335388409375</v>
      </c>
      <c r="H370" s="13">
        <f>COUNTIF(Rend_Filetadores[Data],Rend_Filetadores[[#This Row],[Data]])</f>
        <v>17</v>
      </c>
      <c r="I370" s="14">
        <f>IFERROR(Rend_Filetadores[[#This Row],[Filé produzido (kg)]]/SUMIF(Rend_Filetadores[Data],Rend_Filetadores[[#This Row],[Data]],Rend_Filetadores[Filé produzido (kg)]),"")</f>
        <v>8.1284648312320171E-2</v>
      </c>
    </row>
    <row r="371" spans="1:9" x14ac:dyDescent="0.3">
      <c r="A371" s="8">
        <v>45688</v>
      </c>
      <c r="B371" s="9" t="s">
        <v>21</v>
      </c>
      <c r="C371" s="16">
        <v>640.6</v>
      </c>
      <c r="D371" s="11">
        <v>288.50000000000017</v>
      </c>
      <c r="E371" s="16">
        <v>288.50000000000017</v>
      </c>
      <c r="F371" s="16"/>
      <c r="G371" s="12">
        <f t="shared" si="5"/>
        <v>0.45035903840149882</v>
      </c>
      <c r="H371" s="13">
        <f>COUNTIF(Rend_Filetadores[Data],Rend_Filetadores[[#This Row],[Data]])</f>
        <v>17</v>
      </c>
      <c r="I371" s="14">
        <f>IFERROR(Rend_Filetadores[[#This Row],[Filé produzido (kg)]]/SUMIF(Rend_Filetadores[Data],Rend_Filetadores[[#This Row],[Data]],Rend_Filetadores[Filé produzido (kg)]),"")</f>
        <v>6.7483801548501823E-2</v>
      </c>
    </row>
    <row r="372" spans="1:9" x14ac:dyDescent="0.3">
      <c r="A372" s="8">
        <v>45688</v>
      </c>
      <c r="B372" s="9" t="s">
        <v>22</v>
      </c>
      <c r="C372" s="16">
        <v>501.1</v>
      </c>
      <c r="D372" s="11">
        <v>200.3</v>
      </c>
      <c r="E372" s="16">
        <v>200.3</v>
      </c>
      <c r="F372" s="16"/>
      <c r="G372" s="12">
        <f t="shared" si="5"/>
        <v>0.39972061464777492</v>
      </c>
      <c r="H372" s="13">
        <f>COUNTIF(Rend_Filetadores[Data],Rend_Filetadores[[#This Row],[Data]])</f>
        <v>17</v>
      </c>
      <c r="I372" s="14">
        <f>IFERROR(Rend_Filetadores[[#This Row],[Filé produzido (kg)]]/SUMIF(Rend_Filetadores[Data],Rend_Filetadores[[#This Row],[Data]],Rend_Filetadores[Filé produzido (kg)]),"")</f>
        <v>4.6852705199878365E-2</v>
      </c>
    </row>
    <row r="373" spans="1:9" x14ac:dyDescent="0.3">
      <c r="A373" s="8">
        <v>45688</v>
      </c>
      <c r="B373" s="9" t="s">
        <v>23</v>
      </c>
      <c r="C373" s="16">
        <v>26.6</v>
      </c>
      <c r="D373" s="11">
        <v>11.5</v>
      </c>
      <c r="E373" s="16">
        <v>11.5</v>
      </c>
      <c r="F373" s="16"/>
      <c r="G373" s="12">
        <f t="shared" si="5"/>
        <v>0.43233082706766918</v>
      </c>
      <c r="H373" s="13">
        <f>COUNTIF(Rend_Filetadores[Data],Rend_Filetadores[[#This Row],[Data]])</f>
        <v>17</v>
      </c>
      <c r="I373" s="14">
        <f>IFERROR(Rend_Filetadores[[#This Row],[Filé produzido (kg)]]/SUMIF(Rend_Filetadores[Data],Rend_Filetadores[[#This Row],[Data]],Rend_Filetadores[Filé produzido (kg)]),"")</f>
        <v>2.6899955556595164E-3</v>
      </c>
    </row>
    <row r="374" spans="1:9" x14ac:dyDescent="0.3">
      <c r="A374" s="8">
        <v>45688</v>
      </c>
      <c r="B374" s="9" t="s">
        <v>31</v>
      </c>
      <c r="C374" s="16">
        <v>499.20000000000005</v>
      </c>
      <c r="D374" s="11">
        <v>213.10000000000002</v>
      </c>
      <c r="E374" s="16">
        <v>213.10000000000002</v>
      </c>
      <c r="F374" s="16"/>
      <c r="G374" s="12">
        <f t="shared" si="5"/>
        <v>0.42688301282051283</v>
      </c>
      <c r="H374" s="13">
        <f>COUNTIF(Rend_Filetadores[Data],Rend_Filetadores[[#This Row],[Data]])</f>
        <v>17</v>
      </c>
      <c r="I374" s="14">
        <f>IFERROR(Rend_Filetadores[[#This Row],[Filé produzido (kg)]]/SUMIF(Rend_Filetadores[Data],Rend_Filetadores[[#This Row],[Data]],Rend_Filetadores[Filé produzido (kg)]),"")</f>
        <v>4.9846787209655914E-2</v>
      </c>
    </row>
    <row r="375" spans="1:9" x14ac:dyDescent="0.3">
      <c r="A375" s="8">
        <v>45691</v>
      </c>
      <c r="B375" s="9" t="s">
        <v>22</v>
      </c>
      <c r="C375" s="16">
        <v>564.70000000000005</v>
      </c>
      <c r="D375" s="11">
        <v>233.99999999999997</v>
      </c>
      <c r="E375" s="16">
        <v>233.99999999999997</v>
      </c>
      <c r="F375" s="16"/>
      <c r="G375" s="12">
        <f t="shared" si="5"/>
        <v>0.41437931645121295</v>
      </c>
      <c r="H375" s="13">
        <f>COUNTIF(Rend_Filetadores[Data],Rend_Filetadores[[#This Row],[Data]])</f>
        <v>16</v>
      </c>
      <c r="I375" s="14">
        <f>IFERROR(Rend_Filetadores[[#This Row],[Filé produzido (kg)]]/SUMIF(Rend_Filetadores[Data],Rend_Filetadores[[#This Row],[Data]],Rend_Filetadores[Filé produzido (kg)]),"")</f>
        <v>5.1032647809303638E-2</v>
      </c>
    </row>
    <row r="376" spans="1:9" x14ac:dyDescent="0.3">
      <c r="A376" s="8">
        <v>45691</v>
      </c>
      <c r="B376" s="9" t="s">
        <v>14</v>
      </c>
      <c r="C376" s="16">
        <v>829.4</v>
      </c>
      <c r="D376" s="11">
        <v>345.5</v>
      </c>
      <c r="E376" s="16">
        <v>345.5</v>
      </c>
      <c r="F376" s="16"/>
      <c r="G376" s="12">
        <f t="shared" si="5"/>
        <v>0.41656619242826143</v>
      </c>
      <c r="H376" s="13">
        <f>COUNTIF(Rend_Filetadores[Data],Rend_Filetadores[[#This Row],[Data]])</f>
        <v>16</v>
      </c>
      <c r="I376" s="14">
        <f>IFERROR(Rend_Filetadores[[#This Row],[Filé produzido (kg)]]/SUMIF(Rend_Filetadores[Data],Rend_Filetadores[[#This Row],[Data]],Rend_Filetadores[Filé produzido (kg)]),"")</f>
        <v>7.5349486402198323E-2</v>
      </c>
    </row>
    <row r="377" spans="1:9" x14ac:dyDescent="0.3">
      <c r="A377" s="8">
        <v>45691</v>
      </c>
      <c r="B377" s="9" t="s">
        <v>17</v>
      </c>
      <c r="C377" s="16">
        <v>677.8</v>
      </c>
      <c r="D377" s="11">
        <v>283.30000000000007</v>
      </c>
      <c r="E377" s="16">
        <v>283.30000000000007</v>
      </c>
      <c r="F377" s="16"/>
      <c r="G377" s="12">
        <f t="shared" si="5"/>
        <v>0.41796990262614353</v>
      </c>
      <c r="H377" s="13">
        <f>COUNTIF(Rend_Filetadores[Data],Rend_Filetadores[[#This Row],[Data]])</f>
        <v>16</v>
      </c>
      <c r="I377" s="14">
        <f>IFERROR(Rend_Filetadores[[#This Row],[Filé produzido (kg)]]/SUMIF(Rend_Filetadores[Data],Rend_Filetadores[[#This Row],[Data]],Rend_Filetadores[Filé produzido (kg)]),"")</f>
        <v>6.178439796741763E-2</v>
      </c>
    </row>
    <row r="378" spans="1:9" x14ac:dyDescent="0.3">
      <c r="A378" s="8">
        <v>45691</v>
      </c>
      <c r="B378" s="9" t="s">
        <v>26</v>
      </c>
      <c r="C378" s="16">
        <v>730.3</v>
      </c>
      <c r="D378" s="11">
        <v>308.60000000000008</v>
      </c>
      <c r="E378" s="16">
        <v>308.60000000000008</v>
      </c>
      <c r="F378" s="16"/>
      <c r="G378" s="12">
        <f t="shared" si="5"/>
        <v>0.42256606873887459</v>
      </c>
      <c r="H378" s="13">
        <f>COUNTIF(Rend_Filetadores[Data],Rend_Filetadores[[#This Row],[Data]])</f>
        <v>16</v>
      </c>
      <c r="I378" s="14">
        <f>IFERROR(Rend_Filetadores[[#This Row],[Filé produzido (kg)]]/SUMIF(Rend_Filetadores[Data],Rend_Filetadores[[#This Row],[Data]],Rend_Filetadores[Filé produzido (kg)]),"")</f>
        <v>6.7302030401500457E-2</v>
      </c>
    </row>
    <row r="379" spans="1:9" x14ac:dyDescent="0.3">
      <c r="A379" s="8">
        <v>45691</v>
      </c>
      <c r="B379" s="9" t="s">
        <v>20</v>
      </c>
      <c r="C379" s="16">
        <v>795.39999999999986</v>
      </c>
      <c r="D379" s="11">
        <v>338.3</v>
      </c>
      <c r="E379" s="16">
        <v>338.3</v>
      </c>
      <c r="F379" s="16"/>
      <c r="G379" s="12">
        <f t="shared" si="5"/>
        <v>0.42532059341211975</v>
      </c>
      <c r="H379" s="13">
        <f>COUNTIF(Rend_Filetadores[Data],Rend_Filetadores[[#This Row],[Data]])</f>
        <v>16</v>
      </c>
      <c r="I379" s="14">
        <f>IFERROR(Rend_Filetadores[[#This Row],[Filé produzido (kg)]]/SUMIF(Rend_Filetadores[Data],Rend_Filetadores[[#This Row],[Data]],Rend_Filetadores[Filé produzido (kg)]),"")</f>
        <v>7.3779251084988992E-2</v>
      </c>
    </row>
    <row r="380" spans="1:9" x14ac:dyDescent="0.3">
      <c r="A380" s="8">
        <v>45691</v>
      </c>
      <c r="B380" s="9" t="s">
        <v>18</v>
      </c>
      <c r="C380" s="16">
        <v>553</v>
      </c>
      <c r="D380" s="11">
        <v>236.8</v>
      </c>
      <c r="E380" s="16">
        <v>236.8</v>
      </c>
      <c r="F380" s="16"/>
      <c r="G380" s="12">
        <f t="shared" si="5"/>
        <v>0.42820976491862572</v>
      </c>
      <c r="H380" s="13">
        <f>COUNTIF(Rend_Filetadores[Data],Rend_Filetadores[[#This Row],[Data]])</f>
        <v>16</v>
      </c>
      <c r="I380" s="14">
        <f>IFERROR(Rend_Filetadores[[#This Row],[Filé produzido (kg)]]/SUMIF(Rend_Filetadores[Data],Rend_Filetadores[[#This Row],[Data]],Rend_Filetadores[Filé produzido (kg)]),"")</f>
        <v>5.1643294877107275E-2</v>
      </c>
    </row>
    <row r="381" spans="1:9" x14ac:dyDescent="0.3">
      <c r="A381" s="8">
        <v>45691</v>
      </c>
      <c r="B381" s="9" t="s">
        <v>13</v>
      </c>
      <c r="C381" s="32">
        <v>801.90000000000009</v>
      </c>
      <c r="D381" s="11">
        <v>345.9</v>
      </c>
      <c r="E381" s="16">
        <v>345.9</v>
      </c>
      <c r="F381" s="16"/>
      <c r="G381" s="12">
        <f t="shared" si="5"/>
        <v>0.4313505424616535</v>
      </c>
      <c r="H381" s="13">
        <f>COUNTIF(Rend_Filetadores[Data],Rend_Filetadores[[#This Row],[Data]])</f>
        <v>16</v>
      </c>
      <c r="I381" s="14">
        <f>IFERROR(Rend_Filetadores[[#This Row],[Filé produzido (kg)]]/SUMIF(Rend_Filetadores[Data],Rend_Filetadores[[#This Row],[Data]],Rend_Filetadores[Filé produzido (kg)]),"")</f>
        <v>7.5436721697598838E-2</v>
      </c>
    </row>
    <row r="382" spans="1:9" x14ac:dyDescent="0.3">
      <c r="A382" s="8">
        <v>45691</v>
      </c>
      <c r="B382" s="9" t="s">
        <v>21</v>
      </c>
      <c r="C382" s="32">
        <v>812.40000000000009</v>
      </c>
      <c r="D382" s="11">
        <v>357.50000000000006</v>
      </c>
      <c r="E382" s="16">
        <v>357.50000000000006</v>
      </c>
      <c r="F382" s="16"/>
      <c r="G382" s="12">
        <f t="shared" si="5"/>
        <v>0.44005416051206303</v>
      </c>
      <c r="H382" s="13">
        <f>COUNTIF(Rend_Filetadores[Data],Rend_Filetadores[[#This Row],[Data]])</f>
        <v>16</v>
      </c>
      <c r="I382" s="14">
        <f>IFERROR(Rend_Filetadores[[#This Row],[Filé produzido (kg)]]/SUMIF(Rend_Filetadores[Data],Rend_Filetadores[[#This Row],[Data]],Rend_Filetadores[Filé produzido (kg)]),"")</f>
        <v>7.7966545264213913E-2</v>
      </c>
    </row>
    <row r="383" spans="1:9" x14ac:dyDescent="0.3">
      <c r="A383" s="8">
        <v>45691</v>
      </c>
      <c r="B383" s="9" t="s">
        <v>10</v>
      </c>
      <c r="C383" s="32">
        <v>687.19999999999993</v>
      </c>
      <c r="D383" s="11">
        <v>302.59999999999991</v>
      </c>
      <c r="E383" s="16">
        <v>302.59999999999991</v>
      </c>
      <c r="F383" s="16"/>
      <c r="G383" s="12">
        <f t="shared" si="5"/>
        <v>0.44033760186263088</v>
      </c>
      <c r="H383" s="13">
        <f>COUNTIF(Rend_Filetadores[Data],Rend_Filetadores[[#This Row],[Data]])</f>
        <v>16</v>
      </c>
      <c r="I383" s="14">
        <f>IFERROR(Rend_Filetadores[[#This Row],[Filé produzido (kg)]]/SUMIF(Rend_Filetadores[Data],Rend_Filetadores[[#This Row],[Data]],Rend_Filetadores[Filé produzido (kg)]),"")</f>
        <v>6.5993500970492641E-2</v>
      </c>
    </row>
    <row r="384" spans="1:9" x14ac:dyDescent="0.3">
      <c r="A384" s="8">
        <v>45691</v>
      </c>
      <c r="B384" s="9" t="s">
        <v>15</v>
      </c>
      <c r="C384" s="32">
        <v>668</v>
      </c>
      <c r="D384" s="11">
        <v>294.50000000000006</v>
      </c>
      <c r="E384" s="16">
        <v>294.50000000000006</v>
      </c>
      <c r="F384" s="16"/>
      <c r="G384" s="12">
        <f t="shared" si="5"/>
        <v>0.44086826347305397</v>
      </c>
      <c r="H384" s="13">
        <f>COUNTIF(Rend_Filetadores[Data],Rend_Filetadores[[#This Row],[Data]])</f>
        <v>16</v>
      </c>
      <c r="I384" s="14">
        <f>IFERROR(Rend_Filetadores[[#This Row],[Filé produzido (kg)]]/SUMIF(Rend_Filetadores[Data],Rend_Filetadores[[#This Row],[Data]],Rend_Filetadores[Filé produzido (kg)]),"")</f>
        <v>6.4226986238632156E-2</v>
      </c>
    </row>
    <row r="385" spans="1:9" x14ac:dyDescent="0.3">
      <c r="A385" s="8">
        <v>45691</v>
      </c>
      <c r="B385" s="9" t="s">
        <v>11</v>
      </c>
      <c r="C385" s="32">
        <v>614.19999999999993</v>
      </c>
      <c r="D385" s="11">
        <v>270.8</v>
      </c>
      <c r="E385" s="16">
        <v>270.8</v>
      </c>
      <c r="F385" s="16"/>
      <c r="G385" s="12">
        <f t="shared" si="5"/>
        <v>0.44089873005535662</v>
      </c>
      <c r="H385" s="13">
        <f>COUNTIF(Rend_Filetadores[Data],Rend_Filetadores[[#This Row],[Data]])</f>
        <v>16</v>
      </c>
      <c r="I385" s="14">
        <f>IFERROR(Rend_Filetadores[[#This Row],[Filé produzido (kg)]]/SUMIF(Rend_Filetadores[Data],Rend_Filetadores[[#This Row],[Data]],Rend_Filetadores[Filé produzido (kg)]),"")</f>
        <v>5.9058294986151394E-2</v>
      </c>
    </row>
    <row r="386" spans="1:9" x14ac:dyDescent="0.3">
      <c r="A386" s="8">
        <v>45691</v>
      </c>
      <c r="B386" s="9" t="s">
        <v>12</v>
      </c>
      <c r="C386" s="32">
        <v>633.4</v>
      </c>
      <c r="D386" s="11">
        <v>280</v>
      </c>
      <c r="E386" s="16">
        <v>280</v>
      </c>
      <c r="F386" s="16"/>
      <c r="G386" s="12">
        <f t="shared" si="5"/>
        <v>0.44205873065993057</v>
      </c>
      <c r="H386" s="13">
        <f>COUNTIF(Rend_Filetadores[Data],Rend_Filetadores[[#This Row],[Data]])</f>
        <v>16</v>
      </c>
      <c r="I386" s="14">
        <f>IFERROR(Rend_Filetadores[[#This Row],[Filé produzido (kg)]]/SUMIF(Rend_Filetadores[Data],Rend_Filetadores[[#This Row],[Data]],Rend_Filetadores[Filé produzido (kg)]),"")</f>
        <v>6.1064706780363333E-2</v>
      </c>
    </row>
    <row r="387" spans="1:9" x14ac:dyDescent="0.3">
      <c r="A387" s="8">
        <v>45691</v>
      </c>
      <c r="B387" s="9" t="s">
        <v>31</v>
      </c>
      <c r="C387" s="32">
        <v>627.59999999999991</v>
      </c>
      <c r="D387" s="11">
        <v>278.59999999999997</v>
      </c>
      <c r="E387" s="16">
        <v>278.59999999999997</v>
      </c>
      <c r="F387" s="16"/>
      <c r="G387" s="12">
        <f t="shared" si="5"/>
        <v>0.44391332058636074</v>
      </c>
      <c r="H387" s="13">
        <f>COUNTIF(Rend_Filetadores[Data],Rend_Filetadores[[#This Row],[Data]])</f>
        <v>16</v>
      </c>
      <c r="I387" s="14">
        <f>IFERROR(Rend_Filetadores[[#This Row],[Filé produzido (kg)]]/SUMIF(Rend_Filetadores[Data],Rend_Filetadores[[#This Row],[Data]],Rend_Filetadores[Filé produzido (kg)]),"")</f>
        <v>6.0759383246461511E-2</v>
      </c>
    </row>
    <row r="388" spans="1:9" x14ac:dyDescent="0.3">
      <c r="A388" s="8">
        <v>45691</v>
      </c>
      <c r="B388" s="9" t="s">
        <v>9</v>
      </c>
      <c r="C388" s="32">
        <v>705.1</v>
      </c>
      <c r="D388" s="11">
        <v>318.69999999999993</v>
      </c>
      <c r="E388" s="16">
        <v>318.69999999999993</v>
      </c>
      <c r="F388" s="16">
        <v>10</v>
      </c>
      <c r="G388" s="12">
        <f t="shared" ref="G388:G451" si="6">IFERROR(D388/C388,"")</f>
        <v>0.45199262515955174</v>
      </c>
      <c r="H388" s="13">
        <f>COUNTIF(Rend_Filetadores[Data],Rend_Filetadores[[#This Row],[Data]])</f>
        <v>16</v>
      </c>
      <c r="I388" s="14">
        <f>IFERROR(Rend_Filetadores[[#This Row],[Filé produzido (kg)]]/SUMIF(Rend_Filetadores[Data],Rend_Filetadores[[#This Row],[Data]],Rend_Filetadores[Filé produzido (kg)]),"")</f>
        <v>6.9504721610363529E-2</v>
      </c>
    </row>
    <row r="389" spans="1:9" x14ac:dyDescent="0.3">
      <c r="A389" s="8">
        <v>45691</v>
      </c>
      <c r="B389" s="9" t="s">
        <v>23</v>
      </c>
      <c r="C389" s="32">
        <v>223</v>
      </c>
      <c r="D389" s="11">
        <v>101.2</v>
      </c>
      <c r="E389" s="16">
        <v>101.2</v>
      </c>
      <c r="F389" s="16">
        <v>10</v>
      </c>
      <c r="G389" s="12">
        <f t="shared" si="6"/>
        <v>0.45381165919282512</v>
      </c>
      <c r="H389" s="13">
        <f>COUNTIF(Rend_Filetadores[Data],Rend_Filetadores[[#This Row],[Data]])</f>
        <v>16</v>
      </c>
      <c r="I389" s="14">
        <f>IFERROR(Rend_Filetadores[[#This Row],[Filé produzido (kg)]]/SUMIF(Rend_Filetadores[Data],Rend_Filetadores[[#This Row],[Data]],Rend_Filetadores[Filé produzido (kg)]),"")</f>
        <v>2.2070529736331321E-2</v>
      </c>
    </row>
    <row r="390" spans="1:9" x14ac:dyDescent="0.3">
      <c r="A390" s="8">
        <v>45691</v>
      </c>
      <c r="B390" s="9" t="s">
        <v>24</v>
      </c>
      <c r="C390" s="32">
        <v>616.99999999999989</v>
      </c>
      <c r="D390" s="11">
        <v>289.00000000000006</v>
      </c>
      <c r="E390" s="16">
        <v>289.00000000000006</v>
      </c>
      <c r="F390" s="16">
        <v>10</v>
      </c>
      <c r="G390" s="12">
        <f t="shared" si="6"/>
        <v>0.46839546191247994</v>
      </c>
      <c r="H390" s="13">
        <f>COUNTIF(Rend_Filetadores[Data],Rend_Filetadores[[#This Row],[Data]])</f>
        <v>16</v>
      </c>
      <c r="I390" s="14">
        <f>IFERROR(Rend_Filetadores[[#This Row],[Filé produzido (kg)]]/SUMIF(Rend_Filetadores[Data],Rend_Filetadores[[#This Row],[Data]],Rend_Filetadores[Filé produzido (kg)]),"")</f>
        <v>6.3027500926875021E-2</v>
      </c>
    </row>
    <row r="391" spans="1:9" x14ac:dyDescent="0.3">
      <c r="A391" s="8">
        <v>45692</v>
      </c>
      <c r="B391" s="9" t="s">
        <v>9</v>
      </c>
      <c r="C391" s="32">
        <v>680.19999999999993</v>
      </c>
      <c r="D391" s="11">
        <v>282.10000000000008</v>
      </c>
      <c r="E391" s="16">
        <v>282.10000000000008</v>
      </c>
      <c r="F391" s="16"/>
      <c r="G391" s="12">
        <f t="shared" si="6"/>
        <v>0.41473096148191724</v>
      </c>
      <c r="H391" s="13">
        <f>COUNTIF(Rend_Filetadores[Data],Rend_Filetadores[[#This Row],[Data]])</f>
        <v>16</v>
      </c>
      <c r="I391" s="14">
        <f>IFERROR(Rend_Filetadores[[#This Row],[Filé produzido (kg)]]/SUMIF(Rend_Filetadores[Data],Rend_Filetadores[[#This Row],[Data]],Rend_Filetadores[Filé produzido (kg)]),"")</f>
        <v>6.9055837066412107E-2</v>
      </c>
    </row>
    <row r="392" spans="1:9" x14ac:dyDescent="0.3">
      <c r="A392" s="8">
        <v>45692</v>
      </c>
      <c r="B392" s="9" t="s">
        <v>26</v>
      </c>
      <c r="C392" s="32">
        <v>726.30000000000007</v>
      </c>
      <c r="D392" s="11">
        <v>249.7</v>
      </c>
      <c r="E392" s="16">
        <v>249.7</v>
      </c>
      <c r="F392" s="16">
        <v>25</v>
      </c>
      <c r="G392" s="12">
        <f t="shared" si="6"/>
        <v>0.34379732892744042</v>
      </c>
      <c r="H392" s="13">
        <f>COUNTIF(Rend_Filetadores[Data],Rend_Filetadores[[#This Row],[Data]])</f>
        <v>16</v>
      </c>
      <c r="I392" s="14">
        <f>IFERROR(Rend_Filetadores[[#This Row],[Filé produzido (kg)]]/SUMIF(Rend_Filetadores[Data],Rend_Filetadores[[#This Row],[Data]],Rend_Filetadores[Filé produzido (kg)]),"")</f>
        <v>6.1124574673814595E-2</v>
      </c>
    </row>
    <row r="393" spans="1:9" x14ac:dyDescent="0.3">
      <c r="A393" s="8">
        <v>45692</v>
      </c>
      <c r="B393" s="9" t="s">
        <v>10</v>
      </c>
      <c r="C393" s="32">
        <v>637.29999999999995</v>
      </c>
      <c r="D393" s="11">
        <v>264.90000000000003</v>
      </c>
      <c r="E393" s="16">
        <v>264.90000000000003</v>
      </c>
      <c r="F393" s="16"/>
      <c r="G393" s="12">
        <f t="shared" si="6"/>
        <v>0.41565981484387265</v>
      </c>
      <c r="H393" s="13">
        <f>COUNTIF(Rend_Filetadores[Data],Rend_Filetadores[[#This Row],[Data]])</f>
        <v>16</v>
      </c>
      <c r="I393" s="14">
        <f>IFERROR(Rend_Filetadores[[#This Row],[Filé produzido (kg)]]/SUMIF(Rend_Filetadores[Data],Rend_Filetadores[[#This Row],[Data]],Rend_Filetadores[Filé produzido (kg)]),"")</f>
        <v>6.4845413820959111E-2</v>
      </c>
    </row>
    <row r="394" spans="1:9" x14ac:dyDescent="0.3">
      <c r="A394" s="8">
        <v>45692</v>
      </c>
      <c r="B394" s="9" t="s">
        <v>11</v>
      </c>
      <c r="C394" s="32">
        <v>508.4</v>
      </c>
      <c r="D394" s="11">
        <v>209</v>
      </c>
      <c r="E394" s="16">
        <v>209</v>
      </c>
      <c r="F394" s="16"/>
      <c r="G394" s="12">
        <f t="shared" si="6"/>
        <v>0.41109362706530295</v>
      </c>
      <c r="H394" s="13">
        <f>COUNTIF(Rend_Filetadores[Data],Rend_Filetadores[[#This Row],[Data]])</f>
        <v>16</v>
      </c>
      <c r="I394" s="14">
        <f>IFERROR(Rend_Filetadores[[#This Row],[Filé produzido (kg)]]/SUMIF(Rend_Filetadores[Data],Rend_Filetadores[[#This Row],[Data]],Rend_Filetadores[Filé produzido (kg)]),"")</f>
        <v>5.1161538273236884E-2</v>
      </c>
    </row>
    <row r="395" spans="1:9" x14ac:dyDescent="0.3">
      <c r="A395" s="8">
        <v>45692</v>
      </c>
      <c r="B395" s="9" t="s">
        <v>12</v>
      </c>
      <c r="C395" s="32">
        <v>603.6</v>
      </c>
      <c r="D395" s="11">
        <v>242.40000000000006</v>
      </c>
      <c r="E395" s="16">
        <v>242.40000000000006</v>
      </c>
      <c r="F395" s="16">
        <v>10</v>
      </c>
      <c r="G395" s="12">
        <f t="shared" si="6"/>
        <v>0.40159045725646131</v>
      </c>
      <c r="H395" s="13">
        <f>COUNTIF(Rend_Filetadores[Data],Rend_Filetadores[[#This Row],[Data]])</f>
        <v>16</v>
      </c>
      <c r="I395" s="14">
        <f>IFERROR(Rend_Filetadores[[#This Row],[Filé produzido (kg)]]/SUMIF(Rend_Filetadores[Data],Rend_Filetadores[[#This Row],[Data]],Rend_Filetadores[Filé produzido (kg)]),"")</f>
        <v>5.9337592714988632E-2</v>
      </c>
    </row>
    <row r="396" spans="1:9" x14ac:dyDescent="0.3">
      <c r="A396" s="8">
        <v>45692</v>
      </c>
      <c r="B396" s="9" t="s">
        <v>13</v>
      </c>
      <c r="C396" s="32">
        <v>743.5</v>
      </c>
      <c r="D396" s="11">
        <v>308.80000000000007</v>
      </c>
      <c r="E396" s="16">
        <v>308.80000000000007</v>
      </c>
      <c r="F396" s="16">
        <v>3</v>
      </c>
      <c r="G396" s="12">
        <f t="shared" si="6"/>
        <v>0.41533288500336257</v>
      </c>
      <c r="H396" s="13">
        <f>COUNTIF(Rend_Filetadores[Data],Rend_Filetadores[[#This Row],[Data]])</f>
        <v>16</v>
      </c>
      <c r="I396" s="14">
        <f>IFERROR(Rend_Filetadores[[#This Row],[Filé produzido (kg)]]/SUMIF(Rend_Filetadores[Data],Rend_Filetadores[[#This Row],[Data]],Rend_Filetadores[Filé produzido (kg)]),"")</f>
        <v>7.5591784778830398E-2</v>
      </c>
    </row>
    <row r="397" spans="1:9" x14ac:dyDescent="0.3">
      <c r="A397" s="8">
        <v>45692</v>
      </c>
      <c r="B397" s="9" t="s">
        <v>14</v>
      </c>
      <c r="C397" s="32">
        <v>870</v>
      </c>
      <c r="D397" s="11">
        <v>355.2000000000001</v>
      </c>
      <c r="E397" s="16">
        <v>355.2000000000001</v>
      </c>
      <c r="F397" s="16"/>
      <c r="G397" s="12">
        <f t="shared" si="6"/>
        <v>0.40827586206896566</v>
      </c>
      <c r="H397" s="13">
        <f>COUNTIF(Rend_Filetadores[Data],Rend_Filetadores[[#This Row],[Data]])</f>
        <v>16</v>
      </c>
      <c r="I397" s="14">
        <f>IFERROR(Rend_Filetadores[[#This Row],[Filé produzido (kg)]]/SUMIF(Rend_Filetadores[Data],Rend_Filetadores[[#This Row],[Data]],Rend_Filetadores[Filé produzido (kg)]),"")</f>
        <v>8.6950135859587302E-2</v>
      </c>
    </row>
    <row r="398" spans="1:9" x14ac:dyDescent="0.3">
      <c r="A398" s="8">
        <v>45692</v>
      </c>
      <c r="B398" s="9" t="s">
        <v>15</v>
      </c>
      <c r="C398" s="32">
        <v>693</v>
      </c>
      <c r="D398" s="11">
        <v>271.90000000000003</v>
      </c>
      <c r="E398" s="16">
        <v>271.90000000000003</v>
      </c>
      <c r="F398" s="16"/>
      <c r="G398" s="12">
        <f t="shared" si="6"/>
        <v>0.3923520923520924</v>
      </c>
      <c r="H398" s="13">
        <f>COUNTIF(Rend_Filetadores[Data],Rend_Filetadores[[#This Row],[Data]])</f>
        <v>16</v>
      </c>
      <c r="I398" s="14">
        <f>IFERROR(Rend_Filetadores[[#This Row],[Filé produzido (kg)]]/SUMIF(Rend_Filetadores[Data],Rend_Filetadores[[#This Row],[Data]],Rend_Filetadores[Filé produzido (kg)]),"")</f>
        <v>6.6558958165038803E-2</v>
      </c>
    </row>
    <row r="399" spans="1:9" x14ac:dyDescent="0.3">
      <c r="A399" s="8">
        <v>45692</v>
      </c>
      <c r="B399" s="9" t="s">
        <v>17</v>
      </c>
      <c r="C399" s="32">
        <v>586.4</v>
      </c>
      <c r="D399" s="11">
        <v>230</v>
      </c>
      <c r="E399" s="16">
        <v>230</v>
      </c>
      <c r="F399" s="16">
        <v>10</v>
      </c>
      <c r="G399" s="12">
        <f t="shared" si="6"/>
        <v>0.39222373806275579</v>
      </c>
      <c r="H399" s="13">
        <f>COUNTIF(Rend_Filetadores[Data],Rend_Filetadores[[#This Row],[Data]])</f>
        <v>16</v>
      </c>
      <c r="I399" s="14">
        <f>IFERROR(Rend_Filetadores[[#This Row],[Filé produzido (kg)]]/SUMIF(Rend_Filetadores[Data],Rend_Filetadores[[#This Row],[Data]],Rend_Filetadores[Filé produzido (kg)]),"")</f>
        <v>5.6302171305475997E-2</v>
      </c>
    </row>
    <row r="400" spans="1:9" x14ac:dyDescent="0.3">
      <c r="A400" s="8">
        <v>45692</v>
      </c>
      <c r="B400" s="9" t="s">
        <v>18</v>
      </c>
      <c r="C400" s="32">
        <v>488.20000000000005</v>
      </c>
      <c r="D400" s="11">
        <v>196.10000000000005</v>
      </c>
      <c r="E400" s="16">
        <v>196.10000000000005</v>
      </c>
      <c r="F400" s="16">
        <v>15</v>
      </c>
      <c r="G400" s="12">
        <f t="shared" si="6"/>
        <v>0.40167963949201152</v>
      </c>
      <c r="H400" s="13">
        <f>COUNTIF(Rend_Filetadores[Data],Rend_Filetadores[[#This Row],[Data]])</f>
        <v>16</v>
      </c>
      <c r="I400" s="14">
        <f>IFERROR(Rend_Filetadores[[#This Row],[Filé produzido (kg)]]/SUMIF(Rend_Filetadores[Data],Rend_Filetadores[[#This Row],[Data]],Rend_Filetadores[Filé produzido (kg)]),"")</f>
        <v>4.8003720839147161E-2</v>
      </c>
    </row>
    <row r="401" spans="1:9" x14ac:dyDescent="0.3">
      <c r="A401" s="8">
        <v>45692</v>
      </c>
      <c r="B401" s="9" t="s">
        <v>20</v>
      </c>
      <c r="C401" s="32">
        <v>912.40000000000009</v>
      </c>
      <c r="D401" s="11">
        <v>368.2000000000001</v>
      </c>
      <c r="E401" s="16">
        <v>368.2000000000001</v>
      </c>
      <c r="F401" s="16">
        <v>8</v>
      </c>
      <c r="G401" s="12">
        <f t="shared" si="6"/>
        <v>0.40355107409031132</v>
      </c>
      <c r="H401" s="13">
        <f>COUNTIF(Rend_Filetadores[Data],Rend_Filetadores[[#This Row],[Data]])</f>
        <v>16</v>
      </c>
      <c r="I401" s="14">
        <f>IFERROR(Rend_Filetadores[[#This Row],[Filé produzido (kg)]]/SUMIF(Rend_Filetadores[Data],Rend_Filetadores[[#This Row],[Data]],Rend_Filetadores[Filé produzido (kg)]),"")</f>
        <v>9.0132432498592471E-2</v>
      </c>
    </row>
    <row r="402" spans="1:9" x14ac:dyDescent="0.3">
      <c r="A402" s="8">
        <v>45692</v>
      </c>
      <c r="B402" s="9" t="s">
        <v>21</v>
      </c>
      <c r="C402" s="32">
        <v>720.2</v>
      </c>
      <c r="D402" s="11">
        <v>304.60000000000002</v>
      </c>
      <c r="E402" s="16">
        <v>304.60000000000002</v>
      </c>
      <c r="F402" s="16">
        <v>10</v>
      </c>
      <c r="G402" s="12">
        <f t="shared" si="6"/>
        <v>0.42293807275756734</v>
      </c>
      <c r="H402" s="13">
        <f>COUNTIF(Rend_Filetadores[Data],Rend_Filetadores[[#This Row],[Data]])</f>
        <v>16</v>
      </c>
      <c r="I402" s="12">
        <f>IFERROR(Rend_Filetadores[[#This Row],[Filé produzido (kg)]]/SUMIF(Rend_Filetadores[Data],Rend_Filetadores[[#This Row],[Data]],Rend_Filetadores[Filé produzido (kg)]),"")</f>
        <v>7.4563658172382571E-2</v>
      </c>
    </row>
    <row r="403" spans="1:9" x14ac:dyDescent="0.3">
      <c r="A403" s="8">
        <v>45692</v>
      </c>
      <c r="B403" s="9" t="s">
        <v>22</v>
      </c>
      <c r="C403" s="32">
        <v>598.6</v>
      </c>
      <c r="D403" s="11">
        <v>234.10000000000005</v>
      </c>
      <c r="E403" s="16">
        <v>234.10000000000005</v>
      </c>
      <c r="F403" s="16"/>
      <c r="G403" s="12">
        <f t="shared" si="6"/>
        <v>0.39107918476445047</v>
      </c>
      <c r="H403" s="13">
        <f>COUNTIF(Rend_Filetadores[Data],Rend_Filetadores[[#This Row],[Data]])</f>
        <v>16</v>
      </c>
      <c r="I403" s="12">
        <f>IFERROR(Rend_Filetadores[[#This Row],[Filé produzido (kg)]]/SUMIF(Rend_Filetadores[Data],Rend_Filetadores[[#This Row],[Data]],Rend_Filetadores[Filé produzido (kg)]),"")</f>
        <v>5.7305818707008412E-2</v>
      </c>
    </row>
    <row r="404" spans="1:9" x14ac:dyDescent="0.3">
      <c r="A404" s="8">
        <v>45692</v>
      </c>
      <c r="B404" s="9" t="s">
        <v>23</v>
      </c>
      <c r="C404" s="32">
        <v>225.2</v>
      </c>
      <c r="D404" s="11">
        <v>91.3</v>
      </c>
      <c r="E404" s="16">
        <v>91.3</v>
      </c>
      <c r="F404" s="16"/>
      <c r="G404" s="12">
        <f t="shared" si="6"/>
        <v>0.40541740674955595</v>
      </c>
      <c r="H404" s="13">
        <f>COUNTIF(Rend_Filetadores[Data],Rend_Filetadores[[#This Row],[Data]])</f>
        <v>16</v>
      </c>
      <c r="I404" s="12">
        <f>IFERROR(Rend_Filetadores[[#This Row],[Filé produzido (kg)]]/SUMIF(Rend_Filetadores[Data],Rend_Filetadores[[#This Row],[Data]],Rend_Filetadores[Filé produzido (kg)]),"")</f>
        <v>2.2349514087782428E-2</v>
      </c>
    </row>
    <row r="405" spans="1:9" x14ac:dyDescent="0.3">
      <c r="A405" s="8">
        <v>45692</v>
      </c>
      <c r="B405" s="9" t="s">
        <v>24</v>
      </c>
      <c r="C405" s="32">
        <v>584.6</v>
      </c>
      <c r="D405" s="11">
        <v>230.69999999999996</v>
      </c>
      <c r="E405" s="16">
        <v>230.69999999999996</v>
      </c>
      <c r="F405" s="16">
        <v>7</v>
      </c>
      <c r="G405" s="12">
        <f t="shared" si="6"/>
        <v>0.39462880602121098</v>
      </c>
      <c r="H405" s="13">
        <f>COUNTIF(Rend_Filetadores[Data],Rend_Filetadores[[#This Row],[Data]])</f>
        <v>16</v>
      </c>
      <c r="I405" s="12">
        <f>IFERROR(Rend_Filetadores[[#This Row],[Filé produzido (kg)]]/SUMIF(Rend_Filetadores[Data],Rend_Filetadores[[#This Row],[Data]],Rend_Filetadores[Filé produzido (kg)]),"")</f>
        <v>5.6473525739883963E-2</v>
      </c>
    </row>
    <row r="406" spans="1:9" x14ac:dyDescent="0.3">
      <c r="A406" s="8">
        <v>45692</v>
      </c>
      <c r="B406" s="9" t="s">
        <v>31</v>
      </c>
      <c r="C406" s="32">
        <v>603.80000000000007</v>
      </c>
      <c r="D406" s="11">
        <v>246.09999999999985</v>
      </c>
      <c r="E406" s="16">
        <v>246.09999999999985</v>
      </c>
      <c r="F406" s="16"/>
      <c r="G406" s="12">
        <f t="shared" si="6"/>
        <v>0.40758529314342468</v>
      </c>
      <c r="H406" s="13">
        <f>COUNTIF(Rend_Filetadores[Data],Rend_Filetadores[[#This Row],[Data]])</f>
        <v>16</v>
      </c>
      <c r="I406" s="12">
        <f>IFERROR(Rend_Filetadores[[#This Row],[Filé produzido (kg)]]/SUMIF(Rend_Filetadores[Data],Rend_Filetadores[[#This Row],[Data]],Rend_Filetadores[Filé produzido (kg)]),"")</f>
        <v>6.0243323296859282E-2</v>
      </c>
    </row>
    <row r="407" spans="1:9" x14ac:dyDescent="0.3">
      <c r="A407" s="8">
        <v>45693</v>
      </c>
      <c r="B407" s="9" t="s">
        <v>17</v>
      </c>
      <c r="C407" s="32">
        <v>532.79999999999995</v>
      </c>
      <c r="D407" s="11">
        <v>218.9</v>
      </c>
      <c r="E407" s="16">
        <v>218.9</v>
      </c>
      <c r="F407" s="16"/>
      <c r="G407" s="12">
        <f t="shared" si="6"/>
        <v>0.41084834834834838</v>
      </c>
      <c r="H407" s="13">
        <f>COUNTIF(Rend_Filetadores[Data],Rend_Filetadores[[#This Row],[Data]])</f>
        <v>17</v>
      </c>
      <c r="I407" s="12">
        <f>IFERROR(Rend_Filetadores[[#This Row],[Filé produzido (kg)]]/SUMIF(Rend_Filetadores[Data],Rend_Filetadores[[#This Row],[Data]],Rend_Filetadores[Filé produzido (kg)]),"")</f>
        <v>5.2407287701405354E-2</v>
      </c>
    </row>
    <row r="408" spans="1:9" x14ac:dyDescent="0.3">
      <c r="A408" s="8">
        <v>45693</v>
      </c>
      <c r="B408" s="9" t="s">
        <v>26</v>
      </c>
      <c r="C408" s="32">
        <v>726.9</v>
      </c>
      <c r="D408" s="11">
        <v>305.90000000000009</v>
      </c>
      <c r="E408" s="16">
        <v>305.90000000000009</v>
      </c>
      <c r="F408" s="16"/>
      <c r="G408" s="12">
        <f t="shared" si="6"/>
        <v>0.42082817443940035</v>
      </c>
      <c r="H408" s="13">
        <f>COUNTIF(Rend_Filetadores[Data],Rend_Filetadores[[#This Row],[Data]])</f>
        <v>17</v>
      </c>
      <c r="I408" s="12">
        <f>IFERROR(Rend_Filetadores[[#This Row],[Filé produzido (kg)]]/SUMIF(Rend_Filetadores[Data],Rend_Filetadores[[#This Row],[Data]],Rend_Filetadores[Filé produzido (kg)]),"")</f>
        <v>7.3236132059661493E-2</v>
      </c>
    </row>
    <row r="409" spans="1:9" x14ac:dyDescent="0.3">
      <c r="A409" s="8">
        <v>45693</v>
      </c>
      <c r="B409" s="9" t="s">
        <v>20</v>
      </c>
      <c r="C409" s="32">
        <v>759.9</v>
      </c>
      <c r="D409" s="11">
        <v>320.70000000000005</v>
      </c>
      <c r="E409" s="16">
        <v>320.70000000000005</v>
      </c>
      <c r="F409" s="16"/>
      <c r="G409" s="12">
        <f t="shared" si="6"/>
        <v>0.42202921437031193</v>
      </c>
      <c r="H409" s="13">
        <f>COUNTIF(Rend_Filetadores[Data],Rend_Filetadores[[#This Row],[Data]])</f>
        <v>17</v>
      </c>
      <c r="I409" s="14">
        <f>IFERROR(Rend_Filetadores[[#This Row],[Filé produzido (kg)]]/SUMIF(Rend_Filetadores[Data],Rend_Filetadores[[#This Row],[Data]],Rend_Filetadores[Filé produzido (kg)]),"")</f>
        <v>7.677942972060621E-2</v>
      </c>
    </row>
    <row r="410" spans="1:9" x14ac:dyDescent="0.3">
      <c r="A410" s="8">
        <v>45693</v>
      </c>
      <c r="B410" s="9" t="s">
        <v>18</v>
      </c>
      <c r="C410" s="32">
        <v>487.20000000000005</v>
      </c>
      <c r="D410" s="11">
        <v>206.20000000000005</v>
      </c>
      <c r="E410" s="16">
        <v>206.20000000000005</v>
      </c>
      <c r="F410" s="16">
        <v>15</v>
      </c>
      <c r="G410" s="12">
        <f t="shared" si="6"/>
        <v>0.42323481116584571</v>
      </c>
      <c r="H410" s="13">
        <f>COUNTIF(Rend_Filetadores[Data],Rend_Filetadores[[#This Row],[Data]])</f>
        <v>17</v>
      </c>
      <c r="I410" s="14">
        <f>IFERROR(Rend_Filetadores[[#This Row],[Filé produzido (kg)]]/SUMIF(Rend_Filetadores[Data],Rend_Filetadores[[#This Row],[Data]],Rend_Filetadores[Filé produzido (kg)]),"")</f>
        <v>4.9366755249108205E-2</v>
      </c>
    </row>
    <row r="411" spans="1:9" x14ac:dyDescent="0.3">
      <c r="A411" s="8">
        <v>45693</v>
      </c>
      <c r="B411" s="9" t="s">
        <v>24</v>
      </c>
      <c r="C411" s="32">
        <v>597.9</v>
      </c>
      <c r="D411" s="11">
        <v>256.3</v>
      </c>
      <c r="E411" s="16">
        <v>256.3</v>
      </c>
      <c r="F411" s="16"/>
      <c r="G411" s="12">
        <f t="shared" si="6"/>
        <v>0.42866700117076439</v>
      </c>
      <c r="H411" s="13">
        <f>COUNTIF(Rend_Filetadores[Data],Rend_Filetadores[[#This Row],[Data]])</f>
        <v>17</v>
      </c>
      <c r="I411" s="14">
        <f>IFERROR(Rend_Filetadores[[#This Row],[Filé produzido (kg)]]/SUMIF(Rend_Filetadores[Data],Rend_Filetadores[[#This Row],[Data]],Rend_Filetadores[Filé produzido (kg)]),"")</f>
        <v>6.1361296655414309E-2</v>
      </c>
    </row>
    <row r="412" spans="1:9" x14ac:dyDescent="0.3">
      <c r="A412" s="8">
        <v>45693</v>
      </c>
      <c r="B412" s="9" t="s">
        <v>9</v>
      </c>
      <c r="C412" s="32">
        <v>693.5</v>
      </c>
      <c r="D412" s="11">
        <v>297.3</v>
      </c>
      <c r="E412" s="16">
        <v>297.3</v>
      </c>
      <c r="F412" s="16"/>
      <c r="G412" s="12">
        <f t="shared" si="6"/>
        <v>0.42869502523431868</v>
      </c>
      <c r="H412" s="13">
        <f>COUNTIF(Rend_Filetadores[Data],Rend_Filetadores[[#This Row],[Data]])</f>
        <v>17</v>
      </c>
      <c r="I412" s="14">
        <f>IFERROR(Rend_Filetadores[[#This Row],[Filé produzido (kg)]]/SUMIF(Rend_Filetadores[Data],Rend_Filetadores[[#This Row],[Data]],Rend_Filetadores[Filé produzido (kg)]),"")</f>
        <v>7.1177188824247659E-2</v>
      </c>
    </row>
    <row r="413" spans="1:9" x14ac:dyDescent="0.3">
      <c r="A413" s="8">
        <v>45693</v>
      </c>
      <c r="B413" s="9" t="s">
        <v>12</v>
      </c>
      <c r="C413" s="32">
        <v>386.9</v>
      </c>
      <c r="D413" s="11">
        <v>166.09999999999997</v>
      </c>
      <c r="E413" s="16">
        <v>166.09999999999997</v>
      </c>
      <c r="F413" s="16"/>
      <c r="G413" s="12">
        <f t="shared" si="6"/>
        <v>0.42930989919875928</v>
      </c>
      <c r="H413" s="13">
        <f>COUNTIF(Rend_Filetadores[Data],Rend_Filetadores[[#This Row],[Data]])</f>
        <v>17</v>
      </c>
      <c r="I413" s="14">
        <f>IFERROR(Rend_Filetadores[[#This Row],[Filé produzido (kg)]]/SUMIF(Rend_Filetadores[Data],Rend_Filetadores[[#This Row],[Data]],Rend_Filetadores[Filé produzido (kg)]),"")</f>
        <v>3.9766333883980938E-2</v>
      </c>
    </row>
    <row r="414" spans="1:9" x14ac:dyDescent="0.3">
      <c r="A414" s="8">
        <v>45693</v>
      </c>
      <c r="B414" s="9" t="s">
        <v>31</v>
      </c>
      <c r="C414" s="32">
        <v>538.79999999999995</v>
      </c>
      <c r="D414" s="11">
        <v>231.59999999999997</v>
      </c>
      <c r="E414" s="16">
        <v>231.59999999999997</v>
      </c>
      <c r="F414" s="16"/>
      <c r="G414" s="12">
        <f t="shared" si="6"/>
        <v>0.42984409799554563</v>
      </c>
      <c r="H414" s="13">
        <f>COUNTIF(Rend_Filetadores[Data],Rend_Filetadores[[#This Row],[Data]])</f>
        <v>17</v>
      </c>
      <c r="I414" s="14">
        <f>IFERROR(Rend_Filetadores[[#This Row],[Filé produzido (kg)]]/SUMIF(Rend_Filetadores[Data],Rend_Filetadores[[#This Row],[Data]],Rend_Filetadores[Filé produzido (kg)]),"")</f>
        <v>5.5447820153702504E-2</v>
      </c>
    </row>
    <row r="415" spans="1:9" x14ac:dyDescent="0.3">
      <c r="A415" s="8">
        <v>45693</v>
      </c>
      <c r="B415" s="9" t="s">
        <v>14</v>
      </c>
      <c r="C415" s="32">
        <v>890</v>
      </c>
      <c r="D415" s="11">
        <v>384.70000000000005</v>
      </c>
      <c r="E415" s="16">
        <v>384.70000000000005</v>
      </c>
      <c r="F415" s="16"/>
      <c r="G415" s="12">
        <f t="shared" si="6"/>
        <v>0.43224719101123599</v>
      </c>
      <c r="H415" s="13">
        <f>COUNTIF(Rend_Filetadores[Data],Rend_Filetadores[[#This Row],[Data]])</f>
        <v>17</v>
      </c>
      <c r="I415" s="14">
        <f>IFERROR(Rend_Filetadores[[#This Row],[Filé produzido (kg)]]/SUMIF(Rend_Filetadores[Data],Rend_Filetadores[[#This Row],[Data]],Rend_Filetadores[Filé produzido (kg)]),"")</f>
        <v>9.210179798415094E-2</v>
      </c>
    </row>
    <row r="416" spans="1:9" x14ac:dyDescent="0.3">
      <c r="A416" s="8">
        <v>45693</v>
      </c>
      <c r="B416" s="9" t="s">
        <v>30</v>
      </c>
      <c r="C416" s="10">
        <v>347.6</v>
      </c>
      <c r="D416" s="11">
        <v>150.69999999999999</v>
      </c>
      <c r="E416" s="10">
        <v>150.69999999999999</v>
      </c>
      <c r="F416" s="10"/>
      <c r="G416" s="12">
        <f t="shared" si="6"/>
        <v>0.43354430379746828</v>
      </c>
      <c r="H416" s="13">
        <f>COUNTIF(Rend_Filetadores[Data],Rend_Filetadores[[#This Row],[Data]])</f>
        <v>17</v>
      </c>
      <c r="I416" s="14">
        <f>IFERROR(Rend_Filetadores[[#This Row],[Filé produzido (kg)]]/SUMIF(Rend_Filetadores[Data],Rend_Filetadores[[#This Row],[Data]],Rend_Filetadores[Filé produzido (kg)]),"")</f>
        <v>3.607938902056549E-2</v>
      </c>
    </row>
    <row r="417" spans="1:9" x14ac:dyDescent="0.3">
      <c r="A417" s="8">
        <v>45693</v>
      </c>
      <c r="B417" s="9" t="s">
        <v>23</v>
      </c>
      <c r="C417" s="16">
        <v>229</v>
      </c>
      <c r="D417" s="11">
        <v>99.7</v>
      </c>
      <c r="E417" s="16">
        <v>99.7</v>
      </c>
      <c r="F417" s="16"/>
      <c r="G417" s="12">
        <f t="shared" si="6"/>
        <v>0.43537117903930134</v>
      </c>
      <c r="H417" s="13">
        <f>COUNTIF(Rend_Filetadores[Data],Rend_Filetadores[[#This Row],[Data]])</f>
        <v>17</v>
      </c>
      <c r="I417" s="14">
        <f>IFERROR(Rend_Filetadores[[#This Row],[Filé produzido (kg)]]/SUMIF(Rend_Filetadores[Data],Rend_Filetadores[[#This Row],[Data]],Rend_Filetadores[Filé produzido (kg)]),"")</f>
        <v>2.3869376810553285E-2</v>
      </c>
    </row>
    <row r="418" spans="1:9" x14ac:dyDescent="0.3">
      <c r="A418" s="8">
        <v>45693</v>
      </c>
      <c r="B418" s="9" t="s">
        <v>22</v>
      </c>
      <c r="C418" s="16">
        <v>491.20000000000005</v>
      </c>
      <c r="D418" s="11">
        <v>214.20000000000005</v>
      </c>
      <c r="E418" s="16">
        <v>214.20000000000005</v>
      </c>
      <c r="F418" s="16"/>
      <c r="G418" s="12">
        <f t="shared" si="6"/>
        <v>0.43607491856677527</v>
      </c>
      <c r="H418" s="13">
        <f>COUNTIF(Rend_Filetadores[Data],Rend_Filetadores[[#This Row],[Data]])</f>
        <v>17</v>
      </c>
      <c r="I418" s="14">
        <f>IFERROR(Rend_Filetadores[[#This Row],[Filé produzido (kg)]]/SUMIF(Rend_Filetadores[Data],Rend_Filetadores[[#This Row],[Data]],Rend_Filetadores[Filé produzido (kg)]),"")</f>
        <v>5.1282051282051294E-2</v>
      </c>
    </row>
    <row r="419" spans="1:9" x14ac:dyDescent="0.3">
      <c r="A419" s="8">
        <v>45693</v>
      </c>
      <c r="B419" s="9" t="s">
        <v>11</v>
      </c>
      <c r="C419" s="16">
        <v>586.79999999999995</v>
      </c>
      <c r="D419" s="11">
        <v>256.89999999999998</v>
      </c>
      <c r="E419" s="16">
        <v>256.89999999999998</v>
      </c>
      <c r="F419" s="16"/>
      <c r="G419" s="12">
        <f t="shared" si="6"/>
        <v>0.43779822767552828</v>
      </c>
      <c r="H419" s="13">
        <f>COUNTIF(Rend_Filetadores[Data],Rend_Filetadores[[#This Row],[Data]])</f>
        <v>17</v>
      </c>
      <c r="I419" s="14">
        <f>IFERROR(Rend_Filetadores[[#This Row],[Filé produzido (kg)]]/SUMIF(Rend_Filetadores[Data],Rend_Filetadores[[#This Row],[Data]],Rend_Filetadores[Filé produzido (kg)]),"")</f>
        <v>6.1504943857885033E-2</v>
      </c>
    </row>
    <row r="420" spans="1:9" x14ac:dyDescent="0.3">
      <c r="A420" s="8">
        <v>45693</v>
      </c>
      <c r="B420" s="9" t="s">
        <v>13</v>
      </c>
      <c r="C420" s="16">
        <v>718.5</v>
      </c>
      <c r="D420" s="11">
        <v>314.99999999999994</v>
      </c>
      <c r="E420" s="16">
        <v>314.99999999999994</v>
      </c>
      <c r="F420" s="16"/>
      <c r="G420" s="12">
        <f t="shared" si="6"/>
        <v>0.43841336116910223</v>
      </c>
      <c r="H420" s="13">
        <f>COUNTIF(Rend_Filetadores[Data],Rend_Filetadores[[#This Row],[Data]])</f>
        <v>17</v>
      </c>
      <c r="I420" s="14">
        <f>IFERROR(Rend_Filetadores[[#This Row],[Filé produzido (kg)]]/SUMIF(Rend_Filetadores[Data],Rend_Filetadores[[#This Row],[Data]],Rend_Filetadores[Filé produzido (kg)]),"")</f>
        <v>7.5414781297134234E-2</v>
      </c>
    </row>
    <row r="421" spans="1:9" x14ac:dyDescent="0.3">
      <c r="A421" s="8">
        <v>45693</v>
      </c>
      <c r="B421" s="9" t="s">
        <v>15</v>
      </c>
      <c r="C421" s="16">
        <v>552.90000000000009</v>
      </c>
      <c r="D421" s="11">
        <v>245.50000000000006</v>
      </c>
      <c r="E421" s="16">
        <v>245.50000000000006</v>
      </c>
      <c r="F421" s="16"/>
      <c r="G421" s="12">
        <f t="shared" si="6"/>
        <v>0.44402242720202573</v>
      </c>
      <c r="H421" s="13">
        <f>COUNTIF(Rend_Filetadores[Data],Rend_Filetadores[[#This Row],[Data]])</f>
        <v>17</v>
      </c>
      <c r="I421" s="14">
        <f>IFERROR(Rend_Filetadores[[#This Row],[Filé produzido (kg)]]/SUMIF(Rend_Filetadores[Data],Rend_Filetadores[[#This Row],[Data]],Rend_Filetadores[Filé produzido (kg)]),"")</f>
        <v>5.8775647010941144E-2</v>
      </c>
    </row>
    <row r="422" spans="1:9" x14ac:dyDescent="0.3">
      <c r="A422" s="8">
        <v>45693</v>
      </c>
      <c r="B422" s="9" t="s">
        <v>10</v>
      </c>
      <c r="C422" s="16">
        <v>561.80000000000007</v>
      </c>
      <c r="D422" s="11">
        <v>250</v>
      </c>
      <c r="E422" s="16">
        <v>250</v>
      </c>
      <c r="F422" s="16"/>
      <c r="G422" s="12">
        <f t="shared" si="6"/>
        <v>0.44499822000711992</v>
      </c>
      <c r="H422" s="13">
        <f>COUNTIF(Rend_Filetadores[Data],Rend_Filetadores[[#This Row],[Data]])</f>
        <v>17</v>
      </c>
      <c r="I422" s="14">
        <f>IFERROR(Rend_Filetadores[[#This Row],[Filé produzido (kg)]]/SUMIF(Rend_Filetadores[Data],Rend_Filetadores[[#This Row],[Data]],Rend_Filetadores[Filé produzido (kg)]),"")</f>
        <v>5.9853001029471622E-2</v>
      </c>
    </row>
    <row r="423" spans="1:9" x14ac:dyDescent="0.3">
      <c r="A423" s="8">
        <v>45693</v>
      </c>
      <c r="B423" s="9" t="s">
        <v>21</v>
      </c>
      <c r="C423" s="16">
        <v>566.6</v>
      </c>
      <c r="D423" s="11">
        <v>257.20000000000005</v>
      </c>
      <c r="E423" s="16">
        <v>257.20000000000005</v>
      </c>
      <c r="F423" s="16"/>
      <c r="G423" s="12">
        <f t="shared" si="6"/>
        <v>0.4539357571478998</v>
      </c>
      <c r="H423" s="13">
        <f>COUNTIF(Rend_Filetadores[Data],Rend_Filetadores[[#This Row],[Data]])</f>
        <v>17</v>
      </c>
      <c r="I423" s="14">
        <f>IFERROR(Rend_Filetadores[[#This Row],[Filé produzido (kg)]]/SUMIF(Rend_Filetadores[Data],Rend_Filetadores[[#This Row],[Data]],Rend_Filetadores[Filé produzido (kg)]),"")</f>
        <v>6.157676745912042E-2</v>
      </c>
    </row>
    <row r="424" spans="1:9" x14ac:dyDescent="0.3">
      <c r="A424" s="22">
        <v>45694</v>
      </c>
      <c r="B424" s="9" t="s">
        <v>9</v>
      </c>
      <c r="C424" s="10">
        <v>678.1</v>
      </c>
      <c r="D424" s="11">
        <v>294</v>
      </c>
      <c r="E424" s="10">
        <v>294</v>
      </c>
      <c r="F424" s="10"/>
      <c r="G424" s="12">
        <f t="shared" si="6"/>
        <v>0.43356437103672024</v>
      </c>
      <c r="H424" s="13">
        <f>COUNTIF(Rend_Filetadores[Data],Rend_Filetadores[[#This Row],[Data]])</f>
        <v>17</v>
      </c>
      <c r="I424" s="14">
        <f>IFERROR(Rend_Filetadores[[#This Row],[Filé produzido (kg)]]/SUMIF(Rend_Filetadores[Data],Rend_Filetadores[[#This Row],[Data]],Rend_Filetadores[Filé produzido (kg)]),"")</f>
        <v>6.2801591828103076E-2</v>
      </c>
    </row>
    <row r="425" spans="1:9" x14ac:dyDescent="0.3">
      <c r="A425" s="22">
        <v>45694</v>
      </c>
      <c r="B425" s="9" t="s">
        <v>26</v>
      </c>
      <c r="C425" s="16">
        <v>705.5</v>
      </c>
      <c r="D425" s="11">
        <v>293.50000000000006</v>
      </c>
      <c r="E425" s="16">
        <v>293.50000000000006</v>
      </c>
      <c r="F425" s="16"/>
      <c r="G425" s="12">
        <f t="shared" si="6"/>
        <v>0.41601700921332396</v>
      </c>
      <c r="H425" s="13">
        <f>COUNTIF(Rend_Filetadores[Data],Rend_Filetadores[[#This Row],[Data]])</f>
        <v>17</v>
      </c>
      <c r="I425" s="14">
        <f>IFERROR(Rend_Filetadores[[#This Row],[Filé produzido (kg)]]/SUMIF(Rend_Filetadores[Data],Rend_Filetadores[[#This Row],[Data]],Rend_Filetadores[Filé produzido (kg)]),"")</f>
        <v>6.2694786399823996E-2</v>
      </c>
    </row>
    <row r="426" spans="1:9" x14ac:dyDescent="0.3">
      <c r="A426" s="8">
        <v>45694</v>
      </c>
      <c r="B426" s="9" t="s">
        <v>10</v>
      </c>
      <c r="C426" s="16">
        <v>619.1</v>
      </c>
      <c r="D426" s="11">
        <v>278.2999999999999</v>
      </c>
      <c r="E426" s="16">
        <v>278.2999999999999</v>
      </c>
      <c r="F426" s="16"/>
      <c r="G426" s="12">
        <f t="shared" si="6"/>
        <v>0.44952350185753492</v>
      </c>
      <c r="H426" s="13">
        <f>COUNTIF(Rend_Filetadores[Data],Rend_Filetadores[[#This Row],[Data]])</f>
        <v>17</v>
      </c>
      <c r="I426" s="14">
        <f>IFERROR(Rend_Filetadores[[#This Row],[Filé produzido (kg)]]/SUMIF(Rend_Filetadores[Data],Rend_Filetadores[[#This Row],[Data]],Rend_Filetadores[Filé produzido (kg)]),"")</f>
        <v>5.9447901380139723E-2</v>
      </c>
    </row>
    <row r="427" spans="1:9" x14ac:dyDescent="0.3">
      <c r="A427" s="8">
        <v>45694</v>
      </c>
      <c r="B427" s="9" t="s">
        <v>11</v>
      </c>
      <c r="C427" s="16">
        <v>707.1</v>
      </c>
      <c r="D427" s="11">
        <v>308.90000000000009</v>
      </c>
      <c r="E427" s="16">
        <v>308.90000000000009</v>
      </c>
      <c r="F427" s="16"/>
      <c r="G427" s="12">
        <f t="shared" si="6"/>
        <v>0.43685475887427533</v>
      </c>
      <c r="H427" s="13">
        <f>COUNTIF(Rend_Filetadores[Data],Rend_Filetadores[[#This Row],[Data]])</f>
        <v>17</v>
      </c>
      <c r="I427" s="14">
        <f>IFERROR(Rend_Filetadores[[#This Row],[Filé produzido (kg)]]/SUMIF(Rend_Filetadores[Data],Rend_Filetadores[[#This Row],[Data]],Rend_Filetadores[Filé produzido (kg)]),"")</f>
        <v>6.5984393590819881E-2</v>
      </c>
    </row>
    <row r="428" spans="1:9" x14ac:dyDescent="0.3">
      <c r="A428" s="8">
        <v>45694</v>
      </c>
      <c r="B428" s="9" t="s">
        <v>12</v>
      </c>
      <c r="C428" s="16">
        <v>601.90000000000009</v>
      </c>
      <c r="D428" s="11">
        <v>263.79999999999995</v>
      </c>
      <c r="E428" s="16">
        <v>263.79999999999995</v>
      </c>
      <c r="F428" s="16"/>
      <c r="G428" s="12">
        <f t="shared" si="6"/>
        <v>0.43827878385113794</v>
      </c>
      <c r="H428" s="13">
        <f>COUNTIF(Rend_Filetadores[Data],Rend_Filetadores[[#This Row],[Data]])</f>
        <v>17</v>
      </c>
      <c r="I428" s="14">
        <f>IFERROR(Rend_Filetadores[[#This Row],[Filé produzido (kg)]]/SUMIF(Rend_Filetadores[Data],Rend_Filetadores[[#This Row],[Data]],Rend_Filetadores[Filé produzido (kg)]),"")</f>
        <v>5.6350543960046219E-2</v>
      </c>
    </row>
    <row r="429" spans="1:9" x14ac:dyDescent="0.3">
      <c r="A429" s="8">
        <v>45694</v>
      </c>
      <c r="B429" s="9" t="s">
        <v>13</v>
      </c>
      <c r="C429" s="16">
        <v>863.4</v>
      </c>
      <c r="D429" s="11">
        <v>377.59999999999991</v>
      </c>
      <c r="E429" s="16">
        <v>377.59999999999991</v>
      </c>
      <c r="F429" s="16"/>
      <c r="G429" s="12">
        <f t="shared" si="6"/>
        <v>0.43734074588834831</v>
      </c>
      <c r="H429" s="13">
        <f>COUNTIF(Rend_Filetadores[Data],Rend_Filetadores[[#This Row],[Data]])</f>
        <v>17</v>
      </c>
      <c r="I429" s="14">
        <f>IFERROR(Rend_Filetadores[[#This Row],[Filé produzido (kg)]]/SUMIF(Rend_Filetadores[Data],Rend_Filetadores[[#This Row],[Data]],Rend_Filetadores[Filé produzido (kg)]),"")</f>
        <v>8.0659459436366376E-2</v>
      </c>
    </row>
    <row r="430" spans="1:9" x14ac:dyDescent="0.3">
      <c r="A430" s="8">
        <v>45694</v>
      </c>
      <c r="B430" s="9" t="s">
        <v>14</v>
      </c>
      <c r="C430" s="16">
        <v>866.2</v>
      </c>
      <c r="D430" s="11">
        <v>378.09999999999991</v>
      </c>
      <c r="E430" s="16">
        <v>378.09999999999991</v>
      </c>
      <c r="F430" s="16"/>
      <c r="G430" s="12">
        <f t="shared" si="6"/>
        <v>0.43650427153082416</v>
      </c>
      <c r="H430" s="13">
        <f>COUNTIF(Rend_Filetadores[Data],Rend_Filetadores[[#This Row],[Data]])</f>
        <v>17</v>
      </c>
      <c r="I430" s="14">
        <f>IFERROR(Rend_Filetadores[[#This Row],[Filé produzido (kg)]]/SUMIF(Rend_Filetadores[Data],Rend_Filetadores[[#This Row],[Data]],Rend_Filetadores[Filé produzido (kg)]),"")</f>
        <v>8.0766264864645471E-2</v>
      </c>
    </row>
    <row r="431" spans="1:9" x14ac:dyDescent="0.3">
      <c r="A431" s="8">
        <v>45694</v>
      </c>
      <c r="B431" s="9" t="s">
        <v>15</v>
      </c>
      <c r="C431" s="16">
        <v>692.50000000000011</v>
      </c>
      <c r="D431" s="11">
        <v>300.89999999999986</v>
      </c>
      <c r="E431" s="16">
        <v>300.89999999999986</v>
      </c>
      <c r="F431" s="16"/>
      <c r="G431" s="12">
        <f t="shared" si="6"/>
        <v>0.4345126353790611</v>
      </c>
      <c r="H431" s="13">
        <f>COUNTIF(Rend_Filetadores[Data],Rend_Filetadores[[#This Row],[Data]])</f>
        <v>17</v>
      </c>
      <c r="I431" s="14">
        <f>IFERROR(Rend_Filetadores[[#This Row],[Filé produzido (kg)]]/SUMIF(Rend_Filetadores[Data],Rend_Filetadores[[#This Row],[Data]],Rend_Filetadores[Filé produzido (kg)]),"")</f>
        <v>6.4275506738354443E-2</v>
      </c>
    </row>
    <row r="432" spans="1:9" x14ac:dyDescent="0.3">
      <c r="A432" s="8">
        <v>45694</v>
      </c>
      <c r="B432" s="9" t="s">
        <v>17</v>
      </c>
      <c r="C432" s="16">
        <v>604.09999999999991</v>
      </c>
      <c r="D432" s="11">
        <v>268.80000000000007</v>
      </c>
      <c r="E432" s="16">
        <v>268.80000000000007</v>
      </c>
      <c r="F432" s="16"/>
      <c r="G432" s="12">
        <f t="shared" si="6"/>
        <v>0.44495944380069541</v>
      </c>
      <c r="H432" s="13">
        <f>COUNTIF(Rend_Filetadores[Data],Rend_Filetadores[[#This Row],[Data]])</f>
        <v>17</v>
      </c>
      <c r="I432" s="14">
        <f>IFERROR(Rend_Filetadores[[#This Row],[Filé produzido (kg)]]/SUMIF(Rend_Filetadores[Data],Rend_Filetadores[[#This Row],[Data]],Rend_Filetadores[Filé produzido (kg)]),"")</f>
        <v>5.7418598242837113E-2</v>
      </c>
    </row>
    <row r="433" spans="1:9" x14ac:dyDescent="0.3">
      <c r="A433" s="8">
        <v>45694</v>
      </c>
      <c r="B433" s="9" t="s">
        <v>18</v>
      </c>
      <c r="C433" s="16">
        <v>511</v>
      </c>
      <c r="D433" s="11">
        <v>221.49999999999997</v>
      </c>
      <c r="E433" s="16">
        <v>221.49999999999997</v>
      </c>
      <c r="F433" s="16"/>
      <c r="G433" s="12">
        <f t="shared" si="6"/>
        <v>0.43346379647749506</v>
      </c>
      <c r="H433" s="13">
        <f>COUNTIF(Rend_Filetadores[Data],Rend_Filetadores[[#This Row],[Data]])</f>
        <v>17</v>
      </c>
      <c r="I433" s="14">
        <f>IFERROR(Rend_Filetadores[[#This Row],[Filé produzido (kg)]]/SUMIF(Rend_Filetadores[Data],Rend_Filetadores[[#This Row],[Data]],Rend_Filetadores[Filé produzido (kg)]),"")</f>
        <v>4.7314804727635475E-2</v>
      </c>
    </row>
    <row r="434" spans="1:9" x14ac:dyDescent="0.3">
      <c r="A434" s="8">
        <v>45694</v>
      </c>
      <c r="B434" s="9" t="s">
        <v>20</v>
      </c>
      <c r="C434" s="16">
        <v>840.2</v>
      </c>
      <c r="D434" s="11">
        <v>371.19999999999993</v>
      </c>
      <c r="E434" s="16">
        <v>371.19999999999993</v>
      </c>
      <c r="F434" s="16"/>
      <c r="G434" s="12">
        <f t="shared" si="6"/>
        <v>0.44179957153058785</v>
      </c>
      <c r="H434" s="13">
        <f>COUNTIF(Rend_Filetadores[Data],Rend_Filetadores[[#This Row],[Data]])</f>
        <v>17</v>
      </c>
      <c r="I434" s="14">
        <f>IFERROR(Rend_Filetadores[[#This Row],[Filé produzido (kg)]]/SUMIF(Rend_Filetadores[Data],Rend_Filetadores[[#This Row],[Data]],Rend_Filetadores[Filé produzido (kg)]),"")</f>
        <v>7.9292349954394076E-2</v>
      </c>
    </row>
    <row r="435" spans="1:9" x14ac:dyDescent="0.3">
      <c r="A435" s="8">
        <v>45694</v>
      </c>
      <c r="B435" s="9" t="s">
        <v>21</v>
      </c>
      <c r="C435" s="16">
        <v>806</v>
      </c>
      <c r="D435" s="11">
        <v>367.6</v>
      </c>
      <c r="E435" s="16">
        <v>367.6</v>
      </c>
      <c r="F435" s="16"/>
      <c r="G435" s="12">
        <f t="shared" si="6"/>
        <v>0.45607940446650125</v>
      </c>
      <c r="H435" s="13">
        <f>COUNTIF(Rend_Filetadores[Data],Rend_Filetadores[[#This Row],[Data]])</f>
        <v>17</v>
      </c>
      <c r="I435" s="14">
        <f>IFERROR(Rend_Filetadores[[#This Row],[Filé produzido (kg)]]/SUMIF(Rend_Filetadores[Data],Rend_Filetadores[[#This Row],[Data]],Rend_Filetadores[Filé produzido (kg)]),"")</f>
        <v>7.8523350870784658E-2</v>
      </c>
    </row>
    <row r="436" spans="1:9" x14ac:dyDescent="0.3">
      <c r="A436" s="8">
        <v>45694</v>
      </c>
      <c r="B436" s="9" t="s">
        <v>22</v>
      </c>
      <c r="C436" s="16">
        <v>602.79999999999995</v>
      </c>
      <c r="D436" s="11">
        <v>250.91000000000008</v>
      </c>
      <c r="E436" s="16">
        <v>250.91000000000008</v>
      </c>
      <c r="F436" s="16"/>
      <c r="G436" s="12">
        <f t="shared" si="6"/>
        <v>0.41624087591240894</v>
      </c>
      <c r="H436" s="13">
        <f>COUNTIF(Rend_Filetadores[Data],Rend_Filetadores[[#This Row],[Data]])</f>
        <v>17</v>
      </c>
      <c r="I436" s="14">
        <f>IFERROR(Rend_Filetadores[[#This Row],[Filé produzido (kg)]]/SUMIF(Rend_Filetadores[Data],Rend_Filetadores[[#This Row],[Data]],Rend_Filetadores[Filé produzido (kg)]),"")</f>
        <v>5.3597100019011384E-2</v>
      </c>
    </row>
    <row r="437" spans="1:9" x14ac:dyDescent="0.3">
      <c r="A437" s="8">
        <v>45694</v>
      </c>
      <c r="B437" s="9" t="s">
        <v>23</v>
      </c>
      <c r="C437" s="16">
        <v>27</v>
      </c>
      <c r="D437" s="11">
        <v>11.8</v>
      </c>
      <c r="E437" s="16">
        <v>11.8</v>
      </c>
      <c r="F437" s="16"/>
      <c r="G437" s="12">
        <f t="shared" si="6"/>
        <v>0.43703703703703706</v>
      </c>
      <c r="H437" s="13">
        <f>COUNTIF(Rend_Filetadores[Data],Rend_Filetadores[[#This Row],[Data]])</f>
        <v>17</v>
      </c>
      <c r="I437" s="14">
        <f>IFERROR(Rend_Filetadores[[#This Row],[Filé produzido (kg)]]/SUMIF(Rend_Filetadores[Data],Rend_Filetadores[[#This Row],[Data]],Rend_Filetadores[Filé produzido (kg)]),"")</f>
        <v>2.5206081073864501E-3</v>
      </c>
    </row>
    <row r="438" spans="1:9" x14ac:dyDescent="0.3">
      <c r="A438" s="8">
        <v>45694</v>
      </c>
      <c r="B438" s="9" t="s">
        <v>24</v>
      </c>
      <c r="C438" s="16">
        <v>665.5</v>
      </c>
      <c r="D438" s="11">
        <v>284.2000000000001</v>
      </c>
      <c r="E438" s="16">
        <v>284.2000000000001</v>
      </c>
      <c r="F438" s="16"/>
      <c r="G438" s="12">
        <f t="shared" si="6"/>
        <v>0.42704733283245694</v>
      </c>
      <c r="H438" s="13">
        <f>COUNTIF(Rend_Filetadores[Data],Rend_Filetadores[[#This Row],[Data]])</f>
        <v>17</v>
      </c>
      <c r="I438" s="14">
        <f>IFERROR(Rend_Filetadores[[#This Row],[Filé produzido (kg)]]/SUMIF(Rend_Filetadores[Data],Rend_Filetadores[[#This Row],[Data]],Rend_Filetadores[Filé produzido (kg)]),"")</f>
        <v>6.0708205433832992E-2</v>
      </c>
    </row>
    <row r="439" spans="1:9" x14ac:dyDescent="0.3">
      <c r="A439" s="8">
        <v>45694</v>
      </c>
      <c r="B439" s="9" t="s">
        <v>31</v>
      </c>
      <c r="C439" s="16">
        <v>607.5</v>
      </c>
      <c r="D439" s="11">
        <v>270.10000000000002</v>
      </c>
      <c r="E439" s="16">
        <v>270.10000000000002</v>
      </c>
      <c r="F439" s="16"/>
      <c r="G439" s="12">
        <f t="shared" si="6"/>
        <v>0.44460905349794244</v>
      </c>
      <c r="H439" s="13">
        <f>COUNTIF(Rend_Filetadores[Data],Rend_Filetadores[[#This Row],[Data]])</f>
        <v>17</v>
      </c>
      <c r="I439" s="14">
        <f>IFERROR(Rend_Filetadores[[#This Row],[Filé produzido (kg)]]/SUMIF(Rend_Filetadores[Data],Rend_Filetadores[[#This Row],[Data]],Rend_Filetadores[Filé produzido (kg)]),"")</f>
        <v>5.7696292356362727E-2</v>
      </c>
    </row>
    <row r="440" spans="1:9" x14ac:dyDescent="0.3">
      <c r="A440" s="8">
        <v>45694</v>
      </c>
      <c r="B440" s="9" t="s">
        <v>30</v>
      </c>
      <c r="C440" s="16">
        <v>339</v>
      </c>
      <c r="D440" s="11">
        <v>140.19999999999999</v>
      </c>
      <c r="E440" s="16">
        <v>140.19999999999999</v>
      </c>
      <c r="F440" s="16"/>
      <c r="G440" s="12">
        <f t="shared" si="6"/>
        <v>0.41356932153392328</v>
      </c>
      <c r="H440" s="13">
        <f>COUNTIF(Rend_Filetadores[Data],Rend_Filetadores[[#This Row],[Data]])</f>
        <v>17</v>
      </c>
      <c r="I440" s="14">
        <f>IFERROR(Rend_Filetadores[[#This Row],[Filé produzido (kg)]]/SUMIF(Rend_Filetadores[Data],Rend_Filetadores[[#This Row],[Data]],Rend_Filetadores[Filé produzido (kg)]),"")</f>
        <v>2.9948242089455953E-2</v>
      </c>
    </row>
    <row r="441" spans="1:9" x14ac:dyDescent="0.3">
      <c r="A441" s="8">
        <v>45695</v>
      </c>
      <c r="B441" s="9" t="s">
        <v>9</v>
      </c>
      <c r="C441" s="16">
        <v>635.1</v>
      </c>
      <c r="D441" s="11">
        <v>258.89999999999998</v>
      </c>
      <c r="E441" s="16">
        <v>258.89999999999998</v>
      </c>
      <c r="F441" s="16"/>
      <c r="G441" s="12">
        <f t="shared" si="6"/>
        <v>0.40765233821445435</v>
      </c>
      <c r="H441" s="13">
        <f>COUNTIF(Rend_Filetadores[Data],Rend_Filetadores[[#This Row],[Data]])</f>
        <v>19</v>
      </c>
      <c r="I441" s="14">
        <f>IFERROR(Rend_Filetadores[[#This Row],[Filé produzido (kg)]]/SUMIF(Rend_Filetadores[Data],Rend_Filetadores[[#This Row],[Data]],Rend_Filetadores[Filé produzido (kg)]),"")</f>
        <v>6.1588600518590761E-2</v>
      </c>
    </row>
    <row r="442" spans="1:9" x14ac:dyDescent="0.3">
      <c r="A442" s="8">
        <v>45695</v>
      </c>
      <c r="B442" s="9" t="s">
        <v>26</v>
      </c>
      <c r="C442" s="16">
        <v>630.4</v>
      </c>
      <c r="D442" s="11">
        <v>247.00000000000003</v>
      </c>
      <c r="E442" s="16">
        <v>247.00000000000003</v>
      </c>
      <c r="F442" s="16"/>
      <c r="G442" s="12">
        <f t="shared" si="6"/>
        <v>0.39181472081218283</v>
      </c>
      <c r="H442" s="13">
        <f>COUNTIF(Rend_Filetadores[Data],Rend_Filetadores[[#This Row],[Data]])</f>
        <v>19</v>
      </c>
      <c r="I442" s="14">
        <f>IFERROR(Rend_Filetadores[[#This Row],[Filé produzido (kg)]]/SUMIF(Rend_Filetadores[Data],Rend_Filetadores[[#This Row],[Data]],Rend_Filetadores[Filé produzido (kg)]),"")</f>
        <v>5.875776102005377E-2</v>
      </c>
    </row>
    <row r="443" spans="1:9" x14ac:dyDescent="0.3">
      <c r="A443" s="8">
        <v>45695</v>
      </c>
      <c r="B443" s="9" t="s">
        <v>10</v>
      </c>
      <c r="C443" s="16">
        <v>673.90000000000009</v>
      </c>
      <c r="D443" s="11">
        <v>279.20000000000005</v>
      </c>
      <c r="E443" s="16">
        <v>279.20000000000005</v>
      </c>
      <c r="F443" s="16"/>
      <c r="G443" s="12">
        <f t="shared" si="6"/>
        <v>0.41430479299599349</v>
      </c>
      <c r="H443" s="13">
        <f>COUNTIF(Rend_Filetadores[Data],Rend_Filetadores[[#This Row],[Data]])</f>
        <v>19</v>
      </c>
      <c r="I443" s="14">
        <f>IFERROR(Rend_Filetadores[[#This Row],[Filé produzido (kg)]]/SUMIF(Rend_Filetadores[Data],Rend_Filetadores[[#This Row],[Data]],Rend_Filetadores[Filé produzido (kg)]),"")</f>
        <v>6.64176796631539E-2</v>
      </c>
    </row>
    <row r="444" spans="1:9" x14ac:dyDescent="0.3">
      <c r="A444" s="8">
        <v>45695</v>
      </c>
      <c r="B444" s="9" t="s">
        <v>19</v>
      </c>
      <c r="C444" s="16">
        <v>399.29999999999995</v>
      </c>
      <c r="D444" s="11">
        <v>162.4</v>
      </c>
      <c r="E444" s="16">
        <v>162.4</v>
      </c>
      <c r="F444" s="16"/>
      <c r="G444" s="12">
        <f t="shared" si="6"/>
        <v>0.40671174555472084</v>
      </c>
      <c r="H444" s="13">
        <f>COUNTIF(Rend_Filetadores[Data],Rend_Filetadores[[#This Row],[Data]])</f>
        <v>19</v>
      </c>
      <c r="I444" s="14">
        <f>IFERROR(Rend_Filetadores[[#This Row],[Filé produzido (kg)]]/SUMIF(Rend_Filetadores[Data],Rend_Filetadores[[#This Row],[Data]],Rend_Filetadores[Filé produzido (kg)]),"")</f>
        <v>3.8632633156504989E-2</v>
      </c>
    </row>
    <row r="445" spans="1:9" x14ac:dyDescent="0.3">
      <c r="A445" s="8">
        <v>45695</v>
      </c>
      <c r="B445" s="9" t="s">
        <v>12</v>
      </c>
      <c r="C445" s="16">
        <v>614</v>
      </c>
      <c r="D445" s="11">
        <v>247.20000000000005</v>
      </c>
      <c r="E445" s="16">
        <v>247.20000000000005</v>
      </c>
      <c r="F445" s="16"/>
      <c r="G445" s="12">
        <f t="shared" si="6"/>
        <v>0.4026058631921825</v>
      </c>
      <c r="H445" s="13">
        <f>COUNTIF(Rend_Filetadores[Data],Rend_Filetadores[[#This Row],[Data]])</f>
        <v>19</v>
      </c>
      <c r="I445" s="14">
        <f>IFERROR(Rend_Filetadores[[#This Row],[Filé produzido (kg)]]/SUMIF(Rend_Filetadores[Data],Rend_Filetadores[[#This Row],[Data]],Rend_Filetadores[Filé produzido (kg)]),"")</f>
        <v>5.8805338154482967E-2</v>
      </c>
    </row>
    <row r="446" spans="1:9" x14ac:dyDescent="0.3">
      <c r="A446" s="8">
        <v>45695</v>
      </c>
      <c r="B446" s="9" t="s">
        <v>13</v>
      </c>
      <c r="C446" s="16">
        <v>897.5</v>
      </c>
      <c r="D446" s="11">
        <v>367.29999999999984</v>
      </c>
      <c r="E446" s="16">
        <v>367.29999999999984</v>
      </c>
      <c r="F446" s="16"/>
      <c r="G446" s="12">
        <f t="shared" si="6"/>
        <v>0.40924791086350959</v>
      </c>
      <c r="H446" s="13">
        <f>COUNTIF(Rend_Filetadores[Data],Rend_Filetadores[[#This Row],[Data]])</f>
        <v>19</v>
      </c>
      <c r="I446" s="14">
        <f>IFERROR(Rend_Filetadores[[#This Row],[Filé produzido (kg)]]/SUMIF(Rend_Filetadores[Data],Rend_Filetadores[[#This Row],[Data]],Rend_Filetadores[Filé produzido (kg)]),"")</f>
        <v>8.737540737921351E-2</v>
      </c>
    </row>
    <row r="447" spans="1:9" x14ac:dyDescent="0.3">
      <c r="A447" s="8">
        <v>45695</v>
      </c>
      <c r="B447" s="9" t="s">
        <v>14</v>
      </c>
      <c r="C447" s="16">
        <v>915.30000000000007</v>
      </c>
      <c r="D447" s="11">
        <v>377.30000000000007</v>
      </c>
      <c r="E447" s="16">
        <v>377.30000000000007</v>
      </c>
      <c r="F447" s="16"/>
      <c r="G447" s="12">
        <f t="shared" si="6"/>
        <v>0.41221457445646242</v>
      </c>
      <c r="H447" s="13">
        <f>COUNTIF(Rend_Filetadores[Data],Rend_Filetadores[[#This Row],[Data]])</f>
        <v>19</v>
      </c>
      <c r="I447" s="14">
        <f>IFERROR(Rend_Filetadores[[#This Row],[Filé produzido (kg)]]/SUMIF(Rend_Filetadores[Data],Rend_Filetadores[[#This Row],[Data]],Rend_Filetadores[Filé produzido (kg)]),"")</f>
        <v>8.9754264100673234E-2</v>
      </c>
    </row>
    <row r="448" spans="1:9" x14ac:dyDescent="0.3">
      <c r="A448" s="17">
        <v>45695</v>
      </c>
      <c r="B448" s="18" t="s">
        <v>15</v>
      </c>
      <c r="C448" s="19">
        <v>618.80000000000007</v>
      </c>
      <c r="D448" s="11">
        <v>242.69999999999993</v>
      </c>
      <c r="E448" s="19">
        <v>242.69999999999993</v>
      </c>
      <c r="F448" s="19"/>
      <c r="G448" s="12">
        <f t="shared" si="6"/>
        <v>0.39221073044602439</v>
      </c>
      <c r="H448" s="20">
        <f>COUNTIF(Rend_Filetadores[Data],Rend_Filetadores[[#This Row],[Data]])</f>
        <v>19</v>
      </c>
      <c r="I448" s="21">
        <f>IFERROR(Rend_Filetadores[[#This Row],[Filé produzido (kg)]]/SUMIF(Rend_Filetadores[Data],Rend_Filetadores[[#This Row],[Data]],Rend_Filetadores[Filé produzido (kg)]),"")</f>
        <v>5.773485262982609E-2</v>
      </c>
    </row>
    <row r="449" spans="1:9" x14ac:dyDescent="0.3">
      <c r="A449" s="8">
        <v>45695</v>
      </c>
      <c r="B449" s="9" t="s">
        <v>17</v>
      </c>
      <c r="C449" s="16">
        <v>557</v>
      </c>
      <c r="D449" s="11">
        <v>226.79999999999995</v>
      </c>
      <c r="E449" s="16">
        <v>226.79999999999995</v>
      </c>
      <c r="F449" s="16"/>
      <c r="G449" s="12">
        <f t="shared" si="6"/>
        <v>0.40718132854578087</v>
      </c>
      <c r="H449" s="13">
        <f>COUNTIF(Rend_Filetadores[Data],Rend_Filetadores[[#This Row],[Data]])</f>
        <v>19</v>
      </c>
      <c r="I449" s="14">
        <f>IFERROR(Rend_Filetadores[[#This Row],[Filé produzido (kg)]]/SUMIF(Rend_Filetadores[Data],Rend_Filetadores[[#This Row],[Data]],Rend_Filetadores[Filé produzido (kg)]),"")</f>
        <v>5.3952470442705229E-2</v>
      </c>
    </row>
    <row r="450" spans="1:9" x14ac:dyDescent="0.3">
      <c r="A450" s="8">
        <v>45695</v>
      </c>
      <c r="B450" s="50" t="s">
        <v>18</v>
      </c>
      <c r="C450" s="16">
        <v>549.6</v>
      </c>
      <c r="D450" s="11">
        <v>221.6</v>
      </c>
      <c r="E450" s="16">
        <v>221.6</v>
      </c>
      <c r="F450" s="16"/>
      <c r="G450" s="12">
        <f t="shared" si="6"/>
        <v>0.40320232896652108</v>
      </c>
      <c r="H450" s="13">
        <f>COUNTIF(Rend_Filetadores[Data],Rend_Filetadores[[#This Row],[Data]])</f>
        <v>19</v>
      </c>
      <c r="I450" s="14">
        <f>IFERROR(Rend_Filetadores[[#This Row],[Filé produzido (kg)]]/SUMIF(Rend_Filetadores[Data],Rend_Filetadores[[#This Row],[Data]],Rend_Filetadores[Filé produzido (kg)]),"")</f>
        <v>5.2715464947546212E-2</v>
      </c>
    </row>
    <row r="451" spans="1:9" x14ac:dyDescent="0.3">
      <c r="A451" s="8">
        <v>45695</v>
      </c>
      <c r="B451" s="50" t="s">
        <v>20</v>
      </c>
      <c r="C451" s="16">
        <v>729.69999999999993</v>
      </c>
      <c r="D451" s="11">
        <v>296.5</v>
      </c>
      <c r="E451" s="16">
        <v>296.5</v>
      </c>
      <c r="F451" s="16"/>
      <c r="G451" s="12">
        <f t="shared" si="6"/>
        <v>0.40633136905577638</v>
      </c>
      <c r="H451" s="13">
        <f>COUNTIF(Rend_Filetadores[Data],Rend_Filetadores[[#This Row],[Data]])</f>
        <v>19</v>
      </c>
      <c r="I451" s="14">
        <f>IFERROR(Rend_Filetadores[[#This Row],[Filé produzido (kg)]]/SUMIF(Rend_Filetadores[Data],Rend_Filetadores[[#This Row],[Data]],Rend_Filetadores[Filé produzido (kg)]),"")</f>
        <v>7.0533101791279113E-2</v>
      </c>
    </row>
    <row r="452" spans="1:9" x14ac:dyDescent="0.3">
      <c r="A452" s="8">
        <v>45695</v>
      </c>
      <c r="B452" s="9" t="s">
        <v>21</v>
      </c>
      <c r="C452" s="16">
        <v>667.6</v>
      </c>
      <c r="D452" s="11">
        <v>279.40000000000003</v>
      </c>
      <c r="E452" s="16">
        <v>279.40000000000003</v>
      </c>
      <c r="F452" s="16"/>
      <c r="G452" s="12">
        <f t="shared" ref="G452:G515" si="7">IFERROR(D452/C452,"")</f>
        <v>0.4185140802875974</v>
      </c>
      <c r="H452" s="13">
        <f>COUNTIF(Rend_Filetadores[Data],Rend_Filetadores[[#This Row],[Data]])</f>
        <v>19</v>
      </c>
      <c r="I452" s="14">
        <f>IFERROR(Rend_Filetadores[[#This Row],[Filé produzido (kg)]]/SUMIF(Rend_Filetadores[Data],Rend_Filetadores[[#This Row],[Data]],Rend_Filetadores[Filé produzido (kg)]),"")</f>
        <v>6.6465256797583097E-2</v>
      </c>
    </row>
    <row r="453" spans="1:9" x14ac:dyDescent="0.3">
      <c r="A453" s="8">
        <v>45695</v>
      </c>
      <c r="B453" s="9" t="s">
        <v>22</v>
      </c>
      <c r="C453" s="16">
        <v>521.20000000000005</v>
      </c>
      <c r="D453" s="11">
        <v>207.1</v>
      </c>
      <c r="E453" s="16">
        <v>207.1</v>
      </c>
      <c r="F453" s="16"/>
      <c r="G453" s="12">
        <f t="shared" si="7"/>
        <v>0.39735226400613965</v>
      </c>
      <c r="H453" s="13">
        <f>COUNTIF(Rend_Filetadores[Data],Rend_Filetadores[[#This Row],[Data]])</f>
        <v>19</v>
      </c>
      <c r="I453" s="14">
        <f>IFERROR(Rend_Filetadores[[#This Row],[Filé produzido (kg)]]/SUMIF(Rend_Filetadores[Data],Rend_Filetadores[[#This Row],[Data]],Rend_Filetadores[Filé produzido (kg)]),"")</f>
        <v>4.9266122701429695E-2</v>
      </c>
    </row>
    <row r="454" spans="1:9" x14ac:dyDescent="0.3">
      <c r="A454" s="8">
        <v>45695</v>
      </c>
      <c r="B454" s="9" t="s">
        <v>23</v>
      </c>
      <c r="C454" s="16">
        <v>302.5</v>
      </c>
      <c r="D454" s="11">
        <v>118.4</v>
      </c>
      <c r="E454" s="16">
        <v>118.4</v>
      </c>
      <c r="F454" s="16"/>
      <c r="G454" s="12">
        <f t="shared" si="7"/>
        <v>0.39140495867768599</v>
      </c>
      <c r="H454" s="13">
        <f>COUNTIF(Rend_Filetadores[Data],Rend_Filetadores[[#This Row],[Data]])</f>
        <v>19</v>
      </c>
      <c r="I454" s="14">
        <f>IFERROR(Rend_Filetadores[[#This Row],[Filé produzido (kg)]]/SUMIF(Rend_Filetadores[Data],Rend_Filetadores[[#This Row],[Data]],Rend_Filetadores[Filé produzido (kg)]),"")</f>
        <v>2.8165663582082452E-2</v>
      </c>
    </row>
    <row r="455" spans="1:9" x14ac:dyDescent="0.3">
      <c r="A455" s="8">
        <v>45695</v>
      </c>
      <c r="B455" s="9" t="s">
        <v>24</v>
      </c>
      <c r="C455" s="16">
        <v>512.9</v>
      </c>
      <c r="D455" s="11">
        <v>219.20000000000007</v>
      </c>
      <c r="E455" s="16">
        <v>219.20000000000007</v>
      </c>
      <c r="F455" s="16"/>
      <c r="G455" s="12">
        <f t="shared" si="7"/>
        <v>0.42737375706765468</v>
      </c>
      <c r="H455" s="13">
        <f>COUNTIF(Rend_Filetadores[Data],Rend_Filetadores[[#This Row],[Data]])</f>
        <v>19</v>
      </c>
      <c r="I455" s="14">
        <f>IFERROR(Rend_Filetadores[[#This Row],[Filé produzido (kg)]]/SUMIF(Rend_Filetadores[Data],Rend_Filetadores[[#This Row],[Data]],Rend_Filetadores[Filé produzido (kg)]),"")</f>
        <v>5.214453933439591E-2</v>
      </c>
    </row>
    <row r="456" spans="1:9" x14ac:dyDescent="0.3">
      <c r="A456" s="8">
        <v>45695</v>
      </c>
      <c r="B456" s="9" t="s">
        <v>31</v>
      </c>
      <c r="C456" s="16">
        <v>612.99999999999989</v>
      </c>
      <c r="D456" s="11">
        <v>245.2</v>
      </c>
      <c r="E456" s="16">
        <v>245.2</v>
      </c>
      <c r="F456" s="16"/>
      <c r="G456" s="12">
        <f t="shared" si="7"/>
        <v>0.40000000000000008</v>
      </c>
      <c r="H456" s="13">
        <f>COUNTIF(Rend_Filetadores[Data],Rend_Filetadores[[#This Row],[Data]])</f>
        <v>19</v>
      </c>
      <c r="I456" s="14">
        <f>IFERROR(Rend_Filetadores[[#This Row],[Filé produzido (kg)]]/SUMIF(Rend_Filetadores[Data],Rend_Filetadores[[#This Row],[Data]],Rend_Filetadores[Filé produzido (kg)]),"")</f>
        <v>5.8329566810191025E-2</v>
      </c>
    </row>
    <row r="457" spans="1:9" x14ac:dyDescent="0.3">
      <c r="A457" s="8">
        <v>45695</v>
      </c>
      <c r="B457" s="9" t="s">
        <v>30</v>
      </c>
      <c r="C457" s="16">
        <v>382.6</v>
      </c>
      <c r="D457" s="11">
        <v>150.60000000000002</v>
      </c>
      <c r="E457" s="16">
        <v>150.60000000000002</v>
      </c>
      <c r="F457" s="16"/>
      <c r="G457" s="12">
        <f t="shared" si="7"/>
        <v>0.39362258233141667</v>
      </c>
      <c r="H457" s="13">
        <f>COUNTIF(Rend_Filetadores[Data],Rend_Filetadores[[#This Row],[Data]])</f>
        <v>19</v>
      </c>
      <c r="I457" s="14">
        <f>IFERROR(Rend_Filetadores[[#This Row],[Filé produzido (kg)]]/SUMIF(Rend_Filetadores[Data],Rend_Filetadores[[#This Row],[Data]],Rend_Filetadores[Filé produzido (kg)]),"")</f>
        <v>3.5825582225182583E-2</v>
      </c>
    </row>
    <row r="458" spans="1:9" x14ac:dyDescent="0.3">
      <c r="A458" s="8">
        <v>45695</v>
      </c>
      <c r="B458" s="9" t="s">
        <v>32</v>
      </c>
      <c r="C458" s="16">
        <v>97.800000000000011</v>
      </c>
      <c r="D458" s="11">
        <v>35.900000000000006</v>
      </c>
      <c r="E458" s="16">
        <v>35.900000000000006</v>
      </c>
      <c r="F458" s="16"/>
      <c r="G458" s="12">
        <f t="shared" si="7"/>
        <v>0.3670756646216769</v>
      </c>
      <c r="H458" s="13">
        <f>COUNTIF(Rend_Filetadores[Data],Rend_Filetadores[[#This Row],[Data]])</f>
        <v>19</v>
      </c>
      <c r="I458" s="14">
        <f>IFERROR(Rend_Filetadores[[#This Row],[Filé produzido (kg)]]/SUMIF(Rend_Filetadores[Data],Rend_Filetadores[[#This Row],[Data]],Rend_Filetadores[Filé produzido (kg)]),"")</f>
        <v>8.5400956300402051E-3</v>
      </c>
    </row>
    <row r="459" spans="1:9" x14ac:dyDescent="0.3">
      <c r="A459" s="8">
        <v>45695</v>
      </c>
      <c r="B459" s="9" t="s">
        <v>28</v>
      </c>
      <c r="C459" s="16">
        <v>52.8</v>
      </c>
      <c r="D459" s="11">
        <v>21.000000000000004</v>
      </c>
      <c r="E459" s="16">
        <v>21.000000000000004</v>
      </c>
      <c r="F459" s="16"/>
      <c r="G459" s="12">
        <f t="shared" si="7"/>
        <v>0.39772727272727282</v>
      </c>
      <c r="H459" s="13">
        <f>COUNTIF(Rend_Filetadores[Data],Rend_Filetadores[[#This Row],[Data]])</f>
        <v>19</v>
      </c>
      <c r="I459" s="14">
        <f>IFERROR(Rend_Filetadores[[#This Row],[Filé produzido (kg)]]/SUMIF(Rend_Filetadores[Data],Rend_Filetadores[[#This Row],[Data]],Rend_Filetadores[Filé produzido (kg)]),"")</f>
        <v>4.9955991150653009E-3</v>
      </c>
    </row>
    <row r="460" spans="1:9" x14ac:dyDescent="0.3">
      <c r="A460" s="8">
        <v>45698</v>
      </c>
      <c r="B460" s="9" t="s">
        <v>9</v>
      </c>
      <c r="C460" s="16">
        <v>802.79999999999984</v>
      </c>
      <c r="D460" s="11">
        <v>340.26000000000022</v>
      </c>
      <c r="E460" s="16">
        <v>340.26000000000022</v>
      </c>
      <c r="F460" s="16"/>
      <c r="G460" s="12">
        <f t="shared" si="7"/>
        <v>0.42384155455904371</v>
      </c>
      <c r="H460" s="13">
        <f>COUNTIF(Rend_Filetadores[Data],Rend_Filetadores[[#This Row],[Data]])</f>
        <v>16</v>
      </c>
      <c r="I460" s="14">
        <f>IFERROR(Rend_Filetadores[[#This Row],[Filé produzido (kg)]]/SUMIF(Rend_Filetadores[Data],Rend_Filetadores[[#This Row],[Data]],Rend_Filetadores[Filé produzido (kg)]),"")</f>
        <v>8.2706017612643429E-2</v>
      </c>
    </row>
    <row r="461" spans="1:9" x14ac:dyDescent="0.3">
      <c r="A461" s="8">
        <v>45698</v>
      </c>
      <c r="B461" s="9" t="s">
        <v>26</v>
      </c>
      <c r="C461" s="16">
        <v>635.4</v>
      </c>
      <c r="D461" s="11">
        <v>263.10000000000019</v>
      </c>
      <c r="E461" s="16">
        <v>263.10000000000019</v>
      </c>
      <c r="F461" s="16"/>
      <c r="G461" s="12">
        <f t="shared" si="7"/>
        <v>0.41406987724268207</v>
      </c>
      <c r="H461" s="13">
        <f>COUNTIF(Rend_Filetadores[Data],Rend_Filetadores[[#This Row],[Data]])</f>
        <v>16</v>
      </c>
      <c r="I461" s="14">
        <f>IFERROR(Rend_Filetadores[[#This Row],[Filé produzido (kg)]]/SUMIF(Rend_Filetadores[Data],Rend_Filetadores[[#This Row],[Data]],Rend_Filetadores[Filé produzido (kg)]),"")</f>
        <v>6.3950958778247483E-2</v>
      </c>
    </row>
    <row r="462" spans="1:9" x14ac:dyDescent="0.3">
      <c r="A462" s="8">
        <v>45698</v>
      </c>
      <c r="B462" s="9" t="s">
        <v>10</v>
      </c>
      <c r="C462" s="16">
        <v>598.40000000000009</v>
      </c>
      <c r="D462" s="11">
        <v>258.50000000000006</v>
      </c>
      <c r="E462" s="16">
        <v>258.50000000000006</v>
      </c>
      <c r="F462" s="16"/>
      <c r="G462" s="12">
        <f t="shared" si="7"/>
        <v>0.43198529411764708</v>
      </c>
      <c r="H462" s="13">
        <f>COUNTIF(Rend_Filetadores[Data],Rend_Filetadores[[#This Row],[Data]])</f>
        <v>16</v>
      </c>
      <c r="I462" s="14">
        <f>IFERROR(Rend_Filetadores[[#This Row],[Filé produzido (kg)]]/SUMIF(Rend_Filetadores[Data],Rend_Filetadores[[#This Row],[Data]],Rend_Filetadores[Filé produzido (kg)]),"")</f>
        <v>6.283285003488015E-2</v>
      </c>
    </row>
    <row r="463" spans="1:9" x14ac:dyDescent="0.3">
      <c r="A463" s="8">
        <v>45698</v>
      </c>
      <c r="B463" s="9" t="s">
        <v>11</v>
      </c>
      <c r="C463" s="16">
        <v>653.40000000000009</v>
      </c>
      <c r="D463" s="11">
        <v>278.5</v>
      </c>
      <c r="E463" s="16">
        <v>278.5</v>
      </c>
      <c r="F463" s="16"/>
      <c r="G463" s="12">
        <f t="shared" si="7"/>
        <v>0.42623201714110798</v>
      </c>
      <c r="H463" s="13">
        <f>COUNTIF(Rend_Filetadores[Data],Rend_Filetadores[[#This Row],[Data]])</f>
        <v>16</v>
      </c>
      <c r="I463" s="14">
        <f>IFERROR(Rend_Filetadores[[#This Row],[Filé produzido (kg)]]/SUMIF(Rend_Filetadores[Data],Rend_Filetadores[[#This Row],[Data]],Rend_Filetadores[Filé produzido (kg)]),"")</f>
        <v>6.7694192397346684E-2</v>
      </c>
    </row>
    <row r="464" spans="1:9" x14ac:dyDescent="0.3">
      <c r="A464" s="8">
        <v>45698</v>
      </c>
      <c r="B464" s="9" t="s">
        <v>13</v>
      </c>
      <c r="C464" s="16">
        <v>101.3</v>
      </c>
      <c r="D464" s="11">
        <v>43.400000000000006</v>
      </c>
      <c r="E464" s="16">
        <v>43.400000000000006</v>
      </c>
      <c r="F464" s="16"/>
      <c r="G464" s="12">
        <f t="shared" si="7"/>
        <v>0.42843040473840088</v>
      </c>
      <c r="H464" s="13">
        <f>COUNTIF(Rend_Filetadores[Data],Rend_Filetadores[[#This Row],[Data]])</f>
        <v>16</v>
      </c>
      <c r="I464" s="14">
        <f>IFERROR(Rend_Filetadores[[#This Row],[Filé produzido (kg)]]/SUMIF(Rend_Filetadores[Data],Rend_Filetadores[[#This Row],[Data]],Rend_Filetadores[Filé produzido (kg)]),"")</f>
        <v>1.0549112926552411E-2</v>
      </c>
    </row>
    <row r="465" spans="1:9" x14ac:dyDescent="0.3">
      <c r="A465" s="8">
        <v>45698</v>
      </c>
      <c r="B465" s="9" t="s">
        <v>14</v>
      </c>
      <c r="C465" s="16">
        <v>703.9</v>
      </c>
      <c r="D465" s="11">
        <v>298.00000000000006</v>
      </c>
      <c r="E465" s="16">
        <v>298.00000000000006</v>
      </c>
      <c r="F465" s="16"/>
      <c r="G465" s="12">
        <f t="shared" si="7"/>
        <v>0.42335559028271069</v>
      </c>
      <c r="H465" s="13">
        <f>COUNTIF(Rend_Filetadores[Data],Rend_Filetadores[[#This Row],[Data]])</f>
        <v>16</v>
      </c>
      <c r="I465" s="14">
        <f>IFERROR(Rend_Filetadores[[#This Row],[Filé produzido (kg)]]/SUMIF(Rend_Filetadores[Data],Rend_Filetadores[[#This Row],[Data]],Rend_Filetadores[Filé produzido (kg)]),"")</f>
        <v>7.243400120075158E-2</v>
      </c>
    </row>
    <row r="466" spans="1:9" x14ac:dyDescent="0.3">
      <c r="A466" s="8">
        <v>45698</v>
      </c>
      <c r="B466" s="9" t="s">
        <v>15</v>
      </c>
      <c r="C466" s="32">
        <v>686.8</v>
      </c>
      <c r="D466" s="11">
        <v>290.60000000000008</v>
      </c>
      <c r="E466" s="16">
        <v>290.60000000000008</v>
      </c>
      <c r="F466" s="16"/>
      <c r="G466" s="12">
        <f t="shared" si="7"/>
        <v>0.42312172393709974</v>
      </c>
      <c r="H466" s="13">
        <f>COUNTIF(Rend_Filetadores[Data],Rend_Filetadores[[#This Row],[Data]])</f>
        <v>16</v>
      </c>
      <c r="I466" s="14">
        <f>IFERROR(Rend_Filetadores[[#This Row],[Filé produzido (kg)]]/SUMIF(Rend_Filetadores[Data],Rend_Filetadores[[#This Row],[Data]],Rend_Filetadores[Filé produzido (kg)]),"")</f>
        <v>7.0635304526638965E-2</v>
      </c>
    </row>
    <row r="467" spans="1:9" x14ac:dyDescent="0.3">
      <c r="A467" s="8">
        <v>45698</v>
      </c>
      <c r="B467" s="9" t="s">
        <v>17</v>
      </c>
      <c r="C467" s="32">
        <v>707</v>
      </c>
      <c r="D467" s="11">
        <v>283.20000000000005</v>
      </c>
      <c r="E467" s="16">
        <v>283.20000000000005</v>
      </c>
      <c r="F467" s="16"/>
      <c r="G467" s="12">
        <f t="shared" si="7"/>
        <v>0.40056577086280065</v>
      </c>
      <c r="H467" s="13">
        <f>COUNTIF(Rend_Filetadores[Data],Rend_Filetadores[[#This Row],[Data]])</f>
        <v>16</v>
      </c>
      <c r="I467" s="14">
        <f>IFERROR(Rend_Filetadores[[#This Row],[Filé produzido (kg)]]/SUMIF(Rend_Filetadores[Data],Rend_Filetadores[[#This Row],[Data]],Rend_Filetadores[Filé produzido (kg)]),"")</f>
        <v>6.8836607852526321E-2</v>
      </c>
    </row>
    <row r="468" spans="1:9" x14ac:dyDescent="0.3">
      <c r="A468" s="8">
        <v>45698</v>
      </c>
      <c r="B468" s="9" t="s">
        <v>18</v>
      </c>
      <c r="C468" s="32">
        <v>613.5</v>
      </c>
      <c r="D468" s="11">
        <v>257.3</v>
      </c>
      <c r="E468" s="16">
        <v>257.3</v>
      </c>
      <c r="F468" s="16">
        <v>8</v>
      </c>
      <c r="G468" s="12">
        <f t="shared" si="7"/>
        <v>0.41939690301548493</v>
      </c>
      <c r="H468" s="13">
        <f>COUNTIF(Rend_Filetadores[Data],Rend_Filetadores[[#This Row],[Data]])</f>
        <v>16</v>
      </c>
      <c r="I468" s="14">
        <f>IFERROR(Rend_Filetadores[[#This Row],[Filé produzido (kg)]]/SUMIF(Rend_Filetadores[Data],Rend_Filetadores[[#This Row],[Data]],Rend_Filetadores[Filé produzido (kg)]),"")</f>
        <v>6.254116949313214E-2</v>
      </c>
    </row>
    <row r="469" spans="1:9" x14ac:dyDescent="0.3">
      <c r="A469" s="8">
        <v>45698</v>
      </c>
      <c r="B469" s="9" t="s">
        <v>20</v>
      </c>
      <c r="C469" s="32">
        <v>797.8</v>
      </c>
      <c r="D469" s="11">
        <v>328.57999999999993</v>
      </c>
      <c r="E469" s="16">
        <v>328.57999999999993</v>
      </c>
      <c r="F469" s="16"/>
      <c r="G469" s="12">
        <f t="shared" si="7"/>
        <v>0.41185760842316366</v>
      </c>
      <c r="H469" s="13">
        <f>COUNTIF(Rend_Filetadores[Data],Rend_Filetadores[[#This Row],[Data]])</f>
        <v>16</v>
      </c>
      <c r="I469" s="14">
        <f>IFERROR(Rend_Filetadores[[#This Row],[Filé produzido (kg)]]/SUMIF(Rend_Filetadores[Data],Rend_Filetadores[[#This Row],[Data]],Rend_Filetadores[Filé produzido (kg)]),"")</f>
        <v>7.9866993672962891E-2</v>
      </c>
    </row>
    <row r="470" spans="1:9" x14ac:dyDescent="0.3">
      <c r="A470" s="8">
        <v>45698</v>
      </c>
      <c r="B470" s="9" t="s">
        <v>21</v>
      </c>
      <c r="C470" s="32">
        <v>806.8</v>
      </c>
      <c r="D470" s="11">
        <v>355.29999999999973</v>
      </c>
      <c r="E470" s="16">
        <v>355.29999999999973</v>
      </c>
      <c r="F470" s="16"/>
      <c r="G470" s="12">
        <f t="shared" si="7"/>
        <v>0.44038175508180433</v>
      </c>
      <c r="H470" s="13">
        <f>COUNTIF(Rend_Filetadores[Data],Rend_Filetadores[[#This Row],[Data]])</f>
        <v>16</v>
      </c>
      <c r="I470" s="14">
        <f>IFERROR(Rend_Filetadores[[#This Row],[Filé produzido (kg)]]/SUMIF(Rend_Filetadores[Data],Rend_Filetadores[[#This Row],[Data]],Rend_Filetadores[Filé produzido (kg)]),"")</f>
        <v>8.6361747069218148E-2</v>
      </c>
    </row>
    <row r="471" spans="1:9" x14ac:dyDescent="0.3">
      <c r="A471" s="8">
        <v>45698</v>
      </c>
      <c r="B471" s="9" t="s">
        <v>22</v>
      </c>
      <c r="C471" s="32">
        <v>591.69999999999993</v>
      </c>
      <c r="D471" s="11">
        <v>251.29999999999995</v>
      </c>
      <c r="E471" s="16">
        <v>251.29999999999995</v>
      </c>
      <c r="F471" s="16"/>
      <c r="G471" s="12">
        <f t="shared" si="7"/>
        <v>0.42470846712861243</v>
      </c>
      <c r="H471" s="13">
        <f>COUNTIF(Rend_Filetadores[Data],Rend_Filetadores[[#This Row],[Data]])</f>
        <v>16</v>
      </c>
      <c r="I471" s="14">
        <f>IFERROR(Rend_Filetadores[[#This Row],[Filé produzido (kg)]]/SUMIF(Rend_Filetadores[Data],Rend_Filetadores[[#This Row],[Data]],Rend_Filetadores[Filé produzido (kg)]),"")</f>
        <v>6.1082766784392159E-2</v>
      </c>
    </row>
    <row r="472" spans="1:9" x14ac:dyDescent="0.3">
      <c r="A472" s="8">
        <v>45698</v>
      </c>
      <c r="B472" s="9" t="s">
        <v>23</v>
      </c>
      <c r="C472" s="32">
        <v>270.10000000000002</v>
      </c>
      <c r="D472" s="11">
        <v>115.72000000000003</v>
      </c>
      <c r="E472" s="16">
        <v>115.72000000000003</v>
      </c>
      <c r="F472" s="16"/>
      <c r="G472" s="12">
        <f t="shared" si="7"/>
        <v>0.4284339133654203</v>
      </c>
      <c r="H472" s="13">
        <f>COUNTIF(Rend_Filetadores[Data],Rend_Filetadores[[#This Row],[Data]])</f>
        <v>16</v>
      </c>
      <c r="I472" s="14">
        <f>IFERROR(Rend_Filetadores[[#This Row],[Filé produzido (kg)]]/SUMIF(Rend_Filetadores[Data],Rend_Filetadores[[#This Row],[Data]],Rend_Filetadores[Filé produzido (kg)]),"")</f>
        <v>2.8127726909231453E-2</v>
      </c>
    </row>
    <row r="473" spans="1:9" x14ac:dyDescent="0.3">
      <c r="A473" s="8">
        <v>45698</v>
      </c>
      <c r="B473" s="9" t="s">
        <v>24</v>
      </c>
      <c r="C473" s="32">
        <v>645.69999999999993</v>
      </c>
      <c r="D473" s="11">
        <v>261.3</v>
      </c>
      <c r="E473" s="16">
        <v>261.3</v>
      </c>
      <c r="F473" s="16"/>
      <c r="G473" s="12">
        <f t="shared" si="7"/>
        <v>0.40467709462598739</v>
      </c>
      <c r="H473" s="13">
        <f>COUNTIF(Rend_Filetadores[Data],Rend_Filetadores[[#This Row],[Data]])</f>
        <v>16</v>
      </c>
      <c r="I473" s="14">
        <f>IFERROR(Rend_Filetadores[[#This Row],[Filé produzido (kg)]]/SUMIF(Rend_Filetadores[Data],Rend_Filetadores[[#This Row],[Data]],Rend_Filetadores[Filé produzido (kg)]),"")</f>
        <v>6.3513437965625447E-2</v>
      </c>
    </row>
    <row r="474" spans="1:9" x14ac:dyDescent="0.3">
      <c r="A474" s="8">
        <v>45698</v>
      </c>
      <c r="B474" s="9" t="s">
        <v>31</v>
      </c>
      <c r="C474" s="32">
        <v>701.69999999999993</v>
      </c>
      <c r="D474" s="11">
        <v>299.83000000000004</v>
      </c>
      <c r="E474" s="16">
        <v>299.83000000000004</v>
      </c>
      <c r="F474" s="16"/>
      <c r="G474" s="12">
        <f t="shared" si="7"/>
        <v>0.42729086504204083</v>
      </c>
      <c r="H474" s="13">
        <f>COUNTIF(Rend_Filetadores[Data],Rend_Filetadores[[#This Row],[Data]])</f>
        <v>16</v>
      </c>
      <c r="I474" s="14">
        <f>IFERROR(Rend_Filetadores[[#This Row],[Filé produzido (kg)]]/SUMIF(Rend_Filetadores[Data],Rend_Filetadores[[#This Row],[Data]],Rend_Filetadores[Filé produzido (kg)]),"")</f>
        <v>7.287881402691726E-2</v>
      </c>
    </row>
    <row r="475" spans="1:9" x14ac:dyDescent="0.3">
      <c r="A475" s="8">
        <v>45698</v>
      </c>
      <c r="B475" s="9" t="s">
        <v>30</v>
      </c>
      <c r="C475" s="32">
        <v>457</v>
      </c>
      <c r="D475" s="11">
        <v>189.20000000000005</v>
      </c>
      <c r="E475" s="16">
        <v>189.20000000000005</v>
      </c>
      <c r="F475" s="16"/>
      <c r="G475" s="12">
        <f t="shared" si="7"/>
        <v>0.414004376367615</v>
      </c>
      <c r="H475" s="13">
        <f>COUNTIF(Rend_Filetadores[Data],Rend_Filetadores[[#This Row],[Data]])</f>
        <v>16</v>
      </c>
      <c r="I475" s="14">
        <f>IFERROR(Rend_Filetadores[[#This Row],[Filé produzido (kg)]]/SUMIF(Rend_Filetadores[Data],Rend_Filetadores[[#This Row],[Data]],Rend_Filetadores[Filé produzido (kg)]),"")</f>
        <v>4.5988298748933551E-2</v>
      </c>
    </row>
    <row r="476" spans="1:9" x14ac:dyDescent="0.3">
      <c r="A476" s="8">
        <v>45699</v>
      </c>
      <c r="B476" s="9" t="s">
        <v>9</v>
      </c>
      <c r="C476" s="32">
        <v>622.9</v>
      </c>
      <c r="D476" s="11">
        <v>262.30000000000007</v>
      </c>
      <c r="E476" s="16">
        <v>262.30000000000007</v>
      </c>
      <c r="F476" s="16"/>
      <c r="G476" s="12">
        <f t="shared" si="7"/>
        <v>0.42109487879274377</v>
      </c>
      <c r="H476" s="13">
        <f>COUNTIF(Rend_Filetadores[Data],Rend_Filetadores[[#This Row],[Data]])</f>
        <v>16</v>
      </c>
      <c r="I476" s="14">
        <f>IFERROR(Rend_Filetadores[[#This Row],[Filé produzido (kg)]]/SUMIF(Rend_Filetadores[Data],Rend_Filetadores[[#This Row],[Data]],Rend_Filetadores[Filé produzido (kg)]),"")</f>
        <v>6.5835048441343316E-2</v>
      </c>
    </row>
    <row r="477" spans="1:9" x14ac:dyDescent="0.3">
      <c r="A477" s="8">
        <v>45699</v>
      </c>
      <c r="B477" s="9" t="s">
        <v>26</v>
      </c>
      <c r="C477" s="32">
        <v>627.90000000000009</v>
      </c>
      <c r="D477" s="11">
        <v>250.40000000000012</v>
      </c>
      <c r="E477" s="16">
        <v>250.40000000000012</v>
      </c>
      <c r="F477" s="16"/>
      <c r="G477" s="12">
        <f t="shared" si="7"/>
        <v>0.39878961618092068</v>
      </c>
      <c r="H477" s="13">
        <f>COUNTIF(Rend_Filetadores[Data],Rend_Filetadores[[#This Row],[Data]])</f>
        <v>16</v>
      </c>
      <c r="I477" s="12">
        <f>IFERROR(Rend_Filetadores[[#This Row],[Filé produzido (kg)]]/SUMIF(Rend_Filetadores[Data],Rend_Filetadores[[#This Row],[Data]],Rend_Filetadores[Filé produzido (kg)]),"")</f>
        <v>6.284825058982986E-2</v>
      </c>
    </row>
    <row r="478" spans="1:9" x14ac:dyDescent="0.3">
      <c r="A478" s="8">
        <v>45699</v>
      </c>
      <c r="B478" s="9" t="s">
        <v>10</v>
      </c>
      <c r="C478" s="32">
        <v>621.5</v>
      </c>
      <c r="D478" s="11">
        <v>268.40000000000009</v>
      </c>
      <c r="E478" s="16">
        <v>268.40000000000009</v>
      </c>
      <c r="F478" s="16"/>
      <c r="G478" s="12">
        <f t="shared" si="7"/>
        <v>0.43185840707964618</v>
      </c>
      <c r="H478" s="13">
        <f>COUNTIF(Rend_Filetadores[Data],Rend_Filetadores[[#This Row],[Data]])</f>
        <v>16</v>
      </c>
      <c r="I478" s="12">
        <f>IFERROR(Rend_Filetadores[[#This Row],[Filé produzido (kg)]]/SUMIF(Rend_Filetadores[Data],Rend_Filetadores[[#This Row],[Data]],Rend_Filetadores[Filé produzido (kg)]),"")</f>
        <v>6.7366096079514104E-2</v>
      </c>
    </row>
    <row r="479" spans="1:9" x14ac:dyDescent="0.3">
      <c r="A479" s="8">
        <v>45699</v>
      </c>
      <c r="B479" s="9" t="s">
        <v>11</v>
      </c>
      <c r="C479" s="32">
        <v>512.1</v>
      </c>
      <c r="D479" s="11">
        <v>214.59999999999997</v>
      </c>
      <c r="E479" s="16">
        <v>214.59999999999997</v>
      </c>
      <c r="F479" s="16"/>
      <c r="G479" s="12">
        <f t="shared" si="7"/>
        <v>0.41905877758250332</v>
      </c>
      <c r="H479" s="13">
        <f>COUNTIF(Rend_Filetadores[Data],Rend_Filetadores[[#This Row],[Data]])</f>
        <v>16</v>
      </c>
      <c r="I479" s="12">
        <f>IFERROR(Rend_Filetadores[[#This Row],[Filé produzido (kg)]]/SUMIF(Rend_Filetadores[Data],Rend_Filetadores[[#This Row],[Data]],Rend_Filetadores[Filé produzido (kg)]),"")</f>
        <v>5.3862757893680023E-2</v>
      </c>
    </row>
    <row r="480" spans="1:9" x14ac:dyDescent="0.3">
      <c r="A480" s="8">
        <v>45699</v>
      </c>
      <c r="B480" s="9" t="s">
        <v>12</v>
      </c>
      <c r="C480" s="32">
        <v>516.1</v>
      </c>
      <c r="D480" s="11">
        <v>263.19999999999993</v>
      </c>
      <c r="E480" s="16">
        <v>263.19999999999993</v>
      </c>
      <c r="F480" s="16"/>
      <c r="G480" s="12">
        <f t="shared" si="7"/>
        <v>0.50997868630110432</v>
      </c>
      <c r="H480" s="13">
        <f>COUNTIF(Rend_Filetadores[Data],Rend_Filetadores[[#This Row],[Data]])</f>
        <v>16</v>
      </c>
      <c r="I480" s="12">
        <f>IFERROR(Rend_Filetadores[[#This Row],[Filé produzido (kg)]]/SUMIF(Rend_Filetadores[Data],Rend_Filetadores[[#This Row],[Data]],Rend_Filetadores[Filé produzido (kg)]),"")</f>
        <v>6.6060940715827493E-2</v>
      </c>
    </row>
    <row r="481" spans="1:9" x14ac:dyDescent="0.3">
      <c r="A481" s="8">
        <v>45699</v>
      </c>
      <c r="B481" s="9" t="s">
        <v>13</v>
      </c>
      <c r="C481" s="32">
        <v>718</v>
      </c>
      <c r="D481" s="11">
        <v>304.7</v>
      </c>
      <c r="E481" s="16">
        <v>304.7</v>
      </c>
      <c r="F481" s="16"/>
      <c r="G481" s="12">
        <f t="shared" si="7"/>
        <v>0.42437325905292478</v>
      </c>
      <c r="H481" s="13">
        <f>COUNTIF(Rend_Filetadores[Data],Rend_Filetadores[[#This Row],[Data]])</f>
        <v>16</v>
      </c>
      <c r="I481" s="12">
        <f>IFERROR(Rend_Filetadores[[#This Row],[Filé produzido (kg)]]/SUMIF(Rend_Filetadores[Data],Rend_Filetadores[[#This Row],[Data]],Rend_Filetadores[Filé produzido (kg)]),"")</f>
        <v>7.6477084483710656E-2</v>
      </c>
    </row>
    <row r="482" spans="1:9" x14ac:dyDescent="0.3">
      <c r="A482" s="8">
        <v>45699</v>
      </c>
      <c r="B482" s="9" t="s">
        <v>14</v>
      </c>
      <c r="C482" s="32">
        <v>797.20000000000016</v>
      </c>
      <c r="D482" s="11">
        <v>335.79999999999995</v>
      </c>
      <c r="E482" s="16">
        <v>335.79999999999995</v>
      </c>
      <c r="F482" s="16"/>
      <c r="G482" s="12">
        <f t="shared" si="7"/>
        <v>0.42122428499749109</v>
      </c>
      <c r="H482" s="13">
        <f>COUNTIF(Rend_Filetadores[Data],Rend_Filetadores[[#This Row],[Data]])</f>
        <v>16</v>
      </c>
      <c r="I482" s="12">
        <f>IFERROR(Rend_Filetadores[[#This Row],[Filé produzido (kg)]]/SUMIF(Rend_Filetadores[Data],Rend_Filetadores[[#This Row],[Data]],Rend_Filetadores[Filé produzido (kg)]),"")</f>
        <v>8.4282917524220652E-2</v>
      </c>
    </row>
    <row r="483" spans="1:9" x14ac:dyDescent="0.3">
      <c r="A483" s="8">
        <v>45699</v>
      </c>
      <c r="B483" s="9" t="s">
        <v>15</v>
      </c>
      <c r="C483" s="32">
        <v>518.70000000000005</v>
      </c>
      <c r="D483" s="11">
        <v>214.60000000000005</v>
      </c>
      <c r="E483" s="16">
        <v>214.60000000000005</v>
      </c>
      <c r="F483" s="16"/>
      <c r="G483" s="12">
        <f t="shared" si="7"/>
        <v>0.4137266242529401</v>
      </c>
      <c r="H483" s="13">
        <f>COUNTIF(Rend_Filetadores[Data],Rend_Filetadores[[#This Row],[Data]])</f>
        <v>16</v>
      </c>
      <c r="I483" s="14">
        <f>IFERROR(Rend_Filetadores[[#This Row],[Filé produzido (kg)]]/SUMIF(Rend_Filetadores[Data],Rend_Filetadores[[#This Row],[Data]],Rend_Filetadores[Filé produzido (kg)]),"")</f>
        <v>5.3862757893680044E-2</v>
      </c>
    </row>
    <row r="484" spans="1:9" x14ac:dyDescent="0.3">
      <c r="A484" s="8">
        <v>45699</v>
      </c>
      <c r="B484" s="50" t="s">
        <v>17</v>
      </c>
      <c r="C484" s="16">
        <v>607.5</v>
      </c>
      <c r="D484" s="11">
        <v>254.80000000000004</v>
      </c>
      <c r="E484" s="16">
        <v>254.80000000000004</v>
      </c>
      <c r="F484" s="16"/>
      <c r="G484" s="12">
        <f t="shared" si="7"/>
        <v>0.41942386831275724</v>
      </c>
      <c r="H484" s="13">
        <f>COUNTIF(Rend_Filetadores[Data],Rend_Filetadores[[#This Row],[Data]])</f>
        <v>16</v>
      </c>
      <c r="I484" s="14">
        <f>IFERROR(Rend_Filetadores[[#This Row],[Filé produzido (kg)]]/SUMIF(Rend_Filetadores[Data],Rend_Filetadores[[#This Row],[Data]],Rend_Filetadores[Filé produzido (kg)]),"")</f>
        <v>6.3952612820641533E-2</v>
      </c>
    </row>
    <row r="485" spans="1:9" x14ac:dyDescent="0.3">
      <c r="A485" s="8">
        <v>45699</v>
      </c>
      <c r="B485" s="9" t="s">
        <v>18</v>
      </c>
      <c r="C485" s="16">
        <v>506.29999999999995</v>
      </c>
      <c r="D485" s="11">
        <v>212.09999999999997</v>
      </c>
      <c r="E485" s="16">
        <v>212.09999999999997</v>
      </c>
      <c r="F485" s="16"/>
      <c r="G485" s="12">
        <f t="shared" si="7"/>
        <v>0.41892158799130946</v>
      </c>
      <c r="H485" s="13">
        <f>COUNTIF(Rend_Filetadores[Data],Rend_Filetadores[[#This Row],[Data]])</f>
        <v>16</v>
      </c>
      <c r="I485" s="14">
        <f>IFERROR(Rend_Filetadores[[#This Row],[Filé produzido (kg)]]/SUMIF(Rend_Filetadores[Data],Rend_Filetadores[[#This Row],[Data]],Rend_Filetadores[Filé produzido (kg)]),"")</f>
        <v>5.3235279353446102E-2</v>
      </c>
    </row>
    <row r="486" spans="1:9" x14ac:dyDescent="0.3">
      <c r="A486" s="8">
        <v>45699</v>
      </c>
      <c r="B486" s="9" t="s">
        <v>20</v>
      </c>
      <c r="C486" s="16">
        <v>726.00000000000011</v>
      </c>
      <c r="D486" s="11">
        <v>306.2999999999999</v>
      </c>
      <c r="E486" s="16">
        <v>306.2999999999999</v>
      </c>
      <c r="F486" s="16"/>
      <c r="G486" s="12">
        <f t="shared" si="7"/>
        <v>0.4219008264462808</v>
      </c>
      <c r="H486" s="13">
        <f>COUNTIF(Rend_Filetadores[Data],Rend_Filetadores[[#This Row],[Data]])</f>
        <v>16</v>
      </c>
      <c r="I486" s="14">
        <f>IFERROR(Rend_Filetadores[[#This Row],[Filé produzido (kg)]]/SUMIF(Rend_Filetadores[Data],Rend_Filetadores[[#This Row],[Data]],Rend_Filetadores[Filé produzido (kg)]),"")</f>
        <v>7.6878670749460337E-2</v>
      </c>
    </row>
    <row r="487" spans="1:9" x14ac:dyDescent="0.3">
      <c r="A487" s="27">
        <v>45699</v>
      </c>
      <c r="B487" s="28" t="s">
        <v>21</v>
      </c>
      <c r="C487" s="29">
        <v>623.80000000000007</v>
      </c>
      <c r="D487" s="11">
        <v>268.40000000000003</v>
      </c>
      <c r="E487" s="29">
        <v>268.40000000000003</v>
      </c>
      <c r="F487" s="29"/>
      <c r="G487" s="12">
        <f t="shared" si="7"/>
        <v>0.43026611093299133</v>
      </c>
      <c r="H487" s="13">
        <f>COUNTIF(Rend_Filetadores[Data],Rend_Filetadores[[#This Row],[Data]])</f>
        <v>16</v>
      </c>
      <c r="I487" s="14">
        <f>IFERROR(Rend_Filetadores[[#This Row],[Filé produzido (kg)]]/SUMIF(Rend_Filetadores[Data],Rend_Filetadores[[#This Row],[Data]],Rend_Filetadores[Filé produzido (kg)]),"")</f>
        <v>6.736609607951409E-2</v>
      </c>
    </row>
    <row r="488" spans="1:9" x14ac:dyDescent="0.3">
      <c r="A488" s="8">
        <v>45699</v>
      </c>
      <c r="B488" s="9" t="s">
        <v>22</v>
      </c>
      <c r="C488" s="10">
        <v>517.9</v>
      </c>
      <c r="D488" s="11">
        <v>173.2000000000001</v>
      </c>
      <c r="E488" s="10">
        <v>173.2000000000001</v>
      </c>
      <c r="F488" s="10"/>
      <c r="G488" s="12">
        <f t="shared" si="7"/>
        <v>0.33442749565553215</v>
      </c>
      <c r="H488" s="13">
        <f>COUNTIF(Rend_Filetadores[Data],Rend_Filetadores[[#This Row],[Data]])</f>
        <v>16</v>
      </c>
      <c r="I488" s="14">
        <f>IFERROR(Rend_Filetadores[[#This Row],[Filé produzido (kg)]]/SUMIF(Rend_Filetadores[Data],Rend_Filetadores[[#This Row],[Data]],Rend_Filetadores[Filé produzido (kg)]),"")</f>
        <v>4.347171326740628E-2</v>
      </c>
    </row>
    <row r="489" spans="1:9" x14ac:dyDescent="0.3">
      <c r="A489" s="8">
        <v>45699</v>
      </c>
      <c r="B489" s="9" t="s">
        <v>24</v>
      </c>
      <c r="C489" s="10">
        <v>609.9</v>
      </c>
      <c r="D489" s="11">
        <v>253.50000000000006</v>
      </c>
      <c r="E489" s="10">
        <v>253.50000000000006</v>
      </c>
      <c r="F489" s="10"/>
      <c r="G489" s="12">
        <f t="shared" si="7"/>
        <v>0.41564190850959182</v>
      </c>
      <c r="H489" s="13">
        <f>COUNTIF(Rend_Filetadores[Data],Rend_Filetadores[[#This Row],[Data]])</f>
        <v>16</v>
      </c>
      <c r="I489" s="14">
        <f>IFERROR(Rend_Filetadores[[#This Row],[Filé produzido (kg)]]/SUMIF(Rend_Filetadores[Data],Rend_Filetadores[[#This Row],[Data]],Rend_Filetadores[Filé produzido (kg)]),"")</f>
        <v>6.3626323979719901E-2</v>
      </c>
    </row>
    <row r="490" spans="1:9" x14ac:dyDescent="0.3">
      <c r="A490" s="8">
        <v>45699</v>
      </c>
      <c r="B490" s="9" t="s">
        <v>31</v>
      </c>
      <c r="C490" s="10">
        <v>528.1</v>
      </c>
      <c r="D490" s="11">
        <v>221.40000000000003</v>
      </c>
      <c r="E490" s="10">
        <v>221.40000000000003</v>
      </c>
      <c r="F490" s="10"/>
      <c r="G490" s="12">
        <f t="shared" si="7"/>
        <v>0.41923878053398983</v>
      </c>
      <c r="H490" s="13">
        <f>COUNTIF(Rend_Filetadores[Data],Rend_Filetadores[[#This Row],[Data]])</f>
        <v>16</v>
      </c>
      <c r="I490" s="14">
        <f>IFERROR(Rend_Filetadores[[#This Row],[Filé produzido (kg)]]/SUMIF(Rend_Filetadores[Data],Rend_Filetadores[[#This Row],[Data]],Rend_Filetadores[Filé produzido (kg)]),"")</f>
        <v>5.5569499523116316E-2</v>
      </c>
    </row>
    <row r="491" spans="1:9" x14ac:dyDescent="0.3">
      <c r="A491" s="8">
        <v>45699</v>
      </c>
      <c r="B491" s="9" t="s">
        <v>30</v>
      </c>
      <c r="C491" s="15">
        <v>438.2</v>
      </c>
      <c r="D491" s="11">
        <v>180.50000000000003</v>
      </c>
      <c r="E491" s="10">
        <v>180.50000000000003</v>
      </c>
      <c r="F491" s="10"/>
      <c r="G491" s="12">
        <f t="shared" si="7"/>
        <v>0.41191236878137844</v>
      </c>
      <c r="H491" s="13">
        <f>COUNTIF(Rend_Filetadores[Data],Rend_Filetadores[[#This Row],[Data]])</f>
        <v>16</v>
      </c>
      <c r="I491" s="14">
        <f>IFERROR(Rend_Filetadores[[#This Row],[Filé produzido (kg)]]/SUMIF(Rend_Filetadores[Data],Rend_Filetadores[[#This Row],[Data]],Rend_Filetadores[Filé produzido (kg)]),"")</f>
        <v>4.5303950604889315E-2</v>
      </c>
    </row>
    <row r="492" spans="1:9" x14ac:dyDescent="0.3">
      <c r="A492" s="8">
        <v>45700</v>
      </c>
      <c r="B492" s="9" t="s">
        <v>9</v>
      </c>
      <c r="C492" s="10">
        <v>717.30000000000007</v>
      </c>
      <c r="D492" s="11">
        <v>303.39999999999992</v>
      </c>
      <c r="E492" s="10">
        <v>303.39999999999992</v>
      </c>
      <c r="F492" s="10"/>
      <c r="G492" s="12">
        <f t="shared" si="7"/>
        <v>0.4229750453087967</v>
      </c>
      <c r="H492" s="13">
        <f>COUNTIF(Rend_Filetadores[Data],Rend_Filetadores[[#This Row],[Data]])</f>
        <v>18</v>
      </c>
      <c r="I492" s="14">
        <f>IFERROR(Rend_Filetadores[[#This Row],[Filé produzido (kg)]]/SUMIF(Rend_Filetadores[Data],Rend_Filetadores[[#This Row],[Data]],Rend_Filetadores[Filé produzido (kg)]),"")</f>
        <v>7.0870629566647345E-2</v>
      </c>
    </row>
    <row r="493" spans="1:9" x14ac:dyDescent="0.3">
      <c r="A493" s="8">
        <v>45700</v>
      </c>
      <c r="B493" s="9" t="s">
        <v>26</v>
      </c>
      <c r="C493" s="10">
        <v>611.49999999999989</v>
      </c>
      <c r="D493" s="11">
        <v>246.09999999999997</v>
      </c>
      <c r="E493" s="10">
        <v>246.09999999999997</v>
      </c>
      <c r="F493" s="10"/>
      <c r="G493" s="12">
        <f t="shared" si="7"/>
        <v>0.40245298446443173</v>
      </c>
      <c r="H493" s="13">
        <f>COUNTIF(Rend_Filetadores[Data],Rend_Filetadores[[#This Row],[Data]])</f>
        <v>18</v>
      </c>
      <c r="I493" s="14">
        <f>IFERROR(Rend_Filetadores[[#This Row],[Filé produzido (kg)]]/SUMIF(Rend_Filetadores[Data],Rend_Filetadores[[#This Row],[Data]],Rend_Filetadores[Filé produzido (kg)]),"")</f>
        <v>5.7486031431614737E-2</v>
      </c>
    </row>
    <row r="494" spans="1:9" x14ac:dyDescent="0.3">
      <c r="A494" s="8">
        <v>45700</v>
      </c>
      <c r="B494" s="9" t="s">
        <v>10</v>
      </c>
      <c r="C494" s="10">
        <v>618.5</v>
      </c>
      <c r="D494" s="11">
        <v>261.29999999999984</v>
      </c>
      <c r="E494" s="10">
        <v>261.29999999999984</v>
      </c>
      <c r="F494" s="10"/>
      <c r="G494" s="12">
        <f t="shared" si="7"/>
        <v>0.42247372675828593</v>
      </c>
      <c r="H494" s="13">
        <f>COUNTIF(Rend_Filetadores[Data],Rend_Filetadores[[#This Row],[Data]])</f>
        <v>18</v>
      </c>
      <c r="I494" s="14">
        <f>IFERROR(Rend_Filetadores[[#This Row],[Filé produzido (kg)]]/SUMIF(Rend_Filetadores[Data],Rend_Filetadores[[#This Row],[Data]],Rend_Filetadores[Filé produzido (kg)]),"")</f>
        <v>6.1036570552949712E-2</v>
      </c>
    </row>
    <row r="495" spans="1:9" x14ac:dyDescent="0.3">
      <c r="A495" s="8">
        <v>45700</v>
      </c>
      <c r="B495" s="9" t="s">
        <v>11</v>
      </c>
      <c r="C495" s="10">
        <v>665.80000000000007</v>
      </c>
      <c r="D495" s="11">
        <v>281.09999999999997</v>
      </c>
      <c r="E495" s="10">
        <v>281.09999999999997</v>
      </c>
      <c r="F495" s="10"/>
      <c r="G495" s="12">
        <f t="shared" si="7"/>
        <v>0.42219885851607081</v>
      </c>
      <c r="H495" s="13">
        <f>COUNTIF(Rend_Filetadores[Data],Rend_Filetadores[[#This Row],[Data]])</f>
        <v>18</v>
      </c>
      <c r="I495" s="14">
        <f>IFERROR(Rend_Filetadores[[#This Row],[Filé produzido (kg)]]/SUMIF(Rend_Filetadores[Data],Rend_Filetadores[[#This Row],[Data]],Rend_Filetadores[Filé produzido (kg)]),"")</f>
        <v>6.5661614934688764E-2</v>
      </c>
    </row>
    <row r="496" spans="1:9" x14ac:dyDescent="0.3">
      <c r="A496" s="8">
        <v>45700</v>
      </c>
      <c r="B496" s="9" t="s">
        <v>12</v>
      </c>
      <c r="C496" s="10">
        <v>713.69999999999993</v>
      </c>
      <c r="D496" s="11">
        <v>303.10000000000002</v>
      </c>
      <c r="E496" s="10">
        <v>303.10000000000002</v>
      </c>
      <c r="F496" s="10"/>
      <c r="G496" s="12">
        <f t="shared" si="7"/>
        <v>0.42468824436037556</v>
      </c>
      <c r="H496" s="13">
        <f>COUNTIF(Rend_Filetadores[Data],Rend_Filetadores[[#This Row],[Data]])</f>
        <v>18</v>
      </c>
      <c r="I496" s="14">
        <f>IFERROR(Rend_Filetadores[[#This Row],[Filé produzido (kg)]]/SUMIF(Rend_Filetadores[Data],Rend_Filetadores[[#This Row],[Data]],Rend_Filetadores[Filé produzido (kg)]),"")</f>
        <v>7.0800553136621008E-2</v>
      </c>
    </row>
    <row r="497" spans="1:9" x14ac:dyDescent="0.3">
      <c r="A497" s="8">
        <v>45700</v>
      </c>
      <c r="B497" s="9" t="s">
        <v>13</v>
      </c>
      <c r="C497" s="10">
        <v>227.4</v>
      </c>
      <c r="D497" s="11">
        <v>97.1</v>
      </c>
      <c r="E497" s="10">
        <v>97.1</v>
      </c>
      <c r="F497" s="10"/>
      <c r="G497" s="12">
        <f t="shared" si="7"/>
        <v>0.42700087950747578</v>
      </c>
      <c r="H497" s="13">
        <f>COUNTIF(Rend_Filetadores[Data],Rend_Filetadores[[#This Row],[Data]])</f>
        <v>18</v>
      </c>
      <c r="I497" s="14">
        <f>IFERROR(Rend_Filetadores[[#This Row],[Filé produzido (kg)]]/SUMIF(Rend_Filetadores[Data],Rend_Filetadores[[#This Row],[Data]],Rend_Filetadores[Filé produzido (kg)]),"")</f>
        <v>2.2681404518528205E-2</v>
      </c>
    </row>
    <row r="498" spans="1:9" x14ac:dyDescent="0.3">
      <c r="A498" s="8">
        <v>45700</v>
      </c>
      <c r="B498" s="9" t="s">
        <v>14</v>
      </c>
      <c r="C498" s="15">
        <v>826.00000000000011</v>
      </c>
      <c r="D498" s="11">
        <v>360.59999999999991</v>
      </c>
      <c r="E498" s="10">
        <v>360.59999999999991</v>
      </c>
      <c r="F498" s="10"/>
      <c r="G498" s="12">
        <f t="shared" si="7"/>
        <v>0.43656174334140418</v>
      </c>
      <c r="H498" s="13">
        <f>COUNTIF(Rend_Filetadores[Data],Rend_Filetadores[[#This Row],[Data]])</f>
        <v>18</v>
      </c>
      <c r="I498" s="14">
        <f>IFERROR(Rend_Filetadores[[#This Row],[Filé produzido (kg)]]/SUMIF(Rend_Filetadores[Data],Rend_Filetadores[[#This Row],[Data]],Rend_Filetadores[Filé produzido (kg)]),"")</f>
        <v>8.4231868891671169E-2</v>
      </c>
    </row>
    <row r="499" spans="1:9" x14ac:dyDescent="0.3">
      <c r="A499" s="8">
        <v>45700</v>
      </c>
      <c r="B499" s="9" t="s">
        <v>15</v>
      </c>
      <c r="C499" s="10">
        <v>715.2</v>
      </c>
      <c r="D499" s="11">
        <v>302.2</v>
      </c>
      <c r="E499" s="10">
        <v>302.2</v>
      </c>
      <c r="F499" s="10"/>
      <c r="G499" s="12">
        <f t="shared" si="7"/>
        <v>0.42253914988814312</v>
      </c>
      <c r="H499" s="13">
        <f>COUNTIF(Rend_Filetadores[Data],Rend_Filetadores[[#This Row],[Data]])</f>
        <v>18</v>
      </c>
      <c r="I499" s="14">
        <f>IFERROR(Rend_Filetadores[[#This Row],[Filé produzido (kg)]]/SUMIF(Rend_Filetadores[Data],Rend_Filetadores[[#This Row],[Data]],Rend_Filetadores[Filé produzido (kg)]),"")</f>
        <v>7.0590323846541958E-2</v>
      </c>
    </row>
    <row r="500" spans="1:9" x14ac:dyDescent="0.3">
      <c r="A500" s="8">
        <v>45700</v>
      </c>
      <c r="B500" s="9" t="s">
        <v>17</v>
      </c>
      <c r="C500" s="10">
        <v>712.50000000000011</v>
      </c>
      <c r="D500" s="11">
        <v>294.00000000000006</v>
      </c>
      <c r="E500" s="10">
        <v>294.00000000000006</v>
      </c>
      <c r="F500" s="10"/>
      <c r="G500" s="12">
        <f t="shared" si="7"/>
        <v>0.41263157894736846</v>
      </c>
      <c r="H500" s="13">
        <f>COUNTIF(Rend_Filetadores[Data],Rend_Filetadores[[#This Row],[Data]])</f>
        <v>18</v>
      </c>
      <c r="I500" s="14">
        <f>IFERROR(Rend_Filetadores[[#This Row],[Filé produzido (kg)]]/SUMIF(Rend_Filetadores[Data],Rend_Filetadores[[#This Row],[Data]],Rend_Filetadores[Filé produzido (kg)]),"")</f>
        <v>6.8674901425821777E-2</v>
      </c>
    </row>
    <row r="501" spans="1:9" x14ac:dyDescent="0.3">
      <c r="A501" s="8">
        <v>45700</v>
      </c>
      <c r="B501" s="9" t="s">
        <v>18</v>
      </c>
      <c r="C501" s="10">
        <v>623.4</v>
      </c>
      <c r="D501" s="11">
        <v>268.2</v>
      </c>
      <c r="E501" s="10">
        <v>268.2</v>
      </c>
      <c r="F501" s="10"/>
      <c r="G501" s="12">
        <f t="shared" si="7"/>
        <v>0.43022136669874878</v>
      </c>
      <c r="H501" s="13">
        <f>COUNTIF(Rend_Filetadores[Data],Rend_Filetadores[[#This Row],[Data]])</f>
        <v>18</v>
      </c>
      <c r="I501" s="14">
        <f>IFERROR(Rend_Filetadores[[#This Row],[Filé produzido (kg)]]/SUMIF(Rend_Filetadores[Data],Rend_Filetadores[[#This Row],[Data]],Rend_Filetadores[Filé produzido (kg)]),"")</f>
        <v>6.2648328443555765E-2</v>
      </c>
    </row>
    <row r="502" spans="1:9" x14ac:dyDescent="0.3">
      <c r="A502" s="8">
        <v>45700</v>
      </c>
      <c r="B502" s="9" t="s">
        <v>20</v>
      </c>
      <c r="C502" s="10">
        <v>790.09999999999991</v>
      </c>
      <c r="D502" s="11">
        <v>327.00000000000011</v>
      </c>
      <c r="E502" s="10">
        <v>327.00000000000011</v>
      </c>
      <c r="F502" s="10"/>
      <c r="G502" s="12">
        <f t="shared" si="7"/>
        <v>0.41387166181496032</v>
      </c>
      <c r="H502" s="13">
        <f>COUNTIF(Rend_Filetadores[Data],Rend_Filetadores[[#This Row],[Data]])</f>
        <v>18</v>
      </c>
      <c r="I502" s="14">
        <f>IFERROR(Rend_Filetadores[[#This Row],[Filé produzido (kg)]]/SUMIF(Rend_Filetadores[Data],Rend_Filetadores[[#This Row],[Data]],Rend_Filetadores[Filé produzido (kg)]),"")</f>
        <v>7.6383308728720151E-2</v>
      </c>
    </row>
    <row r="503" spans="1:9" x14ac:dyDescent="0.3">
      <c r="A503" s="8">
        <v>45700</v>
      </c>
      <c r="B503" s="9" t="s">
        <v>21</v>
      </c>
      <c r="C503" s="10">
        <v>489.3</v>
      </c>
      <c r="D503" s="11">
        <v>214</v>
      </c>
      <c r="E503" s="10">
        <v>214</v>
      </c>
      <c r="F503" s="10"/>
      <c r="G503" s="12">
        <f t="shared" si="7"/>
        <v>0.43735949315348455</v>
      </c>
      <c r="H503" s="13">
        <f>COUNTIF(Rend_Filetadores[Data],Rend_Filetadores[[#This Row],[Data]])</f>
        <v>18</v>
      </c>
      <c r="I503" s="14">
        <f>IFERROR(Rend_Filetadores[[#This Row],[Filé produzido (kg)]]/SUMIF(Rend_Filetadores[Data],Rend_Filetadores[[#This Row],[Data]],Rend_Filetadores[Filé produzido (kg)]),"")</f>
        <v>4.9987853418795435E-2</v>
      </c>
    </row>
    <row r="504" spans="1:9" x14ac:dyDescent="0.3">
      <c r="A504" s="8">
        <v>45700</v>
      </c>
      <c r="B504" s="9" t="s">
        <v>22</v>
      </c>
      <c r="C504" s="10">
        <v>614.4</v>
      </c>
      <c r="D504" s="11">
        <v>249.70000000000005</v>
      </c>
      <c r="E504" s="10">
        <v>249.70000000000005</v>
      </c>
      <c r="F504" s="10"/>
      <c r="G504" s="12">
        <f t="shared" si="7"/>
        <v>0.40641276041666674</v>
      </c>
      <c r="H504" s="13">
        <f>COUNTIF(Rend_Filetadores[Data],Rend_Filetadores[[#This Row],[Data]])</f>
        <v>18</v>
      </c>
      <c r="I504" s="14">
        <f>IFERROR(Rend_Filetadores[[#This Row],[Filé produzido (kg)]]/SUMIF(Rend_Filetadores[Data],Rend_Filetadores[[#This Row],[Data]],Rend_Filetadores[Filé produzido (kg)]),"")</f>
        <v>5.8326948591930945E-2</v>
      </c>
    </row>
    <row r="505" spans="1:9" x14ac:dyDescent="0.3">
      <c r="A505" s="8">
        <v>45700</v>
      </c>
      <c r="B505" s="9" t="s">
        <v>23</v>
      </c>
      <c r="C505" s="16">
        <v>116.8</v>
      </c>
      <c r="D505" s="11">
        <v>49.600000000000009</v>
      </c>
      <c r="E505" s="16">
        <v>49.600000000000009</v>
      </c>
      <c r="F505" s="16"/>
      <c r="G505" s="12">
        <f t="shared" si="7"/>
        <v>0.42465753424657543</v>
      </c>
      <c r="H505" s="13">
        <f>COUNTIF(Rend_Filetadores[Data],Rend_Filetadores[[#This Row],[Data]])</f>
        <v>18</v>
      </c>
      <c r="I505" s="14">
        <f>IFERROR(Rend_Filetadores[[#This Row],[Filé produzido (kg)]]/SUMIF(Rend_Filetadores[Data],Rend_Filetadores[[#This Row],[Data]],Rend_Filetadores[Filé produzido (kg)]),"")</f>
        <v>1.1585969764356326E-2</v>
      </c>
    </row>
    <row r="506" spans="1:9" x14ac:dyDescent="0.3">
      <c r="A506" s="8">
        <v>45700</v>
      </c>
      <c r="B506" s="9" t="s">
        <v>24</v>
      </c>
      <c r="C506" s="16">
        <v>611.29999999999995</v>
      </c>
      <c r="D506" s="11">
        <v>256.70000000000005</v>
      </c>
      <c r="E506" s="16">
        <v>256.70000000000005</v>
      </c>
      <c r="F506" s="16"/>
      <c r="G506" s="12">
        <f t="shared" si="7"/>
        <v>0.41992475053165396</v>
      </c>
      <c r="H506" s="13">
        <f>COUNTIF(Rend_Filetadores[Data],Rend_Filetadores[[#This Row],[Data]])</f>
        <v>18</v>
      </c>
      <c r="I506" s="14">
        <f>IFERROR(Rend_Filetadores[[#This Row],[Filé produzido (kg)]]/SUMIF(Rend_Filetadores[Data],Rend_Filetadores[[#This Row],[Data]],Rend_Filetadores[Filé produzido (kg)]),"")</f>
        <v>5.9962065292545746E-2</v>
      </c>
    </row>
    <row r="507" spans="1:9" x14ac:dyDescent="0.3">
      <c r="A507" s="8">
        <v>45700</v>
      </c>
      <c r="B507" s="9" t="s">
        <v>31</v>
      </c>
      <c r="C507" s="16">
        <v>611.80000000000007</v>
      </c>
      <c r="D507" s="11">
        <v>264.44000000000005</v>
      </c>
      <c r="E507" s="16">
        <v>264.44000000000005</v>
      </c>
      <c r="F507" s="16"/>
      <c r="G507" s="12">
        <f t="shared" si="7"/>
        <v>0.43223275580254988</v>
      </c>
      <c r="H507" s="13">
        <f>COUNTIF(Rend_Filetadores[Data],Rend_Filetadores[[#This Row],[Data]])</f>
        <v>18</v>
      </c>
      <c r="I507" s="14">
        <f>IFERROR(Rend_Filetadores[[#This Row],[Filé produzido (kg)]]/SUMIF(Rend_Filetadores[Data],Rend_Filetadores[[#This Row],[Data]],Rend_Filetadores[Filé produzido (kg)]),"")</f>
        <v>6.1770037187225547E-2</v>
      </c>
    </row>
    <row r="508" spans="1:9" x14ac:dyDescent="0.3">
      <c r="A508" s="8">
        <v>45700</v>
      </c>
      <c r="B508" s="9" t="s">
        <v>30</v>
      </c>
      <c r="C508" s="16">
        <v>434.40000000000003</v>
      </c>
      <c r="D508" s="11">
        <v>177.7000000000001</v>
      </c>
      <c r="E508" s="16">
        <v>177.7000000000001</v>
      </c>
      <c r="F508" s="16"/>
      <c r="G508" s="12">
        <f t="shared" si="7"/>
        <v>0.40906998158379393</v>
      </c>
      <c r="H508" s="13">
        <f>COUNTIF(Rend_Filetadores[Data],Rend_Filetadores[[#This Row],[Data]])</f>
        <v>18</v>
      </c>
      <c r="I508" s="14">
        <f>IFERROR(Rend_Filetadores[[#This Row],[Filé produzido (kg)]]/SUMIF(Rend_Filetadores[Data],Rend_Filetadores[[#This Row],[Data]],Rend_Filetadores[Filé produzido (kg)]),"")</f>
        <v>4.1508605385607258E-2</v>
      </c>
    </row>
    <row r="509" spans="1:9" x14ac:dyDescent="0.3">
      <c r="A509" s="8">
        <v>45700</v>
      </c>
      <c r="B509" s="9" t="s">
        <v>32</v>
      </c>
      <c r="C509" s="10">
        <v>63.8</v>
      </c>
      <c r="D509" s="11">
        <v>24.800000000000004</v>
      </c>
      <c r="E509" s="10">
        <v>24.800000000000004</v>
      </c>
      <c r="F509" s="10"/>
      <c r="G509" s="12">
        <f t="shared" si="7"/>
        <v>0.38871473354231983</v>
      </c>
      <c r="H509" s="13">
        <f>COUNTIF(Rend_Filetadores[Data],Rend_Filetadores[[#This Row],[Data]])</f>
        <v>18</v>
      </c>
      <c r="I509" s="14">
        <f>IFERROR(Rend_Filetadores[[#This Row],[Filé produzido (kg)]]/SUMIF(Rend_Filetadores[Data],Rend_Filetadores[[#This Row],[Data]],Rend_Filetadores[Filé produzido (kg)]),"")</f>
        <v>5.7929848821781631E-3</v>
      </c>
    </row>
    <row r="510" spans="1:9" x14ac:dyDescent="0.3">
      <c r="A510" s="8">
        <v>45701</v>
      </c>
      <c r="B510" s="9" t="s">
        <v>9</v>
      </c>
      <c r="C510" s="16">
        <v>703.4</v>
      </c>
      <c r="D510" s="11">
        <v>299</v>
      </c>
      <c r="E510" s="16">
        <v>299</v>
      </c>
      <c r="F510" s="16"/>
      <c r="G510" s="12">
        <f t="shared" si="7"/>
        <v>0.42507819164060279</v>
      </c>
      <c r="H510" s="13">
        <f>COUNTIF(Rend_Filetadores[Data],Rend_Filetadores[[#This Row],[Data]])</f>
        <v>17</v>
      </c>
      <c r="I510" s="14">
        <f>IFERROR(Rend_Filetadores[[#This Row],[Filé produzido (kg)]]/SUMIF(Rend_Filetadores[Data],Rend_Filetadores[[#This Row],[Data]],Rend_Filetadores[Filé produzido (kg)]),"")</f>
        <v>6.8037117774753894E-2</v>
      </c>
    </row>
    <row r="511" spans="1:9" x14ac:dyDescent="0.3">
      <c r="A511" s="8">
        <v>45701</v>
      </c>
      <c r="B511" s="9" t="s">
        <v>26</v>
      </c>
      <c r="C511" s="16">
        <v>605.4</v>
      </c>
      <c r="D511" s="11">
        <v>246.39999999999995</v>
      </c>
      <c r="E511" s="16">
        <v>246.39999999999995</v>
      </c>
      <c r="F511" s="16"/>
      <c r="G511" s="12">
        <f t="shared" si="7"/>
        <v>0.40700363396101746</v>
      </c>
      <c r="H511" s="13">
        <f>COUNTIF(Rend_Filetadores[Data],Rend_Filetadores[[#This Row],[Data]])</f>
        <v>17</v>
      </c>
      <c r="I511" s="14">
        <f>IFERROR(Rend_Filetadores[[#This Row],[Filé produzido (kg)]]/SUMIF(Rend_Filetadores[Data],Rend_Filetadores[[#This Row],[Data]],Rend_Filetadores[Filé produzido (kg)]),"")</f>
        <v>5.6068046219730286E-2</v>
      </c>
    </row>
    <row r="512" spans="1:9" x14ac:dyDescent="0.3">
      <c r="A512" s="8">
        <v>45701</v>
      </c>
      <c r="B512" s="9" t="s">
        <v>10</v>
      </c>
      <c r="C512" s="16">
        <v>642.1</v>
      </c>
      <c r="D512" s="11">
        <v>272.19999999999993</v>
      </c>
      <c r="E512" s="16">
        <v>272.19999999999993</v>
      </c>
      <c r="F512" s="16"/>
      <c r="G512" s="12">
        <f t="shared" si="7"/>
        <v>0.42392150755334046</v>
      </c>
      <c r="H512" s="13">
        <f>COUNTIF(Rend_Filetadores[Data],Rend_Filetadores[[#This Row],[Data]])</f>
        <v>17</v>
      </c>
      <c r="I512" s="14">
        <f>IFERROR(Rend_Filetadores[[#This Row],[Filé produzido (kg)]]/SUMIF(Rend_Filetadores[Data],Rend_Filetadores[[#This Row],[Data]],Rend_Filetadores[Filé produzido (kg)]),"")</f>
        <v>6.1938807552802691E-2</v>
      </c>
    </row>
    <row r="513" spans="1:9" x14ac:dyDescent="0.3">
      <c r="A513" s="8">
        <v>45701</v>
      </c>
      <c r="B513" s="9" t="s">
        <v>11</v>
      </c>
      <c r="C513" s="16">
        <v>502.69999999999993</v>
      </c>
      <c r="D513" s="11">
        <v>218.1</v>
      </c>
      <c r="E513" s="16">
        <v>218.1</v>
      </c>
      <c r="F513" s="16"/>
      <c r="G513" s="12">
        <f t="shared" si="7"/>
        <v>0.43385717127511442</v>
      </c>
      <c r="H513" s="13">
        <f>COUNTIF(Rend_Filetadores[Data],Rend_Filetadores[[#This Row],[Data]])</f>
        <v>17</v>
      </c>
      <c r="I513" s="14">
        <f>IFERROR(Rend_Filetadores[[#This Row],[Filé produzido (kg)]]/SUMIF(Rend_Filetadores[Data],Rend_Filetadores[[#This Row],[Data]],Rend_Filetadores[Filé produzido (kg)]),"")</f>
        <v>4.9628412664460948E-2</v>
      </c>
    </row>
    <row r="514" spans="1:9" x14ac:dyDescent="0.3">
      <c r="A514" s="22">
        <v>45701</v>
      </c>
      <c r="B514" s="9" t="s">
        <v>12</v>
      </c>
      <c r="C514" s="16">
        <v>621.79999999999995</v>
      </c>
      <c r="D514" s="11">
        <v>262.10000000000014</v>
      </c>
      <c r="E514" s="16">
        <v>262.10000000000014</v>
      </c>
      <c r="F514" s="16"/>
      <c r="G514" s="12">
        <f t="shared" si="7"/>
        <v>0.42151817304599576</v>
      </c>
      <c r="H514" s="13">
        <f>COUNTIF(Rend_Filetadores[Data],Rend_Filetadores[[#This Row],[Data]])</f>
        <v>17</v>
      </c>
      <c r="I514" s="14">
        <f>IFERROR(Rend_Filetadores[[#This Row],[Filé produzido (kg)]]/SUMIF(Rend_Filetadores[Data],Rend_Filetadores[[#This Row],[Data]],Rend_Filetadores[Filé produzido (kg)]),"")</f>
        <v>5.9640563775127109E-2</v>
      </c>
    </row>
    <row r="515" spans="1:9" x14ac:dyDescent="0.3">
      <c r="A515" s="22">
        <v>45701</v>
      </c>
      <c r="B515" s="9" t="s">
        <v>13</v>
      </c>
      <c r="C515" s="16">
        <v>843.9</v>
      </c>
      <c r="D515" s="11">
        <v>362.2</v>
      </c>
      <c r="E515" s="16">
        <v>362.2</v>
      </c>
      <c r="F515" s="16"/>
      <c r="G515" s="12">
        <f t="shared" si="7"/>
        <v>0.42919777224789668</v>
      </c>
      <c r="H515" s="13">
        <f>COUNTIF(Rend_Filetadores[Data],Rend_Filetadores[[#This Row],[Data]])</f>
        <v>17</v>
      </c>
      <c r="I515" s="14">
        <f>IFERROR(Rend_Filetadores[[#This Row],[Filé produzido (kg)]]/SUMIF(Rend_Filetadores[Data],Rend_Filetadores[[#This Row],[Data]],Rend_Filetadores[Filé produzido (kg)]),"")</f>
        <v>8.2418207551892511E-2</v>
      </c>
    </row>
    <row r="516" spans="1:9" x14ac:dyDescent="0.3">
      <c r="A516" s="8">
        <v>45701</v>
      </c>
      <c r="B516" s="9" t="s">
        <v>14</v>
      </c>
      <c r="C516" s="16">
        <v>954.2</v>
      </c>
      <c r="D516" s="11">
        <v>402.9</v>
      </c>
      <c r="E516" s="16">
        <v>402.9</v>
      </c>
      <c r="F516" s="16"/>
      <c r="G516" s="12">
        <f t="shared" ref="G516:G579" si="8">IFERROR(D516/C516,"")</f>
        <v>0.42223852441836091</v>
      </c>
      <c r="H516" s="13">
        <f>COUNTIF(Rend_Filetadores[Data],Rend_Filetadores[[#This Row],[Data]])</f>
        <v>17</v>
      </c>
      <c r="I516" s="14">
        <f>IFERROR(Rend_Filetadores[[#This Row],[Filé produzido (kg)]]/SUMIF(Rend_Filetadores[Data],Rend_Filetadores[[#This Row],[Data]],Rend_Filetadores[Filé produzido (kg)]),"")</f>
        <v>9.1679447329258673E-2</v>
      </c>
    </row>
    <row r="517" spans="1:9" x14ac:dyDescent="0.3">
      <c r="A517" s="8">
        <v>45701</v>
      </c>
      <c r="B517" s="9" t="s">
        <v>15</v>
      </c>
      <c r="C517" s="10">
        <v>611.79999999999995</v>
      </c>
      <c r="D517" s="11">
        <v>262.5</v>
      </c>
      <c r="E517" s="10">
        <v>262.5</v>
      </c>
      <c r="F517" s="10"/>
      <c r="G517" s="12">
        <f t="shared" si="8"/>
        <v>0.42906178489702518</v>
      </c>
      <c r="H517" s="13">
        <f>COUNTIF(Rend_Filetadores[Data],Rend_Filetadores[[#This Row],[Data]])</f>
        <v>17</v>
      </c>
      <c r="I517" s="14">
        <f>IFERROR(Rend_Filetadores[[#This Row],[Filé produzido (kg)]]/SUMIF(Rend_Filetadores[Data],Rend_Filetadores[[#This Row],[Data]],Rend_Filetadores[Filé produzido (kg)]),"")</f>
        <v>5.9731583330678586E-2</v>
      </c>
    </row>
    <row r="518" spans="1:9" x14ac:dyDescent="0.3">
      <c r="A518" s="8">
        <v>45701</v>
      </c>
      <c r="B518" s="9" t="s">
        <v>17</v>
      </c>
      <c r="C518" s="16">
        <v>676.6</v>
      </c>
      <c r="D518" s="11">
        <v>276.20000000000005</v>
      </c>
      <c r="E518" s="16">
        <v>276.20000000000005</v>
      </c>
      <c r="F518" s="16"/>
      <c r="G518" s="12">
        <f t="shared" si="8"/>
        <v>0.40821755838013601</v>
      </c>
      <c r="H518" s="13">
        <f>COUNTIF(Rend_Filetadores[Data],Rend_Filetadores[[#This Row],[Data]])</f>
        <v>17</v>
      </c>
      <c r="I518" s="14">
        <f>IFERROR(Rend_Filetadores[[#This Row],[Filé produzido (kg)]]/SUMIF(Rend_Filetadores[Data],Rend_Filetadores[[#This Row],[Data]],Rend_Filetadores[Filé produzido (kg)]),"")</f>
        <v>6.2849003108317827E-2</v>
      </c>
    </row>
    <row r="519" spans="1:9" x14ac:dyDescent="0.3">
      <c r="A519" s="8">
        <v>45701</v>
      </c>
      <c r="B519" s="9" t="s">
        <v>18</v>
      </c>
      <c r="C519" s="16">
        <v>548.79999999999995</v>
      </c>
      <c r="D519" s="11">
        <v>232.79999999999998</v>
      </c>
      <c r="E519" s="16">
        <v>232.79999999999998</v>
      </c>
      <c r="F519" s="16"/>
      <c r="G519" s="12">
        <f t="shared" si="8"/>
        <v>0.42419825072886297</v>
      </c>
      <c r="H519" s="13">
        <f>COUNTIF(Rend_Filetadores[Data],Rend_Filetadores[[#This Row],[Data]])</f>
        <v>17</v>
      </c>
      <c r="I519" s="14">
        <f>IFERROR(Rend_Filetadores[[#This Row],[Filé produzido (kg)]]/SUMIF(Rend_Filetadores[Data],Rend_Filetadores[[#This Row],[Data]],Rend_Filetadores[Filé produzido (kg)]),"")</f>
        <v>5.2973381330978946E-2</v>
      </c>
    </row>
    <row r="520" spans="1:9" x14ac:dyDescent="0.3">
      <c r="A520" s="8">
        <v>45701</v>
      </c>
      <c r="B520" s="9" t="s">
        <v>20</v>
      </c>
      <c r="C520" s="16">
        <v>704.5</v>
      </c>
      <c r="D520" s="11">
        <v>299.90000000000003</v>
      </c>
      <c r="E520" s="16">
        <v>299.90000000000003</v>
      </c>
      <c r="F520" s="16"/>
      <c r="G520" s="12">
        <f t="shared" si="8"/>
        <v>0.42569198012775022</v>
      </c>
      <c r="H520" s="13">
        <f>COUNTIF(Rend_Filetadores[Data],Rend_Filetadores[[#This Row],[Data]])</f>
        <v>17</v>
      </c>
      <c r="I520" s="14">
        <f>IFERROR(Rend_Filetadores[[#This Row],[Filé produzido (kg)]]/SUMIF(Rend_Filetadores[Data],Rend_Filetadores[[#This Row],[Data]],Rend_Filetadores[Filé produzido (kg)]),"")</f>
        <v>6.8241911774744798E-2</v>
      </c>
    </row>
    <row r="521" spans="1:9" x14ac:dyDescent="0.3">
      <c r="A521" s="8">
        <v>45701</v>
      </c>
      <c r="B521" s="9" t="s">
        <v>21</v>
      </c>
      <c r="C521" s="16">
        <v>742.8</v>
      </c>
      <c r="D521" s="11">
        <v>328.6</v>
      </c>
      <c r="E521" s="16">
        <v>328.6</v>
      </c>
      <c r="F521" s="16"/>
      <c r="G521" s="12">
        <f t="shared" si="8"/>
        <v>0.44238018309100707</v>
      </c>
      <c r="H521" s="13">
        <f>COUNTIF(Rend_Filetadores[Data],Rend_Filetadores[[#This Row],[Data]])</f>
        <v>17</v>
      </c>
      <c r="I521" s="14">
        <f>IFERROR(Rend_Filetadores[[#This Row],[Filé produzido (kg)]]/SUMIF(Rend_Filetadores[Data],Rend_Filetadores[[#This Row],[Data]],Rend_Filetadores[Filé produzido (kg)]),"")</f>
        <v>7.4772564885565662E-2</v>
      </c>
    </row>
    <row r="522" spans="1:9" x14ac:dyDescent="0.3">
      <c r="A522" s="8">
        <v>45701</v>
      </c>
      <c r="B522" s="9" t="s">
        <v>22</v>
      </c>
      <c r="C522" s="16">
        <v>654.6</v>
      </c>
      <c r="D522" s="11">
        <v>269.50000000000011</v>
      </c>
      <c r="E522" s="16">
        <v>269.50000000000011</v>
      </c>
      <c r="F522" s="16"/>
      <c r="G522" s="12">
        <f t="shared" si="8"/>
        <v>0.41170180262755895</v>
      </c>
      <c r="H522" s="13">
        <f>COUNTIF(Rend_Filetadores[Data],Rend_Filetadores[[#This Row],[Data]])</f>
        <v>17</v>
      </c>
      <c r="I522" s="14">
        <f>IFERROR(Rend_Filetadores[[#This Row],[Filé produzido (kg)]]/SUMIF(Rend_Filetadores[Data],Rend_Filetadores[[#This Row],[Data]],Rend_Filetadores[Filé produzido (kg)]),"")</f>
        <v>6.1324425552830041E-2</v>
      </c>
    </row>
    <row r="523" spans="1:9" x14ac:dyDescent="0.3">
      <c r="A523" s="17">
        <v>45701</v>
      </c>
      <c r="B523" s="18" t="s">
        <v>23</v>
      </c>
      <c r="C523" s="19">
        <v>20</v>
      </c>
      <c r="D523" s="11">
        <v>8.5</v>
      </c>
      <c r="E523" s="19">
        <v>8.5</v>
      </c>
      <c r="F523" s="19"/>
      <c r="G523" s="12">
        <f t="shared" si="8"/>
        <v>0.42499999999999999</v>
      </c>
      <c r="H523" s="20">
        <f>COUNTIF(Rend_Filetadores[Data],Rend_Filetadores[[#This Row],[Data]])</f>
        <v>17</v>
      </c>
      <c r="I523" s="21">
        <f>IFERROR(Rend_Filetadores[[#This Row],[Filé produzido (kg)]]/SUMIF(Rend_Filetadores[Data],Rend_Filetadores[[#This Row],[Data]],Rend_Filetadores[Filé produzido (kg)]),"")</f>
        <v>1.9341655554695923E-3</v>
      </c>
    </row>
    <row r="524" spans="1:9" x14ac:dyDescent="0.3">
      <c r="A524" s="8">
        <v>45701</v>
      </c>
      <c r="B524" s="9" t="s">
        <v>24</v>
      </c>
      <c r="C524" s="16">
        <v>529.9</v>
      </c>
      <c r="D524" s="11">
        <v>233.66000000000005</v>
      </c>
      <c r="E524" s="16">
        <v>233.66000000000005</v>
      </c>
      <c r="F524" s="16"/>
      <c r="G524" s="12">
        <f t="shared" si="8"/>
        <v>0.44095112285336868</v>
      </c>
      <c r="H524" s="13">
        <f>COUNTIF(Rend_Filetadores[Data],Rend_Filetadores[[#This Row],[Data]])</f>
        <v>17</v>
      </c>
      <c r="I524" s="14">
        <f>IFERROR(Rend_Filetadores[[#This Row],[Filé produzido (kg)]]/SUMIF(Rend_Filetadores[Data],Rend_Filetadores[[#This Row],[Data]],Rend_Filetadores[Filé produzido (kg)]),"")</f>
        <v>5.316907337541471E-2</v>
      </c>
    </row>
    <row r="525" spans="1:9" x14ac:dyDescent="0.3">
      <c r="A525" s="8">
        <v>45701</v>
      </c>
      <c r="B525" s="9" t="s">
        <v>31</v>
      </c>
      <c r="C525" s="16">
        <v>606.09999999999991</v>
      </c>
      <c r="D525" s="11">
        <v>262.7999999999999</v>
      </c>
      <c r="E525" s="16">
        <v>262.7999999999999</v>
      </c>
      <c r="F525" s="16"/>
      <c r="G525" s="12">
        <f t="shared" si="8"/>
        <v>0.4335918165319253</v>
      </c>
      <c r="H525" s="13">
        <f>COUNTIF(Rend_Filetadores[Data],Rend_Filetadores[[#This Row],[Data]])</f>
        <v>17</v>
      </c>
      <c r="I525" s="14">
        <f>IFERROR(Rend_Filetadores[[#This Row],[Filé produzido (kg)]]/SUMIF(Rend_Filetadores[Data],Rend_Filetadores[[#This Row],[Data]],Rend_Filetadores[Filé produzido (kg)]),"")</f>
        <v>5.9799847997342198E-2</v>
      </c>
    </row>
    <row r="526" spans="1:9" x14ac:dyDescent="0.3">
      <c r="A526" s="8">
        <v>45701</v>
      </c>
      <c r="B526" s="9" t="s">
        <v>30</v>
      </c>
      <c r="C526" s="16">
        <v>384.8</v>
      </c>
      <c r="D526" s="11">
        <v>157.30000000000007</v>
      </c>
      <c r="E526" s="16">
        <v>157.30000000000007</v>
      </c>
      <c r="F526" s="16"/>
      <c r="G526" s="12">
        <f t="shared" si="8"/>
        <v>0.40878378378378394</v>
      </c>
      <c r="H526" s="13">
        <f>COUNTIF(Rend_Filetadores[Data],Rend_Filetadores[[#This Row],[Data]])</f>
        <v>17</v>
      </c>
      <c r="I526" s="14">
        <f>IFERROR(Rend_Filetadores[[#This Row],[Filé produzido (kg)]]/SUMIF(Rend_Filetadores[Data],Rend_Filetadores[[#This Row],[Data]],Rend_Filetadores[Filé produzido (kg)]),"")</f>
        <v>3.5793440220631412E-2</v>
      </c>
    </row>
    <row r="527" spans="1:9" x14ac:dyDescent="0.3">
      <c r="A527" s="8">
        <v>45702</v>
      </c>
      <c r="B527" s="9" t="s">
        <v>9</v>
      </c>
      <c r="C527" s="16">
        <v>584.29999999999995</v>
      </c>
      <c r="D527" s="11">
        <v>235.99999999999997</v>
      </c>
      <c r="E527" s="16">
        <v>235.99999999999997</v>
      </c>
      <c r="F527" s="16"/>
      <c r="G527" s="12">
        <f t="shared" si="8"/>
        <v>0.40390210508300528</v>
      </c>
      <c r="H527" s="13">
        <f>COUNTIF(Rend_Filetadores[Data],Rend_Filetadores[[#This Row],[Data]])</f>
        <v>18</v>
      </c>
      <c r="I527" s="14">
        <f>IFERROR(Rend_Filetadores[[#This Row],[Filé produzido (kg)]]/SUMIF(Rend_Filetadores[Data],Rend_Filetadores[[#This Row],[Data]],Rend_Filetadores[Filé produzido (kg)]),"")</f>
        <v>5.9979159783465061E-2</v>
      </c>
    </row>
    <row r="528" spans="1:9" x14ac:dyDescent="0.3">
      <c r="A528" s="8">
        <v>45702</v>
      </c>
      <c r="B528" s="9" t="s">
        <v>26</v>
      </c>
      <c r="C528" s="16">
        <v>579.9</v>
      </c>
      <c r="D528" s="11">
        <v>227.90000000000003</v>
      </c>
      <c r="E528" s="16">
        <v>227.90000000000003</v>
      </c>
      <c r="F528" s="16"/>
      <c r="G528" s="12">
        <f t="shared" si="8"/>
        <v>0.39299879289532685</v>
      </c>
      <c r="H528" s="13">
        <f>COUNTIF(Rend_Filetadores[Data],Rend_Filetadores[[#This Row],[Data]])</f>
        <v>18</v>
      </c>
      <c r="I528" s="14">
        <f>IFERROR(Rend_Filetadores[[#This Row],[Filé produzido (kg)]]/SUMIF(Rend_Filetadores[Data],Rend_Filetadores[[#This Row],[Data]],Rend_Filetadores[Filé produzido (kg)]),"")</f>
        <v>5.7920553028185134E-2</v>
      </c>
    </row>
    <row r="529" spans="1:9" x14ac:dyDescent="0.3">
      <c r="A529" s="8">
        <v>45702</v>
      </c>
      <c r="B529" s="9" t="s">
        <v>10</v>
      </c>
      <c r="C529" s="16">
        <v>618.29999999999995</v>
      </c>
      <c r="D529" s="11">
        <v>260.2000000000001</v>
      </c>
      <c r="E529" s="16">
        <v>260.2000000000001</v>
      </c>
      <c r="F529" s="16"/>
      <c r="G529" s="12">
        <f t="shared" si="8"/>
        <v>0.42083131166100618</v>
      </c>
      <c r="H529" s="13">
        <f>COUNTIF(Rend_Filetadores[Data],Rend_Filetadores[[#This Row],[Data]])</f>
        <v>18</v>
      </c>
      <c r="I529" s="14">
        <f>IFERROR(Rend_Filetadores[[#This Row],[Filé produzido (kg)]]/SUMIF(Rend_Filetadores[Data],Rend_Filetadores[[#This Row],[Data]],Rend_Filetadores[Filé produzido (kg)]),"")</f>
        <v>6.6129565151091599E-2</v>
      </c>
    </row>
    <row r="530" spans="1:9" x14ac:dyDescent="0.3">
      <c r="A530" s="8">
        <v>45702</v>
      </c>
      <c r="B530" s="9" t="s">
        <v>11</v>
      </c>
      <c r="C530" s="16">
        <v>620.30000000000007</v>
      </c>
      <c r="D530" s="11">
        <v>252.59999999999991</v>
      </c>
      <c r="E530" s="16">
        <v>252.59999999999991</v>
      </c>
      <c r="F530" s="16"/>
      <c r="G530" s="12">
        <f t="shared" si="8"/>
        <v>0.40722231178462015</v>
      </c>
      <c r="H530" s="13">
        <f>COUNTIF(Rend_Filetadores[Data],Rend_Filetadores[[#This Row],[Data]])</f>
        <v>18</v>
      </c>
      <c r="I530" s="14">
        <f>IFERROR(Rend_Filetadores[[#This Row],[Filé produzido (kg)]]/SUMIF(Rend_Filetadores[Data],Rend_Filetadores[[#This Row],[Data]],Rend_Filetadores[Filé produzido (kg)]),"")</f>
        <v>6.4198032886878267E-2</v>
      </c>
    </row>
    <row r="531" spans="1:9" x14ac:dyDescent="0.3">
      <c r="A531" s="8">
        <v>45702</v>
      </c>
      <c r="B531" s="9" t="s">
        <v>12</v>
      </c>
      <c r="C531" s="16">
        <v>566.4</v>
      </c>
      <c r="D531" s="11">
        <v>231.99999999999991</v>
      </c>
      <c r="E531" s="16">
        <v>231.99999999999991</v>
      </c>
      <c r="F531" s="16"/>
      <c r="G531" s="12">
        <f t="shared" si="8"/>
        <v>0.40960451977401119</v>
      </c>
      <c r="H531" s="13">
        <f>COUNTIF(Rend_Filetadores[Data],Rend_Filetadores[[#This Row],[Data]])</f>
        <v>18</v>
      </c>
      <c r="I531" s="14">
        <f>IFERROR(Rend_Filetadores[[#This Row],[Filé produzido (kg)]]/SUMIF(Rend_Filetadores[Data],Rend_Filetadores[[#This Row],[Data]],Rend_Filetadores[Filé produzido (kg)]),"")</f>
        <v>5.8962563854931739E-2</v>
      </c>
    </row>
    <row r="532" spans="1:9" x14ac:dyDescent="0.3">
      <c r="A532" s="8">
        <v>45702</v>
      </c>
      <c r="B532" s="9" t="s">
        <v>13</v>
      </c>
      <c r="C532" s="16">
        <v>748.69999999999993</v>
      </c>
      <c r="D532" s="11">
        <v>305.20000000000005</v>
      </c>
      <c r="E532" s="16">
        <v>305.20000000000005</v>
      </c>
      <c r="F532" s="16"/>
      <c r="G532" s="12">
        <f t="shared" si="8"/>
        <v>0.40763990917590498</v>
      </c>
      <c r="H532" s="13">
        <f>COUNTIF(Rend_Filetadores[Data],Rend_Filetadores[[#This Row],[Data]])</f>
        <v>18</v>
      </c>
      <c r="I532" s="14">
        <f>IFERROR(Rend_Filetadores[[#This Row],[Filé produzido (kg)]]/SUMIF(Rend_Filetadores[Data],Rend_Filetadores[[#This Row],[Data]],Rend_Filetadores[Filé produzido (kg)]),"")</f>
        <v>7.756626934709128E-2</v>
      </c>
    </row>
    <row r="533" spans="1:9" x14ac:dyDescent="0.3">
      <c r="A533" s="8">
        <v>45702</v>
      </c>
      <c r="B533" s="9" t="s">
        <v>14</v>
      </c>
      <c r="C533" s="16">
        <v>716.3</v>
      </c>
      <c r="D533" s="11">
        <v>293.39999999999998</v>
      </c>
      <c r="E533" s="16">
        <v>293.39999999999998</v>
      </c>
      <c r="F533" s="16"/>
      <c r="G533" s="12">
        <f t="shared" si="8"/>
        <v>0.40960491414211919</v>
      </c>
      <c r="H533" s="13">
        <f>COUNTIF(Rend_Filetadores[Data],Rend_Filetadores[[#This Row],[Data]])</f>
        <v>18</v>
      </c>
      <c r="I533" s="14">
        <f>IFERROR(Rend_Filetadores[[#This Row],[Filé produzido (kg)]]/SUMIF(Rend_Filetadores[Data],Rend_Filetadores[[#This Row],[Data]],Rend_Filetadores[Filé produzido (kg)]),"")</f>
        <v>7.4567311357918012E-2</v>
      </c>
    </row>
    <row r="534" spans="1:9" x14ac:dyDescent="0.3">
      <c r="A534" s="8">
        <v>45702</v>
      </c>
      <c r="B534" s="9" t="s">
        <v>15</v>
      </c>
      <c r="C534" s="16">
        <v>611.9</v>
      </c>
      <c r="D534" s="11">
        <v>250.9</v>
      </c>
      <c r="E534" s="16">
        <v>250.9</v>
      </c>
      <c r="F534" s="16"/>
      <c r="G534" s="12">
        <f t="shared" si="8"/>
        <v>0.41003431933322443</v>
      </c>
      <c r="H534" s="13">
        <f>COUNTIF(Rend_Filetadores[Data],Rend_Filetadores[[#This Row],[Data]])</f>
        <v>18</v>
      </c>
      <c r="I534" s="14">
        <f>IFERROR(Rend_Filetadores[[#This Row],[Filé produzido (kg)]]/SUMIF(Rend_Filetadores[Data],Rend_Filetadores[[#This Row],[Data]],Rend_Filetadores[Filé produzido (kg)]),"")</f>
        <v>6.3765979617251639E-2</v>
      </c>
    </row>
    <row r="535" spans="1:9" x14ac:dyDescent="0.3">
      <c r="A535" s="8">
        <v>45702</v>
      </c>
      <c r="B535" s="9" t="s">
        <v>17</v>
      </c>
      <c r="C535" s="16">
        <v>517.30000000000007</v>
      </c>
      <c r="D535" s="11">
        <v>200.7</v>
      </c>
      <c r="E535" s="16">
        <v>200.7</v>
      </c>
      <c r="F535" s="16"/>
      <c r="G535" s="12">
        <f t="shared" si="8"/>
        <v>0.38797602938333647</v>
      </c>
      <c r="H535" s="13">
        <f>COUNTIF(Rend_Filetadores[Data],Rend_Filetadores[[#This Row],[Data]])</f>
        <v>18</v>
      </c>
      <c r="I535" s="14">
        <f>IFERROR(Rend_Filetadores[[#This Row],[Filé produzido (kg)]]/SUMIF(Rend_Filetadores[Data],Rend_Filetadores[[#This Row],[Data]],Rend_Filetadores[Filé produzido (kg)]),"")</f>
        <v>5.1007700714158638E-2</v>
      </c>
    </row>
    <row r="536" spans="1:9" x14ac:dyDescent="0.3">
      <c r="A536" s="8">
        <v>45702</v>
      </c>
      <c r="B536" s="9" t="s">
        <v>18</v>
      </c>
      <c r="C536" s="16">
        <v>472</v>
      </c>
      <c r="D536" s="11">
        <v>185.50000000000006</v>
      </c>
      <c r="E536" s="16">
        <v>185.50000000000006</v>
      </c>
      <c r="F536" s="16"/>
      <c r="G536" s="12">
        <f t="shared" si="8"/>
        <v>0.3930084745762713</v>
      </c>
      <c r="H536" s="13">
        <f>COUNTIF(Rend_Filetadores[Data],Rend_Filetadores[[#This Row],[Data]])</f>
        <v>18</v>
      </c>
      <c r="I536" s="14">
        <f>IFERROR(Rend_Filetadores[[#This Row],[Filé produzido (kg)]]/SUMIF(Rend_Filetadores[Data],Rend_Filetadores[[#This Row],[Data]],Rend_Filetadores[Filé produzido (kg)]),"")</f>
        <v>4.7144636185732093E-2</v>
      </c>
    </row>
    <row r="537" spans="1:9" x14ac:dyDescent="0.3">
      <c r="A537" s="8">
        <v>45702</v>
      </c>
      <c r="B537" s="9" t="s">
        <v>20</v>
      </c>
      <c r="C537" s="16">
        <v>588.90000000000009</v>
      </c>
      <c r="D537" s="11">
        <v>228.00000000000009</v>
      </c>
      <c r="E537" s="16">
        <v>228.00000000000009</v>
      </c>
      <c r="F537" s="16"/>
      <c r="G537" s="12">
        <f t="shared" si="8"/>
        <v>0.38716250636780447</v>
      </c>
      <c r="H537" s="13">
        <f>COUNTIF(Rend_Filetadores[Data],Rend_Filetadores[[#This Row],[Data]])</f>
        <v>18</v>
      </c>
      <c r="I537" s="14">
        <f>IFERROR(Rend_Filetadores[[#This Row],[Filé produzido (kg)]]/SUMIF(Rend_Filetadores[Data],Rend_Filetadores[[#This Row],[Data]],Rend_Filetadores[Filé produzido (kg)]),"")</f>
        <v>5.794596792639848E-2</v>
      </c>
    </row>
    <row r="538" spans="1:9" x14ac:dyDescent="0.3">
      <c r="A538" s="8">
        <v>45702</v>
      </c>
      <c r="B538" s="9" t="s">
        <v>21</v>
      </c>
      <c r="C538" s="16">
        <v>695.2</v>
      </c>
      <c r="D538" s="11">
        <v>288.79999999999995</v>
      </c>
      <c r="E538" s="16">
        <v>288.79999999999995</v>
      </c>
      <c r="F538" s="16"/>
      <c r="G538" s="12">
        <f t="shared" si="8"/>
        <v>0.41542002301495962</v>
      </c>
      <c r="H538" s="13">
        <f>COUNTIF(Rend_Filetadores[Data],Rend_Filetadores[[#This Row],[Data]])</f>
        <v>18</v>
      </c>
      <c r="I538" s="14">
        <f>IFERROR(Rend_Filetadores[[#This Row],[Filé produzido (kg)]]/SUMIF(Rend_Filetadores[Data],Rend_Filetadores[[#This Row],[Data]],Rend_Filetadores[Filé produzido (kg)]),"")</f>
        <v>7.3398226040104694E-2</v>
      </c>
    </row>
    <row r="539" spans="1:9" x14ac:dyDescent="0.3">
      <c r="A539" s="8">
        <v>45702</v>
      </c>
      <c r="B539" s="9" t="s">
        <v>22</v>
      </c>
      <c r="C539" s="16">
        <v>442.6</v>
      </c>
      <c r="D539" s="11">
        <v>175.3</v>
      </c>
      <c r="E539" s="16">
        <v>175.3</v>
      </c>
      <c r="F539" s="16"/>
      <c r="G539" s="12">
        <f t="shared" si="8"/>
        <v>0.39606868504292814</v>
      </c>
      <c r="H539" s="13">
        <f>COUNTIF(Rend_Filetadores[Data],Rend_Filetadores[[#This Row],[Data]])</f>
        <v>18</v>
      </c>
      <c r="I539" s="14">
        <f>IFERROR(Rend_Filetadores[[#This Row],[Filé produzido (kg)]]/SUMIF(Rend_Filetadores[Data],Rend_Filetadores[[#This Row],[Data]],Rend_Filetadores[Filé produzido (kg)]),"")</f>
        <v>4.455231656797215E-2</v>
      </c>
    </row>
    <row r="540" spans="1:9" x14ac:dyDescent="0.3">
      <c r="A540" s="17">
        <v>45702</v>
      </c>
      <c r="B540" s="18" t="s">
        <v>23</v>
      </c>
      <c r="C540" s="19">
        <v>21.3</v>
      </c>
      <c r="D540" s="11">
        <v>7.9999999999999991</v>
      </c>
      <c r="E540" s="19">
        <v>7.9999999999999991</v>
      </c>
      <c r="F540" s="19"/>
      <c r="G540" s="12">
        <f t="shared" si="8"/>
        <v>0.37558685446009382</v>
      </c>
      <c r="H540" s="20">
        <f>COUNTIF(Rend_Filetadores[Data],Rend_Filetadores[[#This Row],[Data]])</f>
        <v>18</v>
      </c>
      <c r="I540" s="21">
        <f>IFERROR(Rend_Filetadores[[#This Row],[Filé produzido (kg)]]/SUMIF(Rend_Filetadores[Data],Rend_Filetadores[[#This Row],[Data]],Rend_Filetadores[Filé produzido (kg)]),"")</f>
        <v>2.0331918570666123E-3</v>
      </c>
    </row>
    <row r="541" spans="1:9" x14ac:dyDescent="0.3">
      <c r="A541" s="8">
        <v>45702</v>
      </c>
      <c r="B541" s="9" t="s">
        <v>24</v>
      </c>
      <c r="C541" s="16">
        <v>601.30000000000007</v>
      </c>
      <c r="D541" s="11">
        <v>244.60000000000002</v>
      </c>
      <c r="E541" s="16">
        <v>244.60000000000002</v>
      </c>
      <c r="F541" s="16"/>
      <c r="G541" s="12">
        <f t="shared" si="8"/>
        <v>0.40678529851987361</v>
      </c>
      <c r="H541" s="13">
        <f>COUNTIF(Rend_Filetadores[Data],Rend_Filetadores[[#This Row],[Data]])</f>
        <v>18</v>
      </c>
      <c r="I541" s="14">
        <f>IFERROR(Rend_Filetadores[[#This Row],[Filé produzido (kg)]]/SUMIF(Rend_Filetadores[Data],Rend_Filetadores[[#This Row],[Data]],Rend_Filetadores[Filé produzido (kg)]),"")</f>
        <v>6.2164841029811686E-2</v>
      </c>
    </row>
    <row r="542" spans="1:9" x14ac:dyDescent="0.3">
      <c r="A542" s="8">
        <v>45702</v>
      </c>
      <c r="B542" s="9" t="s">
        <v>31</v>
      </c>
      <c r="C542" s="16">
        <v>508.19999999999993</v>
      </c>
      <c r="D542" s="11">
        <v>210.10000000000002</v>
      </c>
      <c r="E542" s="16">
        <v>210.10000000000002</v>
      </c>
      <c r="F542" s="16"/>
      <c r="G542" s="12">
        <f t="shared" si="8"/>
        <v>0.41341991341991352</v>
      </c>
      <c r="H542" s="13">
        <f>COUNTIF(Rend_Filetadores[Data],Rend_Filetadores[[#This Row],[Data]])</f>
        <v>18</v>
      </c>
      <c r="I542" s="14">
        <f>IFERROR(Rend_Filetadores[[#This Row],[Filé produzido (kg)]]/SUMIF(Rend_Filetadores[Data],Rend_Filetadores[[#This Row],[Data]],Rend_Filetadores[Filé produzido (kg)]),"")</f>
        <v>5.3396701146211915E-2</v>
      </c>
    </row>
    <row r="543" spans="1:9" x14ac:dyDescent="0.3">
      <c r="A543" s="8">
        <v>45702</v>
      </c>
      <c r="B543" s="9" t="s">
        <v>30</v>
      </c>
      <c r="C543" s="16">
        <v>384.4</v>
      </c>
      <c r="D543" s="11">
        <v>151.89999999999998</v>
      </c>
      <c r="E543" s="16">
        <v>151.89999999999998</v>
      </c>
      <c r="F543" s="16"/>
      <c r="G543" s="12">
        <f t="shared" si="8"/>
        <v>0.39516129032258063</v>
      </c>
      <c r="H543" s="13">
        <f>COUNTIF(Rend_Filetadores[Data],Rend_Filetadores[[#This Row],[Data]])</f>
        <v>18</v>
      </c>
      <c r="I543" s="14">
        <f>IFERROR(Rend_Filetadores[[#This Row],[Filé produzido (kg)]]/SUMIF(Rend_Filetadores[Data],Rend_Filetadores[[#This Row],[Data]],Rend_Filetadores[Filé produzido (kg)]),"")</f>
        <v>3.8605230386052299E-2</v>
      </c>
    </row>
    <row r="544" spans="1:9" x14ac:dyDescent="0.3">
      <c r="A544" s="8">
        <v>45702</v>
      </c>
      <c r="B544" s="9" t="s">
        <v>19</v>
      </c>
      <c r="C544" s="16">
        <v>456.4</v>
      </c>
      <c r="D544" s="11">
        <v>183.60000000000005</v>
      </c>
      <c r="E544" s="16">
        <v>183.60000000000005</v>
      </c>
      <c r="F544" s="16"/>
      <c r="G544" s="12">
        <f t="shared" si="8"/>
        <v>0.40227870289219997</v>
      </c>
      <c r="H544" s="13">
        <f>COUNTIF(Rend_Filetadores[Data],Rend_Filetadores[[#This Row],[Data]])</f>
        <v>18</v>
      </c>
      <c r="I544" s="14">
        <f>IFERROR(Rend_Filetadores[[#This Row],[Filé produzido (kg)]]/SUMIF(Rend_Filetadores[Data],Rend_Filetadores[[#This Row],[Data]],Rend_Filetadores[Filé produzido (kg)]),"")</f>
        <v>4.6661753119678774E-2</v>
      </c>
    </row>
    <row r="545" spans="1:9" x14ac:dyDescent="0.3">
      <c r="A545" s="8">
        <v>45705</v>
      </c>
      <c r="B545" s="9" t="s">
        <v>9</v>
      </c>
      <c r="C545" s="16">
        <v>622.19999999999993</v>
      </c>
      <c r="D545" s="11">
        <v>238.89999999999995</v>
      </c>
      <c r="E545" s="16">
        <v>238.89999999999995</v>
      </c>
      <c r="F545" s="16"/>
      <c r="G545" s="12">
        <f t="shared" si="8"/>
        <v>0.38396014143362261</v>
      </c>
      <c r="H545" s="13">
        <f>COUNTIF(Rend_Filetadores[Data],Rend_Filetadores[[#This Row],[Data]])</f>
        <v>17</v>
      </c>
      <c r="I545" s="14">
        <f>IFERROR(Rend_Filetadores[[#This Row],[Filé produzido (kg)]]/SUMIF(Rend_Filetadores[Data],Rend_Filetadores[[#This Row],[Data]],Rend_Filetadores[Filé produzido (kg)]),"")</f>
        <v>6.0115752390538485E-2</v>
      </c>
    </row>
    <row r="546" spans="1:9" x14ac:dyDescent="0.3">
      <c r="A546" s="8">
        <v>45705</v>
      </c>
      <c r="B546" s="9" t="s">
        <v>26</v>
      </c>
      <c r="C546" s="16">
        <v>572.59999999999991</v>
      </c>
      <c r="D546" s="11">
        <v>217.60000000000002</v>
      </c>
      <c r="E546" s="16">
        <v>217.60000000000002</v>
      </c>
      <c r="F546" s="16"/>
      <c r="G546" s="12">
        <f t="shared" si="8"/>
        <v>0.38002095703807204</v>
      </c>
      <c r="H546" s="13">
        <f>COUNTIF(Rend_Filetadores[Data],Rend_Filetadores[[#This Row],[Data]])</f>
        <v>17</v>
      </c>
      <c r="I546" s="14">
        <f>IFERROR(Rend_Filetadores[[#This Row],[Filé produzido (kg)]]/SUMIF(Rend_Filetadores[Data],Rend_Filetadores[[#This Row],[Data]],Rend_Filetadores[Filé produzido (kg)]),"")</f>
        <v>5.4755913437342735E-2</v>
      </c>
    </row>
    <row r="547" spans="1:9" x14ac:dyDescent="0.3">
      <c r="A547" s="8">
        <v>45705</v>
      </c>
      <c r="B547" s="9" t="s">
        <v>10</v>
      </c>
      <c r="C547" s="16">
        <v>602.80000000000007</v>
      </c>
      <c r="D547" s="11">
        <v>245.10000000000002</v>
      </c>
      <c r="E547" s="16">
        <v>245.10000000000002</v>
      </c>
      <c r="F547" s="16"/>
      <c r="G547" s="12">
        <f t="shared" si="8"/>
        <v>0.40660252156602522</v>
      </c>
      <c r="H547" s="13">
        <f>COUNTIF(Rend_Filetadores[Data],Rend_Filetadores[[#This Row],[Data]])</f>
        <v>17</v>
      </c>
      <c r="I547" s="14">
        <f>IFERROR(Rend_Filetadores[[#This Row],[Filé produzido (kg)]]/SUMIF(Rend_Filetadores[Data],Rend_Filetadores[[#This Row],[Data]],Rend_Filetadores[Filé produzido (kg)]),"")</f>
        <v>6.1675893306492202E-2</v>
      </c>
    </row>
    <row r="548" spans="1:9" x14ac:dyDescent="0.3">
      <c r="A548" s="8">
        <v>45705</v>
      </c>
      <c r="B548" s="9" t="s">
        <v>11</v>
      </c>
      <c r="C548" s="16">
        <v>631.20000000000005</v>
      </c>
      <c r="D548" s="11">
        <v>250.69999999999996</v>
      </c>
      <c r="E548" s="16">
        <v>250.69999999999996</v>
      </c>
      <c r="F548" s="16"/>
      <c r="G548" s="12">
        <f t="shared" si="8"/>
        <v>0.39717997465145743</v>
      </c>
      <c r="H548" s="13">
        <f>COUNTIF(Rend_Filetadores[Data],Rend_Filetadores[[#This Row],[Data]])</f>
        <v>17</v>
      </c>
      <c r="I548" s="14">
        <f>IFERROR(Rend_Filetadores[[#This Row],[Filé produzido (kg)]]/SUMIF(Rend_Filetadores[Data],Rend_Filetadores[[#This Row],[Data]],Rend_Filetadores[Filé produzido (kg)]),"")</f>
        <v>6.3085052843482634E-2</v>
      </c>
    </row>
    <row r="549" spans="1:9" x14ac:dyDescent="0.3">
      <c r="A549" s="8">
        <v>45705</v>
      </c>
      <c r="B549" s="9" t="s">
        <v>12</v>
      </c>
      <c r="C549" s="16">
        <v>615.5</v>
      </c>
      <c r="D549" s="11">
        <v>244.5</v>
      </c>
      <c r="E549" s="16">
        <v>244.5</v>
      </c>
      <c r="F549" s="16"/>
      <c r="G549" s="12">
        <f t="shared" si="8"/>
        <v>0.39723801787164909</v>
      </c>
      <c r="H549" s="13">
        <f>COUNTIF(Rend_Filetadores[Data],Rend_Filetadores[[#This Row],[Data]])</f>
        <v>17</v>
      </c>
      <c r="I549" s="14">
        <f>IFERROR(Rend_Filetadores[[#This Row],[Filé produzido (kg)]]/SUMIF(Rend_Filetadores[Data],Rend_Filetadores[[#This Row],[Data]],Rend_Filetadores[Filé produzido (kg)]),"")</f>
        <v>6.1524911927528937E-2</v>
      </c>
    </row>
    <row r="550" spans="1:9" x14ac:dyDescent="0.3">
      <c r="A550" s="8">
        <v>45705</v>
      </c>
      <c r="B550" s="50" t="s">
        <v>13</v>
      </c>
      <c r="C550" s="16">
        <v>792.19999999999993</v>
      </c>
      <c r="D550" s="11">
        <v>317.7</v>
      </c>
      <c r="E550" s="16">
        <v>317.7</v>
      </c>
      <c r="F550" s="16"/>
      <c r="G550" s="12">
        <f t="shared" si="8"/>
        <v>0.4010350921484474</v>
      </c>
      <c r="H550" s="13">
        <f>COUNTIF(Rend_Filetadores[Data],Rend_Filetadores[[#This Row],[Data]])</f>
        <v>17</v>
      </c>
      <c r="I550" s="14">
        <f>IFERROR(Rend_Filetadores[[#This Row],[Filé produzido (kg)]]/SUMIF(Rend_Filetadores[Data],Rend_Filetadores[[#This Row],[Data]],Rend_Filetadores[Filé produzido (kg)]),"")</f>
        <v>7.9944640161046798E-2</v>
      </c>
    </row>
    <row r="551" spans="1:9" x14ac:dyDescent="0.3">
      <c r="A551" s="8">
        <v>45705</v>
      </c>
      <c r="B551" s="9" t="s">
        <v>14</v>
      </c>
      <c r="C551" s="16">
        <v>778.00000000000011</v>
      </c>
      <c r="D551" s="11">
        <v>310.50000000000011</v>
      </c>
      <c r="E551" s="16">
        <v>310.50000000000011</v>
      </c>
      <c r="F551" s="16"/>
      <c r="G551" s="12">
        <f t="shared" si="8"/>
        <v>0.39910025706940883</v>
      </c>
      <c r="H551" s="13">
        <f>COUNTIF(Rend_Filetadores[Data],Rend_Filetadores[[#This Row],[Data]])</f>
        <v>17</v>
      </c>
      <c r="I551" s="14">
        <f>IFERROR(Rend_Filetadores[[#This Row],[Filé produzido (kg)]]/SUMIF(Rend_Filetadores[Data],Rend_Filetadores[[#This Row],[Data]],Rend_Filetadores[Filé produzido (kg)]),"")</f>
        <v>7.8132863613487702E-2</v>
      </c>
    </row>
    <row r="552" spans="1:9" x14ac:dyDescent="0.3">
      <c r="A552" s="8">
        <v>45705</v>
      </c>
      <c r="B552" s="9" t="s">
        <v>15</v>
      </c>
      <c r="C552" s="16">
        <v>581</v>
      </c>
      <c r="D552" s="11">
        <v>232.2000000000001</v>
      </c>
      <c r="E552" s="16">
        <v>232.2000000000001</v>
      </c>
      <c r="F552" s="16"/>
      <c r="G552" s="12">
        <f t="shared" si="8"/>
        <v>0.39965576592082636</v>
      </c>
      <c r="H552" s="13">
        <f>COUNTIF(Rend_Filetadores[Data],Rend_Filetadores[[#This Row],[Data]])</f>
        <v>17</v>
      </c>
      <c r="I552" s="14">
        <f>IFERROR(Rend_Filetadores[[#This Row],[Filé produzido (kg)]]/SUMIF(Rend_Filetadores[Data],Rend_Filetadores[[#This Row],[Data]],Rend_Filetadores[Filé produzido (kg)]),"")</f>
        <v>5.8429793658782106E-2</v>
      </c>
    </row>
    <row r="553" spans="1:9" x14ac:dyDescent="0.3">
      <c r="A553" s="8">
        <v>45705</v>
      </c>
      <c r="B553" s="9" t="s">
        <v>17</v>
      </c>
      <c r="C553" s="16">
        <v>614.70000000000005</v>
      </c>
      <c r="D553" s="11">
        <v>230.60000000000002</v>
      </c>
      <c r="E553" s="16">
        <v>230.60000000000002</v>
      </c>
      <c r="F553" s="16"/>
      <c r="G553" s="12">
        <f t="shared" si="8"/>
        <v>0.37514234585976902</v>
      </c>
      <c r="H553" s="13">
        <f>COUNTIF(Rend_Filetadores[Data],Rend_Filetadores[[#This Row],[Data]])</f>
        <v>17</v>
      </c>
      <c r="I553" s="14">
        <f>IFERROR(Rend_Filetadores[[#This Row],[Filé produzido (kg)]]/SUMIF(Rend_Filetadores[Data],Rend_Filetadores[[#This Row],[Data]],Rend_Filetadores[Filé produzido (kg)]),"")</f>
        <v>5.8027176648213392E-2</v>
      </c>
    </row>
    <row r="554" spans="1:9" x14ac:dyDescent="0.3">
      <c r="A554" s="8">
        <v>45705</v>
      </c>
      <c r="B554" s="9" t="s">
        <v>18</v>
      </c>
      <c r="C554" s="16">
        <v>515.79999999999995</v>
      </c>
      <c r="D554" s="11">
        <v>198.5</v>
      </c>
      <c r="E554" s="16">
        <v>198.5</v>
      </c>
      <c r="F554" s="16"/>
      <c r="G554" s="12">
        <f t="shared" si="8"/>
        <v>0.38483908491663438</v>
      </c>
      <c r="H554" s="13">
        <f>COUNTIF(Rend_Filetadores[Data],Rend_Filetadores[[#This Row],[Data]])</f>
        <v>17</v>
      </c>
      <c r="I554" s="14">
        <f>IFERROR(Rend_Filetadores[[#This Row],[Filé produzido (kg)]]/SUMIF(Rend_Filetadores[Data],Rend_Filetadores[[#This Row],[Data]],Rend_Filetadores[Filé produzido (kg)]),"")</f>
        <v>4.9949672873678914E-2</v>
      </c>
    </row>
    <row r="555" spans="1:9" x14ac:dyDescent="0.3">
      <c r="A555" s="8">
        <v>45705</v>
      </c>
      <c r="B555" s="9" t="s">
        <v>20</v>
      </c>
      <c r="C555" s="16">
        <v>686.4</v>
      </c>
      <c r="D555" s="11">
        <v>265.40000000000009</v>
      </c>
      <c r="E555" s="16">
        <v>265.40000000000009</v>
      </c>
      <c r="F555" s="16"/>
      <c r="G555" s="12">
        <f t="shared" si="8"/>
        <v>0.38665501165501182</v>
      </c>
      <c r="H555" s="13">
        <f>COUNTIF(Rend_Filetadores[Data],Rend_Filetadores[[#This Row],[Data]])</f>
        <v>17</v>
      </c>
      <c r="I555" s="23">
        <f>IFERROR(Rend_Filetadores[[#This Row],[Filé produzido (kg)]]/SUMIF(Rend_Filetadores[Data],Rend_Filetadores[[#This Row],[Data]],Rend_Filetadores[Filé produzido (kg)]),"")</f>
        <v>6.6784096628082559E-2</v>
      </c>
    </row>
    <row r="556" spans="1:9" x14ac:dyDescent="0.3">
      <c r="A556" s="8">
        <v>45705</v>
      </c>
      <c r="B556" s="9" t="s">
        <v>22</v>
      </c>
      <c r="C556" s="16">
        <v>534.5</v>
      </c>
      <c r="D556" s="11">
        <v>204.7</v>
      </c>
      <c r="E556" s="16">
        <v>204.7</v>
      </c>
      <c r="F556" s="16"/>
      <c r="G556" s="12">
        <f t="shared" si="8"/>
        <v>0.38297474275023385</v>
      </c>
      <c r="H556" s="13">
        <f>COUNTIF(Rend_Filetadores[Data],Rend_Filetadores[[#This Row],[Data]])</f>
        <v>17</v>
      </c>
      <c r="I556" s="23">
        <f>IFERROR(Rend_Filetadores[[#This Row],[Filé produzido (kg)]]/SUMIF(Rend_Filetadores[Data],Rend_Filetadores[[#This Row],[Data]],Rend_Filetadores[Filé produzido (kg)]),"")</f>
        <v>5.1509813789632611E-2</v>
      </c>
    </row>
    <row r="557" spans="1:9" x14ac:dyDescent="0.3">
      <c r="A557" s="17">
        <v>45705</v>
      </c>
      <c r="B557" s="18" t="s">
        <v>23</v>
      </c>
      <c r="C557" s="19">
        <v>297.40000000000003</v>
      </c>
      <c r="D557" s="11">
        <v>111.59999999999997</v>
      </c>
      <c r="E557" s="19">
        <v>111.59999999999997</v>
      </c>
      <c r="F557" s="19"/>
      <c r="G557" s="12">
        <f t="shared" si="8"/>
        <v>0.37525218560860779</v>
      </c>
      <c r="H557" s="20">
        <f>COUNTIF(Rend_Filetadores[Data],Rend_Filetadores[[#This Row],[Data]])</f>
        <v>17</v>
      </c>
      <c r="I557" s="24">
        <f>IFERROR(Rend_Filetadores[[#This Row],[Filé produzido (kg)]]/SUMIF(Rend_Filetadores[Data],Rend_Filetadores[[#This Row],[Data]],Rend_Filetadores[Filé produzido (kg)]),"")</f>
        <v>2.8082536487166573E-2</v>
      </c>
    </row>
    <row r="558" spans="1:9" x14ac:dyDescent="0.3">
      <c r="A558" s="8">
        <v>45705</v>
      </c>
      <c r="B558" s="9" t="s">
        <v>24</v>
      </c>
      <c r="C558" s="16">
        <v>626.1</v>
      </c>
      <c r="D558" s="11">
        <v>257.20000000000005</v>
      </c>
      <c r="E558" s="16">
        <v>257.20000000000005</v>
      </c>
      <c r="F558" s="16"/>
      <c r="G558" s="12">
        <f t="shared" si="8"/>
        <v>0.41079699728477886</v>
      </c>
      <c r="H558" s="13">
        <f>COUNTIF(Rend_Filetadores[Data],Rend_Filetadores[[#This Row],[Data]])</f>
        <v>17</v>
      </c>
      <c r="I558" s="23">
        <f>IFERROR(Rend_Filetadores[[#This Row],[Filé produzido (kg)]]/SUMIF(Rend_Filetadores[Data],Rend_Filetadores[[#This Row],[Data]],Rend_Filetadores[Filé produzido (kg)]),"")</f>
        <v>6.4720684448917973E-2</v>
      </c>
    </row>
    <row r="559" spans="1:9" x14ac:dyDescent="0.3">
      <c r="A559" s="17">
        <v>45705</v>
      </c>
      <c r="B559" s="18" t="s">
        <v>31</v>
      </c>
      <c r="C559" s="19">
        <v>606.20000000000005</v>
      </c>
      <c r="D559" s="11">
        <v>246.99999999999997</v>
      </c>
      <c r="E559" s="19">
        <v>246.99999999999997</v>
      </c>
      <c r="F559" s="19"/>
      <c r="G559" s="12">
        <f t="shared" si="8"/>
        <v>0.40745628505443743</v>
      </c>
      <c r="H559" s="20">
        <f>COUNTIF(Rend_Filetadores[Data],Rend_Filetadores[[#This Row],[Data]])</f>
        <v>17</v>
      </c>
      <c r="I559" s="24">
        <f>IFERROR(Rend_Filetadores[[#This Row],[Filé produzido (kg)]]/SUMIF(Rend_Filetadores[Data],Rend_Filetadores[[#This Row],[Data]],Rend_Filetadores[Filé produzido (kg)]),"")</f>
        <v>6.2154001006542517E-2</v>
      </c>
    </row>
    <row r="560" spans="1:9" x14ac:dyDescent="0.3">
      <c r="A560" s="17">
        <v>45705</v>
      </c>
      <c r="B560" s="18" t="s">
        <v>30</v>
      </c>
      <c r="C560" s="19">
        <v>435.90000000000003</v>
      </c>
      <c r="D560" s="11">
        <v>168.5</v>
      </c>
      <c r="E560" s="19">
        <v>168.5</v>
      </c>
      <c r="F560" s="19"/>
      <c r="G560" s="12">
        <f t="shared" si="8"/>
        <v>0.38655654966735487</v>
      </c>
      <c r="H560" s="20">
        <f>COUNTIF(Rend_Filetadores[Data],Rend_Filetadores[[#This Row],[Data]])</f>
        <v>17</v>
      </c>
      <c r="I560" s="24">
        <f>IFERROR(Rend_Filetadores[[#This Row],[Filé produzido (kg)]]/SUMIF(Rend_Filetadores[Data],Rend_Filetadores[[#This Row],[Data]],Rend_Filetadores[Filé produzido (kg)]),"")</f>
        <v>4.2400603925515853E-2</v>
      </c>
    </row>
    <row r="561" spans="1:9" x14ac:dyDescent="0.3">
      <c r="A561" s="17">
        <v>45705</v>
      </c>
      <c r="B561" s="18" t="s">
        <v>19</v>
      </c>
      <c r="C561" s="19">
        <v>578.80000000000007</v>
      </c>
      <c r="D561" s="11">
        <v>233.29999999999995</v>
      </c>
      <c r="E561" s="19">
        <v>233.29999999999995</v>
      </c>
      <c r="F561" s="19"/>
      <c r="G561" s="12">
        <f t="shared" si="8"/>
        <v>0.40307532826537651</v>
      </c>
      <c r="H561" s="20">
        <f>COUNTIF(Rend_Filetadores[Data],Rend_Filetadores[[#This Row],[Data]])</f>
        <v>17</v>
      </c>
      <c r="I561" s="24">
        <f>IFERROR(Rend_Filetadores[[#This Row],[Filé produzido (kg)]]/SUMIF(Rend_Filetadores[Data],Rend_Filetadores[[#This Row],[Data]],Rend_Filetadores[Filé produzido (kg)]),"")</f>
        <v>5.8706592853548054E-2</v>
      </c>
    </row>
    <row r="562" spans="1:9" x14ac:dyDescent="0.3">
      <c r="A562" s="17">
        <v>45706</v>
      </c>
      <c r="B562" s="18" t="s">
        <v>9</v>
      </c>
      <c r="C562" s="19">
        <v>624.9</v>
      </c>
      <c r="D562" s="11">
        <v>246.60000000000008</v>
      </c>
      <c r="E562" s="19">
        <v>246.60000000000008</v>
      </c>
      <c r="F562" s="19"/>
      <c r="G562" s="12">
        <f t="shared" si="8"/>
        <v>0.39462313970235252</v>
      </c>
      <c r="H562" s="20">
        <f>COUNTIF(Rend_Filetadores[Data],Rend_Filetadores[[#This Row],[Data]])</f>
        <v>18</v>
      </c>
      <c r="I562" s="24">
        <f>IFERROR(Rend_Filetadores[[#This Row],[Filé produzido (kg)]]/SUMIF(Rend_Filetadores[Data],Rend_Filetadores[[#This Row],[Data]],Rend_Filetadores[Filé produzido (kg)]),"")</f>
        <v>6.3073893137580925E-2</v>
      </c>
    </row>
    <row r="563" spans="1:9" x14ac:dyDescent="0.3">
      <c r="A563" s="8">
        <v>45706</v>
      </c>
      <c r="B563" s="9" t="s">
        <v>26</v>
      </c>
      <c r="C563" s="16">
        <v>643.70000000000005</v>
      </c>
      <c r="D563" s="11">
        <v>240.3</v>
      </c>
      <c r="E563" s="16">
        <v>240.3</v>
      </c>
      <c r="F563" s="16"/>
      <c r="G563" s="12">
        <f t="shared" si="8"/>
        <v>0.37331054839210814</v>
      </c>
      <c r="H563" s="13">
        <f>COUNTIF(Rend_Filetadores[Data],Rend_Filetadores[[#This Row],[Data]])</f>
        <v>18</v>
      </c>
      <c r="I563" s="23">
        <f>IFERROR(Rend_Filetadores[[#This Row],[Filé produzido (kg)]]/SUMIF(Rend_Filetadores[Data],Rend_Filetadores[[#This Row],[Data]],Rend_Filetadores[Filé produzido (kg)]),"")</f>
        <v>6.1462516305598916E-2</v>
      </c>
    </row>
    <row r="564" spans="1:9" x14ac:dyDescent="0.3">
      <c r="A564" s="8">
        <v>45706</v>
      </c>
      <c r="B564" s="9" t="s">
        <v>10</v>
      </c>
      <c r="C564" s="16">
        <v>589.30000000000007</v>
      </c>
      <c r="D564" s="11">
        <v>239.39999999999998</v>
      </c>
      <c r="E564" s="16">
        <v>239.39999999999998</v>
      </c>
      <c r="F564" s="16"/>
      <c r="G564" s="12">
        <f t="shared" si="8"/>
        <v>0.40624469709825206</v>
      </c>
      <c r="H564" s="13">
        <f>COUNTIF(Rend_Filetadores[Data],Rend_Filetadores[[#This Row],[Data]])</f>
        <v>18</v>
      </c>
      <c r="I564" s="23">
        <f>IFERROR(Rend_Filetadores[[#This Row],[Filé produzido (kg)]]/SUMIF(Rend_Filetadores[Data],Rend_Filetadores[[#This Row],[Data]],Rend_Filetadores[Filé produzido (kg)]),"")</f>
        <v>6.1232319615315764E-2</v>
      </c>
    </row>
    <row r="565" spans="1:9" x14ac:dyDescent="0.3">
      <c r="A565" s="8">
        <v>45706</v>
      </c>
      <c r="B565" s="9" t="s">
        <v>11</v>
      </c>
      <c r="C565" s="16">
        <v>571.70000000000005</v>
      </c>
      <c r="D565" s="11">
        <v>229.49999999999994</v>
      </c>
      <c r="E565" s="16">
        <v>229.49999999999994</v>
      </c>
      <c r="F565" s="16"/>
      <c r="G565" s="12">
        <f t="shared" si="8"/>
        <v>0.40143431869861801</v>
      </c>
      <c r="H565" s="13">
        <f>COUNTIF(Rend_Filetadores[Data],Rend_Filetadores[[#This Row],[Data]])</f>
        <v>18</v>
      </c>
      <c r="I565" s="23">
        <f>IFERROR(Rend_Filetadores[[#This Row],[Filé produzido (kg)]]/SUMIF(Rend_Filetadores[Data],Rend_Filetadores[[#This Row],[Data]],Rend_Filetadores[Filé produzido (kg)]),"")</f>
        <v>5.8700156022201196E-2</v>
      </c>
    </row>
    <row r="566" spans="1:9" x14ac:dyDescent="0.3">
      <c r="A566" s="8">
        <v>45706</v>
      </c>
      <c r="B566" s="9" t="s">
        <v>12</v>
      </c>
      <c r="C566" s="32">
        <v>597.5</v>
      </c>
      <c r="D566" s="11">
        <v>240.09999999999997</v>
      </c>
      <c r="E566" s="16">
        <v>240.09999999999997</v>
      </c>
      <c r="F566" s="16"/>
      <c r="G566" s="12">
        <f t="shared" si="8"/>
        <v>0.40184100418410035</v>
      </c>
      <c r="H566" s="13">
        <f>COUNTIF(Rend_Filetadores[Data],Rend_Filetadores[[#This Row],[Data]])</f>
        <v>18</v>
      </c>
      <c r="I566" s="23">
        <f>IFERROR(Rend_Filetadores[[#This Row],[Filé produzido (kg)]]/SUMIF(Rend_Filetadores[Data],Rend_Filetadores[[#This Row],[Data]],Rend_Filetadores[Filé produzido (kg)]),"")</f>
        <v>6.1411361485535984E-2</v>
      </c>
    </row>
    <row r="567" spans="1:9" x14ac:dyDescent="0.3">
      <c r="A567" s="8">
        <v>45706</v>
      </c>
      <c r="B567" s="9" t="s">
        <v>13</v>
      </c>
      <c r="C567" s="32">
        <v>739.40000000000009</v>
      </c>
      <c r="D567" s="11">
        <v>290.29999999999995</v>
      </c>
      <c r="E567" s="16">
        <v>290.29999999999995</v>
      </c>
      <c r="F567" s="16"/>
      <c r="G567" s="12">
        <f t="shared" si="8"/>
        <v>0.39261563429807944</v>
      </c>
      <c r="H567" s="13">
        <f>COUNTIF(Rend_Filetadores[Data],Rend_Filetadores[[#This Row],[Data]])</f>
        <v>18</v>
      </c>
      <c r="I567" s="23">
        <f>IFERROR(Rend_Filetadores[[#This Row],[Filé produzido (kg)]]/SUMIF(Rend_Filetadores[Data],Rend_Filetadores[[#This Row],[Data]],Rend_Filetadores[Filé produzido (kg)]),"")</f>
        <v>7.4251221321329011E-2</v>
      </c>
    </row>
    <row r="568" spans="1:9" x14ac:dyDescent="0.3">
      <c r="A568" s="8">
        <v>45706</v>
      </c>
      <c r="B568" s="9" t="s">
        <v>14</v>
      </c>
      <c r="C568" s="32">
        <v>688.99999999999989</v>
      </c>
      <c r="D568" s="11">
        <v>269.8</v>
      </c>
      <c r="E568" s="16">
        <v>269.8</v>
      </c>
      <c r="F568" s="16"/>
      <c r="G568" s="12">
        <f t="shared" si="8"/>
        <v>0.39158200290275769</v>
      </c>
      <c r="H568" s="13">
        <f>COUNTIF(Rend_Filetadores[Data],Rend_Filetadores[[#This Row],[Data]])</f>
        <v>18</v>
      </c>
      <c r="I568" s="23">
        <f>IFERROR(Rend_Filetadores[[#This Row],[Filé produzido (kg)]]/SUMIF(Rend_Filetadores[Data],Rend_Filetadores[[#This Row],[Data]],Rend_Filetadores[Filé produzido (kg)]),"")</f>
        <v>6.9007852264879682E-2</v>
      </c>
    </row>
    <row r="569" spans="1:9" x14ac:dyDescent="0.3">
      <c r="A569" s="8">
        <v>45706</v>
      </c>
      <c r="B569" s="9" t="s">
        <v>15</v>
      </c>
      <c r="C569" s="32">
        <v>521.90000000000009</v>
      </c>
      <c r="D569" s="11">
        <v>208.50000000000003</v>
      </c>
      <c r="E569" s="16">
        <v>208.50000000000003</v>
      </c>
      <c r="F569" s="16"/>
      <c r="G569" s="12">
        <f t="shared" si="8"/>
        <v>0.39950182027208275</v>
      </c>
      <c r="H569" s="13">
        <f>COUNTIF(Rend_Filetadores[Data],Rend_Filetadores[[#This Row],[Data]])</f>
        <v>18</v>
      </c>
      <c r="I569" s="23">
        <f>IFERROR(Rend_Filetadores[[#This Row],[Filé produzido (kg)]]/SUMIF(Rend_Filetadores[Data],Rend_Filetadores[[#This Row],[Data]],Rend_Filetadores[Filé produzido (kg)]),"")</f>
        <v>5.3328899915594571E-2</v>
      </c>
    </row>
    <row r="570" spans="1:9" x14ac:dyDescent="0.3">
      <c r="A570" s="8">
        <v>45706</v>
      </c>
      <c r="B570" s="9" t="s">
        <v>17</v>
      </c>
      <c r="C570" s="32">
        <v>286.40000000000003</v>
      </c>
      <c r="D570" s="11">
        <v>108.69999999999999</v>
      </c>
      <c r="E570" s="16">
        <v>108.69999999999999</v>
      </c>
      <c r="F570" s="16"/>
      <c r="G570" s="12">
        <f t="shared" si="8"/>
        <v>0.37953910614525133</v>
      </c>
      <c r="H570" s="13">
        <f>COUNTIF(Rend_Filetadores[Data],Rend_Filetadores[[#This Row],[Data]])</f>
        <v>18</v>
      </c>
      <c r="I570" s="23">
        <f>IFERROR(Rend_Filetadores[[#This Row],[Filé produzido (kg)]]/SUMIF(Rend_Filetadores[Data],Rend_Filetadores[[#This Row],[Data]],Rend_Filetadores[Filé produzido (kg)]),"")</f>
        <v>2.7802644704197257E-2</v>
      </c>
    </row>
    <row r="571" spans="1:9" x14ac:dyDescent="0.3">
      <c r="A571" s="8">
        <v>45706</v>
      </c>
      <c r="B571" s="9" t="s">
        <v>18</v>
      </c>
      <c r="C571" s="32">
        <v>504</v>
      </c>
      <c r="D571" s="11">
        <v>194.69999999999996</v>
      </c>
      <c r="E571" s="16">
        <v>194.69999999999996</v>
      </c>
      <c r="F571" s="16"/>
      <c r="G571" s="12">
        <f t="shared" si="8"/>
        <v>0.38630952380952371</v>
      </c>
      <c r="H571" s="13">
        <f>COUNTIF(Rend_Filetadores[Data],Rend_Filetadores[[#This Row],[Data]])</f>
        <v>18</v>
      </c>
      <c r="I571" s="23">
        <f>IFERROR(Rend_Filetadores[[#This Row],[Filé produzido (kg)]]/SUMIF(Rend_Filetadores[Data],Rend_Filetadores[[#This Row],[Data]],Rend_Filetadores[Filé produzido (kg)]),"")</f>
        <v>4.9799217331253039E-2</v>
      </c>
    </row>
    <row r="572" spans="1:9" x14ac:dyDescent="0.3">
      <c r="A572" s="8">
        <v>45706</v>
      </c>
      <c r="B572" s="9" t="s">
        <v>20</v>
      </c>
      <c r="C572" s="32">
        <v>640.90000000000009</v>
      </c>
      <c r="D572" s="11">
        <v>255.70000000000002</v>
      </c>
      <c r="E572" s="16">
        <v>255.70000000000002</v>
      </c>
      <c r="F572" s="16"/>
      <c r="G572" s="12">
        <f t="shared" si="8"/>
        <v>0.39897019815883911</v>
      </c>
      <c r="H572" s="13">
        <f>COUNTIF(Rend_Filetadores[Data],Rend_Filetadores[[#This Row],[Data]])</f>
        <v>18</v>
      </c>
      <c r="I572" s="23">
        <f>IFERROR(Rend_Filetadores[[#This Row],[Filé produzido (kg)]]/SUMIF(Rend_Filetadores[Data],Rend_Filetadores[[#This Row],[Data]],Rend_Filetadores[Filé produzido (kg)]),"")</f>
        <v>6.5401437450443786E-2</v>
      </c>
    </row>
    <row r="573" spans="1:9" x14ac:dyDescent="0.3">
      <c r="A573" s="8">
        <v>45706</v>
      </c>
      <c r="B573" s="9" t="s">
        <v>21</v>
      </c>
      <c r="C573" s="32">
        <v>663.89999999999986</v>
      </c>
      <c r="D573" s="11">
        <v>274.20000000000005</v>
      </c>
      <c r="E573" s="16">
        <v>274.20000000000005</v>
      </c>
      <c r="F573" s="16"/>
      <c r="G573" s="12">
        <f t="shared" si="8"/>
        <v>0.41301400813375522</v>
      </c>
      <c r="H573" s="13">
        <f>COUNTIF(Rend_Filetadores[Data],Rend_Filetadores[[#This Row],[Data]])</f>
        <v>18</v>
      </c>
      <c r="I573" s="23">
        <f>IFERROR(Rend_Filetadores[[#This Row],[Filé produzido (kg)]]/SUMIF(Rend_Filetadores[Data],Rend_Filetadores[[#This Row],[Data]],Rend_Filetadores[Filé produzido (kg)]),"")</f>
        <v>7.0133258306263935E-2</v>
      </c>
    </row>
    <row r="574" spans="1:9" x14ac:dyDescent="0.3">
      <c r="A574" s="8">
        <v>45706</v>
      </c>
      <c r="B574" s="9" t="s">
        <v>22</v>
      </c>
      <c r="C574" s="32">
        <v>478.1</v>
      </c>
      <c r="D574" s="11">
        <v>174.59999999999997</v>
      </c>
      <c r="E574" s="16">
        <v>174.59999999999997</v>
      </c>
      <c r="F574" s="16"/>
      <c r="G574" s="12">
        <f t="shared" si="8"/>
        <v>0.36519556578121726</v>
      </c>
      <c r="H574" s="13">
        <f>COUNTIF(Rend_Filetadores[Data],Rend_Filetadores[[#This Row],[Data]])</f>
        <v>18</v>
      </c>
      <c r="I574" s="23">
        <f>IFERROR(Rend_Filetadores[[#This Row],[Filé produzido (kg)]]/SUMIF(Rend_Filetadores[Data],Rend_Filetadores[[#This Row],[Data]],Rend_Filetadores[Filé produzido (kg)]),"")</f>
        <v>4.4658157914929539E-2</v>
      </c>
    </row>
    <row r="575" spans="1:9" x14ac:dyDescent="0.3">
      <c r="A575" s="8">
        <v>45706</v>
      </c>
      <c r="B575" s="9" t="s">
        <v>23</v>
      </c>
      <c r="C575" s="32">
        <v>314.60000000000002</v>
      </c>
      <c r="D575" s="11">
        <v>150.00000000000009</v>
      </c>
      <c r="E575" s="16">
        <v>150.00000000000009</v>
      </c>
      <c r="F575" s="16"/>
      <c r="G575" s="12">
        <f t="shared" si="8"/>
        <v>0.47679593134138615</v>
      </c>
      <c r="H575" s="13">
        <f>COUNTIF(Rend_Filetadores[Data],Rend_Filetadores[[#This Row],[Data]])</f>
        <v>18</v>
      </c>
      <c r="I575" s="23">
        <f>IFERROR(Rend_Filetadores[[#This Row],[Filé produzido (kg)]]/SUMIF(Rend_Filetadores[Data],Rend_Filetadores[[#This Row],[Data]],Rend_Filetadores[Filé produzido (kg)]),"")</f>
        <v>3.8366115047190355E-2</v>
      </c>
    </row>
    <row r="576" spans="1:9" x14ac:dyDescent="0.3">
      <c r="A576" s="8">
        <v>45706</v>
      </c>
      <c r="B576" s="9" t="s">
        <v>24</v>
      </c>
      <c r="C576" s="32">
        <v>539.4</v>
      </c>
      <c r="D576" s="11">
        <v>215.50000000000009</v>
      </c>
      <c r="E576" s="16">
        <v>215.50000000000009</v>
      </c>
      <c r="F576" s="16"/>
      <c r="G576" s="12">
        <f t="shared" si="8"/>
        <v>0.39951798294401203</v>
      </c>
      <c r="H576" s="13">
        <f>COUNTIF(Rend_Filetadores[Data],Rend_Filetadores[[#This Row],[Data]])</f>
        <v>18</v>
      </c>
      <c r="I576" s="36">
        <f>IFERROR(Rend_Filetadores[[#This Row],[Filé produzido (kg)]]/SUMIF(Rend_Filetadores[Data],Rend_Filetadores[[#This Row],[Data]],Rend_Filetadores[Filé produzido (kg)]),"")</f>
        <v>5.51193186177968E-2</v>
      </c>
    </row>
    <row r="577" spans="1:9" x14ac:dyDescent="0.3">
      <c r="A577" s="8">
        <v>45706</v>
      </c>
      <c r="B577" s="9" t="s">
        <v>31</v>
      </c>
      <c r="C577" s="32">
        <v>560.4</v>
      </c>
      <c r="D577" s="11">
        <v>226.59999999999997</v>
      </c>
      <c r="E577" s="16">
        <v>226.59999999999997</v>
      </c>
      <c r="F577" s="16"/>
      <c r="G577" s="12">
        <f t="shared" si="8"/>
        <v>0.4043540328336902</v>
      </c>
      <c r="H577" s="13">
        <f>COUNTIF(Rend_Filetadores[Data],Rend_Filetadores[[#This Row],[Data]])</f>
        <v>18</v>
      </c>
      <c r="I577" s="36">
        <f>IFERROR(Rend_Filetadores[[#This Row],[Filé produzido (kg)]]/SUMIF(Rend_Filetadores[Data],Rend_Filetadores[[#This Row],[Data]],Rend_Filetadores[Filé produzido (kg)]),"")</f>
        <v>5.7958411131288856E-2</v>
      </c>
    </row>
    <row r="578" spans="1:9" x14ac:dyDescent="0.3">
      <c r="A578" s="8">
        <v>45706</v>
      </c>
      <c r="B578" s="9" t="s">
        <v>19</v>
      </c>
      <c r="C578" s="32">
        <v>491.90000000000003</v>
      </c>
      <c r="D578" s="11">
        <v>192.90000000000009</v>
      </c>
      <c r="E578" s="16">
        <v>192.90000000000009</v>
      </c>
      <c r="F578" s="16"/>
      <c r="G578" s="12">
        <f t="shared" si="8"/>
        <v>0.39215287660093529</v>
      </c>
      <c r="H578" s="13">
        <f>COUNTIF(Rend_Filetadores[Data],Rend_Filetadores[[#This Row],[Data]])</f>
        <v>18</v>
      </c>
      <c r="I578" s="36">
        <f>IFERROR(Rend_Filetadores[[#This Row],[Filé produzido (kg)]]/SUMIF(Rend_Filetadores[Data],Rend_Filetadores[[#This Row],[Data]],Rend_Filetadores[Filé produzido (kg)]),"")</f>
        <v>4.933882395068679E-2</v>
      </c>
    </row>
    <row r="579" spans="1:9" x14ac:dyDescent="0.3">
      <c r="A579" s="8">
        <v>45706</v>
      </c>
      <c r="B579" s="9" t="s">
        <v>30</v>
      </c>
      <c r="C579" s="32">
        <v>395.5</v>
      </c>
      <c r="D579" s="11">
        <v>152.29999999999995</v>
      </c>
      <c r="E579" s="16">
        <v>152.29999999999995</v>
      </c>
      <c r="F579" s="16"/>
      <c r="G579" s="12">
        <f t="shared" si="8"/>
        <v>0.38508217446270532</v>
      </c>
      <c r="H579" s="13">
        <f>COUNTIF(Rend_Filetadores[Data],Rend_Filetadores[[#This Row],[Data]])</f>
        <v>18</v>
      </c>
      <c r="I579" s="36">
        <f>IFERROR(Rend_Filetadores[[#This Row],[Filé produzido (kg)]]/SUMIF(Rend_Filetadores[Data],Rend_Filetadores[[#This Row],[Data]],Rend_Filetadores[Filé produzido (kg)]),"")</f>
        <v>3.8954395477913906E-2</v>
      </c>
    </row>
    <row r="580" spans="1:9" x14ac:dyDescent="0.3">
      <c r="A580" s="8">
        <v>45707</v>
      </c>
      <c r="B580" s="9" t="s">
        <v>9</v>
      </c>
      <c r="C580" s="32">
        <v>623.90000000000009</v>
      </c>
      <c r="D580" s="11">
        <v>260.39999999999992</v>
      </c>
      <c r="E580" s="16">
        <v>260.39999999999992</v>
      </c>
      <c r="F580" s="16"/>
      <c r="G580" s="12">
        <f t="shared" ref="G580:G643" si="9">IFERROR(D580/C580,"")</f>
        <v>0.4173745792594965</v>
      </c>
      <c r="H580" s="13">
        <f>COUNTIF(Rend_Filetadores[Data],Rend_Filetadores[[#This Row],[Data]])</f>
        <v>18</v>
      </c>
      <c r="I580" s="23">
        <f>IFERROR(Rend_Filetadores[[#This Row],[Filé produzido (kg)]]/SUMIF(Rend_Filetadores[Data],Rend_Filetadores[[#This Row],[Data]],Rend_Filetadores[Filé produzido (kg)]),"")</f>
        <v>6.9402985074626847E-2</v>
      </c>
    </row>
    <row r="581" spans="1:9" x14ac:dyDescent="0.3">
      <c r="A581" s="8">
        <v>45707</v>
      </c>
      <c r="B581" s="9" t="s">
        <v>26</v>
      </c>
      <c r="C581" s="32">
        <v>525.9</v>
      </c>
      <c r="D581" s="11">
        <v>206.79999999999998</v>
      </c>
      <c r="E581" s="16">
        <v>206.79999999999998</v>
      </c>
      <c r="F581" s="16"/>
      <c r="G581" s="12">
        <f t="shared" si="9"/>
        <v>0.39323065221525005</v>
      </c>
      <c r="H581" s="13">
        <f>COUNTIF(Rend_Filetadores[Data],Rend_Filetadores[[#This Row],[Data]])</f>
        <v>18</v>
      </c>
      <c r="I581" s="23">
        <f>IFERROR(Rend_Filetadores[[#This Row],[Filé produzido (kg)]]/SUMIF(Rend_Filetadores[Data],Rend_Filetadores[[#This Row],[Data]],Rend_Filetadores[Filé produzido (kg)]),"")</f>
        <v>5.5117270788912584E-2</v>
      </c>
    </row>
    <row r="582" spans="1:9" x14ac:dyDescent="0.3">
      <c r="A582" s="8">
        <v>45707</v>
      </c>
      <c r="B582" s="9" t="s">
        <v>10</v>
      </c>
      <c r="C582" s="32">
        <v>583.19999999999993</v>
      </c>
      <c r="D582" s="11">
        <v>239.79999999999993</v>
      </c>
      <c r="E582" s="16">
        <v>239.79999999999993</v>
      </c>
      <c r="F582" s="16"/>
      <c r="G582" s="12">
        <f t="shared" si="9"/>
        <v>0.41117969821673517</v>
      </c>
      <c r="H582" s="13">
        <f>COUNTIF(Rend_Filetadores[Data],Rend_Filetadores[[#This Row],[Data]])</f>
        <v>18</v>
      </c>
      <c r="I582" s="23">
        <f>IFERROR(Rend_Filetadores[[#This Row],[Filé produzido (kg)]]/SUMIF(Rend_Filetadores[Data],Rend_Filetadores[[#This Row],[Data]],Rend_Filetadores[Filé produzido (kg)]),"")</f>
        <v>6.3912579957356067E-2</v>
      </c>
    </row>
    <row r="583" spans="1:9" x14ac:dyDescent="0.3">
      <c r="A583" s="8">
        <v>45707</v>
      </c>
      <c r="B583" s="9" t="s">
        <v>11</v>
      </c>
      <c r="C583" s="32">
        <v>527.30000000000007</v>
      </c>
      <c r="D583" s="11">
        <v>214.7</v>
      </c>
      <c r="E583" s="16">
        <v>214.7</v>
      </c>
      <c r="F583" s="16"/>
      <c r="G583" s="12">
        <f t="shared" si="9"/>
        <v>0.40716859472785882</v>
      </c>
      <c r="H583" s="13">
        <f>COUNTIF(Rend_Filetadores[Data],Rend_Filetadores[[#This Row],[Data]])</f>
        <v>18</v>
      </c>
      <c r="I583" s="23">
        <f>IFERROR(Rend_Filetadores[[#This Row],[Filé produzido (kg)]]/SUMIF(Rend_Filetadores[Data],Rend_Filetadores[[#This Row],[Data]],Rend_Filetadores[Filé produzido (kg)]),"")</f>
        <v>5.7222814498933905E-2</v>
      </c>
    </row>
    <row r="584" spans="1:9" x14ac:dyDescent="0.3">
      <c r="A584" s="8">
        <v>45707</v>
      </c>
      <c r="B584" s="9" t="s">
        <v>12</v>
      </c>
      <c r="C584" s="32">
        <v>523.1</v>
      </c>
      <c r="D584" s="11">
        <v>220.00000000000003</v>
      </c>
      <c r="E584" s="16">
        <v>220.00000000000003</v>
      </c>
      <c r="F584" s="16"/>
      <c r="G584" s="12">
        <f t="shared" si="9"/>
        <v>0.42056968074937873</v>
      </c>
      <c r="H584" s="13">
        <f>COUNTIF(Rend_Filetadores[Data],Rend_Filetadores[[#This Row],[Data]])</f>
        <v>18</v>
      </c>
      <c r="I584" s="23">
        <f>IFERROR(Rend_Filetadores[[#This Row],[Filé produzido (kg)]]/SUMIF(Rend_Filetadores[Data],Rend_Filetadores[[#This Row],[Data]],Rend_Filetadores[Filé produzido (kg)]),"")</f>
        <v>5.8635394456289992E-2</v>
      </c>
    </row>
    <row r="585" spans="1:9" x14ac:dyDescent="0.3">
      <c r="A585" s="8">
        <v>45707</v>
      </c>
      <c r="B585" s="9" t="s">
        <v>13</v>
      </c>
      <c r="C585" s="32">
        <v>736.59999999999991</v>
      </c>
      <c r="D585" s="11">
        <v>306.49999999999989</v>
      </c>
      <c r="E585" s="16">
        <v>306.49999999999989</v>
      </c>
      <c r="F585" s="16"/>
      <c r="G585" s="12">
        <f t="shared" si="9"/>
        <v>0.41610100461580224</v>
      </c>
      <c r="H585" s="13">
        <f>COUNTIF(Rend_Filetadores[Data],Rend_Filetadores[[#This Row],[Data]])</f>
        <v>18</v>
      </c>
      <c r="I585" s="23">
        <f>IFERROR(Rend_Filetadores[[#This Row],[Filé produzido (kg)]]/SUMIF(Rend_Filetadores[Data],Rend_Filetadores[[#This Row],[Data]],Rend_Filetadores[Filé produzido (kg)]),"")</f>
        <v>8.1689765458422159E-2</v>
      </c>
    </row>
    <row r="586" spans="1:9" x14ac:dyDescent="0.3">
      <c r="A586" s="8">
        <v>45707</v>
      </c>
      <c r="B586" s="9" t="s">
        <v>14</v>
      </c>
      <c r="C586" s="32">
        <v>741.2</v>
      </c>
      <c r="D586" s="11">
        <v>310.29999999999995</v>
      </c>
      <c r="E586" s="16">
        <v>310.29999999999995</v>
      </c>
      <c r="F586" s="16"/>
      <c r="G586" s="12">
        <f t="shared" si="9"/>
        <v>0.41864543982730701</v>
      </c>
      <c r="H586" s="13">
        <f>COUNTIF(Rend_Filetadores[Data],Rend_Filetadores[[#This Row],[Data]])</f>
        <v>18</v>
      </c>
      <c r="I586" s="23">
        <f>IFERROR(Rend_Filetadores[[#This Row],[Filé produzido (kg)]]/SUMIF(Rend_Filetadores[Data],Rend_Filetadores[[#This Row],[Data]],Rend_Filetadores[Filé produzido (kg)]),"")</f>
        <v>8.2702558635394455E-2</v>
      </c>
    </row>
    <row r="587" spans="1:9" x14ac:dyDescent="0.3">
      <c r="A587" s="8">
        <v>45707</v>
      </c>
      <c r="B587" s="9" t="s">
        <v>15</v>
      </c>
      <c r="C587" s="32">
        <v>515.1</v>
      </c>
      <c r="D587" s="11">
        <v>206.7</v>
      </c>
      <c r="E587" s="16">
        <v>206.7</v>
      </c>
      <c r="F587" s="16"/>
      <c r="G587" s="12">
        <f t="shared" si="9"/>
        <v>0.40128130460104833</v>
      </c>
      <c r="H587" s="13">
        <f>COUNTIF(Rend_Filetadores[Data],Rend_Filetadores[[#This Row],[Data]])</f>
        <v>18</v>
      </c>
      <c r="I587" s="23">
        <f>IFERROR(Rend_Filetadores[[#This Row],[Filé produzido (kg)]]/SUMIF(Rend_Filetadores[Data],Rend_Filetadores[[#This Row],[Data]],Rend_Filetadores[Filé produzido (kg)]),"")</f>
        <v>5.5090618336886998E-2</v>
      </c>
    </row>
    <row r="588" spans="1:9" x14ac:dyDescent="0.3">
      <c r="A588" s="8">
        <v>45707</v>
      </c>
      <c r="B588" s="9" t="s">
        <v>17</v>
      </c>
      <c r="C588" s="32">
        <v>517.9</v>
      </c>
      <c r="D588" s="11">
        <v>210.20000000000005</v>
      </c>
      <c r="E588" s="16">
        <v>210.20000000000005</v>
      </c>
      <c r="F588" s="16"/>
      <c r="G588" s="12">
        <f t="shared" si="9"/>
        <v>0.40586985904614803</v>
      </c>
      <c r="H588" s="13">
        <f>COUNTIF(Rend_Filetadores[Data],Rend_Filetadores[[#This Row],[Data]])</f>
        <v>18</v>
      </c>
      <c r="I588" s="23">
        <f>IFERROR(Rend_Filetadores[[#This Row],[Filé produzido (kg)]]/SUMIF(Rend_Filetadores[Data],Rend_Filetadores[[#This Row],[Data]],Rend_Filetadores[Filé produzido (kg)]),"")</f>
        <v>5.6023454157782537E-2</v>
      </c>
    </row>
    <row r="589" spans="1:9" x14ac:dyDescent="0.3">
      <c r="A589" s="8">
        <v>45707</v>
      </c>
      <c r="B589" s="9" t="s">
        <v>18</v>
      </c>
      <c r="C589" s="10">
        <v>481.4</v>
      </c>
      <c r="D589" s="11">
        <v>195.40000000000003</v>
      </c>
      <c r="E589" s="10">
        <v>195.40000000000003</v>
      </c>
      <c r="F589" s="10"/>
      <c r="G589" s="12">
        <f t="shared" si="9"/>
        <v>0.40589945990859999</v>
      </c>
      <c r="H589" s="13">
        <f>COUNTIF(Rend_Filetadores[Data],Rend_Filetadores[[#This Row],[Data]])</f>
        <v>18</v>
      </c>
      <c r="I589" s="23">
        <f>IFERROR(Rend_Filetadores[[#This Row],[Filé produzido (kg)]]/SUMIF(Rend_Filetadores[Data],Rend_Filetadores[[#This Row],[Data]],Rend_Filetadores[Filé produzido (kg)]),"")</f>
        <v>5.2078891257995752E-2</v>
      </c>
    </row>
    <row r="590" spans="1:9" x14ac:dyDescent="0.3">
      <c r="A590" s="8">
        <v>45707</v>
      </c>
      <c r="B590" s="9" t="s">
        <v>20</v>
      </c>
      <c r="C590" s="16">
        <v>663.69999999999993</v>
      </c>
      <c r="D590" s="11">
        <v>273.90000000000003</v>
      </c>
      <c r="E590" s="16">
        <v>273.90000000000003</v>
      </c>
      <c r="F590" s="16"/>
      <c r="G590" s="12">
        <f t="shared" si="9"/>
        <v>0.41268645472351978</v>
      </c>
      <c r="H590" s="13">
        <f>COUNTIF(Rend_Filetadores[Data],Rend_Filetadores[[#This Row],[Data]])</f>
        <v>18</v>
      </c>
      <c r="I590" s="23">
        <f>IFERROR(Rend_Filetadores[[#This Row],[Filé produzido (kg)]]/SUMIF(Rend_Filetadores[Data],Rend_Filetadores[[#This Row],[Data]],Rend_Filetadores[Filé produzido (kg)]),"")</f>
        <v>7.3001066098081047E-2</v>
      </c>
    </row>
    <row r="591" spans="1:9" x14ac:dyDescent="0.3">
      <c r="A591" s="8">
        <v>45707</v>
      </c>
      <c r="B591" s="9" t="s">
        <v>21</v>
      </c>
      <c r="C591" s="16">
        <v>615.5</v>
      </c>
      <c r="D591" s="11">
        <v>261.00000000000017</v>
      </c>
      <c r="E591" s="16">
        <v>261.00000000000017</v>
      </c>
      <c r="F591" s="16"/>
      <c r="G591" s="12">
        <f t="shared" si="9"/>
        <v>0.42404549147034959</v>
      </c>
      <c r="H591" s="13">
        <f>COUNTIF(Rend_Filetadores[Data],Rend_Filetadores[[#This Row],[Data]])</f>
        <v>18</v>
      </c>
      <c r="I591" s="23">
        <f>IFERROR(Rend_Filetadores[[#This Row],[Filé produzido (kg)]]/SUMIF(Rend_Filetadores[Data],Rend_Filetadores[[#This Row],[Data]],Rend_Filetadores[Filé produzido (kg)]),"")</f>
        <v>6.9562899786780444E-2</v>
      </c>
    </row>
    <row r="592" spans="1:9" x14ac:dyDescent="0.3">
      <c r="A592" s="8">
        <v>45707</v>
      </c>
      <c r="B592" s="9" t="s">
        <v>22</v>
      </c>
      <c r="C592" s="16">
        <v>168.9</v>
      </c>
      <c r="D592" s="11">
        <v>69</v>
      </c>
      <c r="E592" s="16">
        <v>69</v>
      </c>
      <c r="F592" s="16"/>
      <c r="G592" s="12">
        <f t="shared" si="9"/>
        <v>0.40852575488454707</v>
      </c>
      <c r="H592" s="13">
        <f>COUNTIF(Rend_Filetadores[Data],Rend_Filetadores[[#This Row],[Data]])</f>
        <v>18</v>
      </c>
      <c r="I592" s="23">
        <f>IFERROR(Rend_Filetadores[[#This Row],[Filé produzido (kg)]]/SUMIF(Rend_Filetadores[Data],Rend_Filetadores[[#This Row],[Data]],Rend_Filetadores[Filé produzido (kg)]),"")</f>
        <v>1.8390191897654586E-2</v>
      </c>
    </row>
    <row r="593" spans="1:9" x14ac:dyDescent="0.3">
      <c r="A593" s="8">
        <v>45707</v>
      </c>
      <c r="B593" s="9" t="s">
        <v>23</v>
      </c>
      <c r="C593" s="16">
        <v>57.400000000000006</v>
      </c>
      <c r="D593" s="11">
        <v>23.6</v>
      </c>
      <c r="E593" s="16">
        <v>23.6</v>
      </c>
      <c r="F593" s="16"/>
      <c r="G593" s="12">
        <f t="shared" si="9"/>
        <v>0.41114982578397213</v>
      </c>
      <c r="H593" s="13">
        <f>COUNTIF(Rend_Filetadores[Data],Rend_Filetadores[[#This Row],[Data]])</f>
        <v>18</v>
      </c>
      <c r="I593" s="23">
        <f>IFERROR(Rend_Filetadores[[#This Row],[Filé produzido (kg)]]/SUMIF(Rend_Filetadores[Data],Rend_Filetadores[[#This Row],[Data]],Rend_Filetadores[Filé produzido (kg)]),"")</f>
        <v>6.2899786780383805E-3</v>
      </c>
    </row>
    <row r="594" spans="1:9" x14ac:dyDescent="0.3">
      <c r="A594" s="8">
        <v>45707</v>
      </c>
      <c r="B594" s="9" t="s">
        <v>24</v>
      </c>
      <c r="C594" s="16">
        <v>517.29999999999995</v>
      </c>
      <c r="D594" s="11">
        <v>220.10000000000005</v>
      </c>
      <c r="E594" s="16">
        <v>220.10000000000005</v>
      </c>
      <c r="F594" s="16"/>
      <c r="G594" s="12">
        <f t="shared" si="9"/>
        <v>0.42547844577614552</v>
      </c>
      <c r="H594" s="13">
        <f>COUNTIF(Rend_Filetadores[Data],Rend_Filetadores[[#This Row],[Data]])</f>
        <v>18</v>
      </c>
      <c r="I594" s="23">
        <f>IFERROR(Rend_Filetadores[[#This Row],[Filé produzido (kg)]]/SUMIF(Rend_Filetadores[Data],Rend_Filetadores[[#This Row],[Data]],Rend_Filetadores[Filé produzido (kg)]),"")</f>
        <v>5.8662046908315585E-2</v>
      </c>
    </row>
    <row r="595" spans="1:9" x14ac:dyDescent="0.3">
      <c r="A595" s="8">
        <v>45707</v>
      </c>
      <c r="B595" s="9" t="s">
        <v>31</v>
      </c>
      <c r="C595" s="16">
        <v>516.4</v>
      </c>
      <c r="D595" s="11">
        <v>216.69999999999987</v>
      </c>
      <c r="E595" s="16">
        <v>216.69999999999987</v>
      </c>
      <c r="F595" s="16"/>
      <c r="G595" s="12">
        <f t="shared" si="9"/>
        <v>0.41963594113090608</v>
      </c>
      <c r="H595" s="13">
        <f>COUNTIF(Rend_Filetadores[Data],Rend_Filetadores[[#This Row],[Data]])</f>
        <v>18</v>
      </c>
      <c r="I595" s="23">
        <f>IFERROR(Rend_Filetadores[[#This Row],[Filé produzido (kg)]]/SUMIF(Rend_Filetadores[Data],Rend_Filetadores[[#This Row],[Data]],Rend_Filetadores[Filé produzido (kg)]),"")</f>
        <v>5.7755863539445604E-2</v>
      </c>
    </row>
    <row r="596" spans="1:9" x14ac:dyDescent="0.3">
      <c r="A596" s="8">
        <v>45707</v>
      </c>
      <c r="B596" s="9" t="s">
        <v>30</v>
      </c>
      <c r="C596" s="32">
        <v>344.4</v>
      </c>
      <c r="D596" s="11">
        <v>135.69999999999993</v>
      </c>
      <c r="E596" s="16">
        <v>135.69999999999993</v>
      </c>
      <c r="F596" s="16"/>
      <c r="G596" s="12">
        <f t="shared" si="9"/>
        <v>0.3940185830429731</v>
      </c>
      <c r="H596" s="13">
        <f>COUNTIF(Rend_Filetadores[Data],Rend_Filetadores[[#This Row],[Data]])</f>
        <v>18</v>
      </c>
      <c r="I596" s="23">
        <f>IFERROR(Rend_Filetadores[[#This Row],[Filé produzido (kg)]]/SUMIF(Rend_Filetadores[Data],Rend_Filetadores[[#This Row],[Data]],Rend_Filetadores[Filé produzido (kg)]),"")</f>
        <v>3.6167377398720668E-2</v>
      </c>
    </row>
    <row r="597" spans="1:9" x14ac:dyDescent="0.3">
      <c r="A597" s="8">
        <v>45707</v>
      </c>
      <c r="B597" s="9" t="s">
        <v>19</v>
      </c>
      <c r="C597" s="32">
        <v>439.8</v>
      </c>
      <c r="D597" s="11">
        <v>181.2000000000001</v>
      </c>
      <c r="E597" s="16">
        <v>181.2000000000001</v>
      </c>
      <c r="F597" s="16"/>
      <c r="G597" s="12">
        <f t="shared" si="9"/>
        <v>0.41200545702592112</v>
      </c>
      <c r="H597" s="13">
        <f>COUNTIF(Rend_Filetadores[Data],Rend_Filetadores[[#This Row],[Data]])</f>
        <v>18</v>
      </c>
      <c r="I597" s="23">
        <f>IFERROR(Rend_Filetadores[[#This Row],[Filé produzido (kg)]]/SUMIF(Rend_Filetadores[Data],Rend_Filetadores[[#This Row],[Data]],Rend_Filetadores[Filé produzido (kg)]),"")</f>
        <v>4.8294243070362508E-2</v>
      </c>
    </row>
    <row r="598" spans="1:9" x14ac:dyDescent="0.3">
      <c r="A598" s="8">
        <v>45708</v>
      </c>
      <c r="B598" s="9" t="s">
        <v>9</v>
      </c>
      <c r="C598" s="32">
        <v>648.69999999999993</v>
      </c>
      <c r="D598" s="11">
        <v>259.89999999999998</v>
      </c>
      <c r="E598" s="16">
        <v>259.89999999999998</v>
      </c>
      <c r="F598" s="16"/>
      <c r="G598" s="12">
        <f t="shared" si="9"/>
        <v>0.40064744874364111</v>
      </c>
      <c r="H598" s="13">
        <f>COUNTIF(Rend_Filetadores[Data],Rend_Filetadores[[#This Row],[Data]])</f>
        <v>18</v>
      </c>
      <c r="I598" s="23">
        <f>IFERROR(Rend_Filetadores[[#This Row],[Filé produzido (kg)]]/SUMIF(Rend_Filetadores[Data],Rend_Filetadores[[#This Row],[Data]],Rend_Filetadores[Filé produzido (kg)]),"")</f>
        <v>5.9046978584962669E-2</v>
      </c>
    </row>
    <row r="599" spans="1:9" x14ac:dyDescent="0.3">
      <c r="A599" s="8">
        <v>45708</v>
      </c>
      <c r="B599" s="50" t="s">
        <v>26</v>
      </c>
      <c r="C599" s="16">
        <v>640.20000000000005</v>
      </c>
      <c r="D599" s="11">
        <v>256.19999999999993</v>
      </c>
      <c r="E599" s="16">
        <v>256.19999999999993</v>
      </c>
      <c r="F599" s="16"/>
      <c r="G599" s="12">
        <f t="shared" si="9"/>
        <v>0.4001874414245547</v>
      </c>
      <c r="H599" s="13">
        <f>COUNTIF(Rend_Filetadores[Data],Rend_Filetadores[[#This Row],[Data]])</f>
        <v>18</v>
      </c>
      <c r="I599" s="23">
        <f>IFERROR(Rend_Filetadores[[#This Row],[Filé produzido (kg)]]/SUMIF(Rend_Filetadores[Data],Rend_Filetadores[[#This Row],[Data]],Rend_Filetadores[Filé produzido (kg)]),"")</f>
        <v>5.8206371348470308E-2</v>
      </c>
    </row>
    <row r="600" spans="1:9" x14ac:dyDescent="0.3">
      <c r="A600" s="8">
        <v>45708</v>
      </c>
      <c r="B600" s="9" t="s">
        <v>10</v>
      </c>
      <c r="C600" s="16">
        <v>745.2</v>
      </c>
      <c r="D600" s="11">
        <v>319.80000000000013</v>
      </c>
      <c r="E600" s="16">
        <v>319.80000000000013</v>
      </c>
      <c r="F600" s="16"/>
      <c r="G600" s="12">
        <f t="shared" si="9"/>
        <v>0.42914653784219015</v>
      </c>
      <c r="H600" s="13">
        <f>COUNTIF(Rend_Filetadores[Data],Rend_Filetadores[[#This Row],[Data]])</f>
        <v>18</v>
      </c>
      <c r="I600" s="23">
        <f>IFERROR(Rend_Filetadores[[#This Row],[Filé produzido (kg)]]/SUMIF(Rend_Filetadores[Data],Rend_Filetadores[[#This Row],[Data]],Rend_Filetadores[Filé produzido (kg)]),"")</f>
        <v>7.2655728170338857E-2</v>
      </c>
    </row>
    <row r="601" spans="1:9" x14ac:dyDescent="0.3">
      <c r="A601" s="8">
        <v>45708</v>
      </c>
      <c r="B601" s="9" t="s">
        <v>11</v>
      </c>
      <c r="C601" s="16">
        <v>603.59999999999991</v>
      </c>
      <c r="D601" s="11">
        <v>253.79999999999995</v>
      </c>
      <c r="E601" s="16">
        <v>253.79999999999995</v>
      </c>
      <c r="F601" s="16"/>
      <c r="G601" s="12">
        <f t="shared" si="9"/>
        <v>0.42047713717693835</v>
      </c>
      <c r="H601" s="13">
        <f>COUNTIF(Rend_Filetadores[Data],Rend_Filetadores[[#This Row],[Data]])</f>
        <v>18</v>
      </c>
      <c r="I601" s="23">
        <f>IFERROR(Rend_Filetadores[[#This Row],[Filé produzido (kg)]]/SUMIF(Rend_Filetadores[Data],Rend_Filetadores[[#This Row],[Data]],Rend_Filetadores[Filé produzido (kg)]),"")</f>
        <v>5.7661112600475274E-2</v>
      </c>
    </row>
    <row r="602" spans="1:9" x14ac:dyDescent="0.3">
      <c r="A602" s="8">
        <v>45708</v>
      </c>
      <c r="B602" s="9" t="s">
        <v>12</v>
      </c>
      <c r="C602" s="16">
        <v>556.30000000000007</v>
      </c>
      <c r="D602" s="11">
        <v>233.80000000000007</v>
      </c>
      <c r="E602" s="16">
        <v>233.80000000000007</v>
      </c>
      <c r="F602" s="16"/>
      <c r="G602" s="12">
        <f t="shared" si="9"/>
        <v>0.42027682904907432</v>
      </c>
      <c r="H602" s="13">
        <f>COUNTIF(Rend_Filetadores[Data],Rend_Filetadores[[#This Row],[Data]])</f>
        <v>18</v>
      </c>
      <c r="I602" s="23">
        <f>IFERROR(Rend_Filetadores[[#This Row],[Filé produzido (kg)]]/SUMIF(Rend_Filetadores[Data],Rend_Filetadores[[#This Row],[Data]],Rend_Filetadores[Filé produzido (kg)]),"")</f>
        <v>5.311728970051665E-2</v>
      </c>
    </row>
    <row r="603" spans="1:9" x14ac:dyDescent="0.3">
      <c r="A603" s="8">
        <v>45708</v>
      </c>
      <c r="B603" s="9" t="s">
        <v>13</v>
      </c>
      <c r="C603" s="16">
        <v>773.1</v>
      </c>
      <c r="D603" s="11">
        <v>318.8</v>
      </c>
      <c r="E603" s="16">
        <v>318.8</v>
      </c>
      <c r="F603" s="16"/>
      <c r="G603" s="12">
        <f t="shared" si="9"/>
        <v>0.41236580002586987</v>
      </c>
      <c r="H603" s="13">
        <f>COUNTIF(Rend_Filetadores[Data],Rend_Filetadores[[#This Row],[Data]])</f>
        <v>18</v>
      </c>
      <c r="I603" s="23">
        <f>IFERROR(Rend_Filetadores[[#This Row],[Filé produzido (kg)]]/SUMIF(Rend_Filetadores[Data],Rend_Filetadores[[#This Row],[Data]],Rend_Filetadores[Filé produzido (kg)]),"")</f>
        <v>7.2428537025340897E-2</v>
      </c>
    </row>
    <row r="604" spans="1:9" x14ac:dyDescent="0.3">
      <c r="A604" s="8">
        <v>45708</v>
      </c>
      <c r="B604" s="9" t="s">
        <v>14</v>
      </c>
      <c r="C604" s="16">
        <v>793.2</v>
      </c>
      <c r="D604" s="11">
        <v>387.19999999999993</v>
      </c>
      <c r="E604" s="16">
        <v>387.19999999999993</v>
      </c>
      <c r="F604" s="16"/>
      <c r="G604" s="12">
        <f t="shared" si="9"/>
        <v>0.48814926878466958</v>
      </c>
      <c r="H604" s="13">
        <f>COUNTIF(Rend_Filetadores[Data],Rend_Filetadores[[#This Row],[Data]])</f>
        <v>18</v>
      </c>
      <c r="I604" s="23">
        <f>IFERROR(Rend_Filetadores[[#This Row],[Filé produzido (kg)]]/SUMIF(Rend_Filetadores[Data],Rend_Filetadores[[#This Row],[Data]],Rend_Filetadores[Filé produzido (kg)]),"")</f>
        <v>8.7968411343199479E-2</v>
      </c>
    </row>
    <row r="605" spans="1:9" x14ac:dyDescent="0.3">
      <c r="A605" s="8">
        <v>45708</v>
      </c>
      <c r="B605" s="9" t="s">
        <v>15</v>
      </c>
      <c r="C605" s="16">
        <v>639.9</v>
      </c>
      <c r="D605" s="11">
        <v>268.19999999999993</v>
      </c>
      <c r="E605" s="16">
        <v>268.19999999999993</v>
      </c>
      <c r="F605" s="16"/>
      <c r="G605" s="12">
        <f t="shared" si="9"/>
        <v>0.41912798874824181</v>
      </c>
      <c r="H605" s="13">
        <f>COUNTIF(Rend_Filetadores[Data],Rend_Filetadores[[#This Row],[Data]])</f>
        <v>18</v>
      </c>
      <c r="I605" s="23">
        <f>IFERROR(Rend_Filetadores[[#This Row],[Filé produzido (kg)]]/SUMIF(Rend_Filetadores[Data],Rend_Filetadores[[#This Row],[Data]],Rend_Filetadores[Filé produzido (kg)]),"")</f>
        <v>6.0932665088445498E-2</v>
      </c>
    </row>
    <row r="606" spans="1:9" x14ac:dyDescent="0.3">
      <c r="A606" s="8">
        <v>45708</v>
      </c>
      <c r="B606" s="9" t="s">
        <v>17</v>
      </c>
      <c r="C606" s="16">
        <v>536.80000000000007</v>
      </c>
      <c r="D606" s="11">
        <v>220.70000000000002</v>
      </c>
      <c r="E606" s="16">
        <v>220.70000000000002</v>
      </c>
      <c r="F606" s="16"/>
      <c r="G606" s="12">
        <f t="shared" si="9"/>
        <v>0.41114008941877794</v>
      </c>
      <c r="H606" s="13">
        <f>COUNTIF(Rend_Filetadores[Data],Rend_Filetadores[[#This Row],[Data]])</f>
        <v>18</v>
      </c>
      <c r="I606" s="23">
        <f>IFERROR(Rend_Filetadores[[#This Row],[Filé produzido (kg)]]/SUMIF(Rend_Filetadores[Data],Rend_Filetadores[[#This Row],[Data]],Rend_Filetadores[Filé produzido (kg)]),"")</f>
        <v>5.0141085701043718E-2</v>
      </c>
    </row>
    <row r="607" spans="1:9" x14ac:dyDescent="0.3">
      <c r="A607" s="8">
        <v>45708</v>
      </c>
      <c r="B607" s="9" t="s">
        <v>18</v>
      </c>
      <c r="C607" s="16">
        <v>531.59999999999991</v>
      </c>
      <c r="D607" s="11">
        <v>217.79999999999998</v>
      </c>
      <c r="E607" s="16">
        <v>217.79999999999998</v>
      </c>
      <c r="F607" s="16"/>
      <c r="G607" s="12">
        <f t="shared" si="9"/>
        <v>0.40970654627539504</v>
      </c>
      <c r="H607" s="13">
        <f>COUNTIF(Rend_Filetadores[Data],Rend_Filetadores[[#This Row],[Data]])</f>
        <v>18</v>
      </c>
      <c r="I607" s="23">
        <f>IFERROR(Rend_Filetadores[[#This Row],[Filé produzido (kg)]]/SUMIF(Rend_Filetadores[Data],Rend_Filetadores[[#This Row],[Data]],Rend_Filetadores[Filé produzido (kg)]),"")</f>
        <v>4.9482231380549711E-2</v>
      </c>
    </row>
    <row r="608" spans="1:9" x14ac:dyDescent="0.3">
      <c r="A608" s="8">
        <v>45708</v>
      </c>
      <c r="B608" s="9" t="s">
        <v>20</v>
      </c>
      <c r="C608" s="16">
        <v>736.2</v>
      </c>
      <c r="D608" s="11">
        <v>305.10000000000008</v>
      </c>
      <c r="E608" s="16">
        <v>305.10000000000008</v>
      </c>
      <c r="F608" s="16"/>
      <c r="G608" s="12">
        <f t="shared" si="9"/>
        <v>0.41442542787286074</v>
      </c>
      <c r="H608" s="13">
        <f>COUNTIF(Rend_Filetadores[Data],Rend_Filetadores[[#This Row],[Data]])</f>
        <v>18</v>
      </c>
      <c r="I608" s="23">
        <f>IFERROR(Rend_Filetadores[[#This Row],[Filé produzido (kg)]]/SUMIF(Rend_Filetadores[Data],Rend_Filetadores[[#This Row],[Data]],Rend_Filetadores[Filé produzido (kg)]),"")</f>
        <v>6.9316018338869245E-2</v>
      </c>
    </row>
    <row r="609" spans="1:9" x14ac:dyDescent="0.3">
      <c r="A609" s="8">
        <v>45708</v>
      </c>
      <c r="B609" s="9" t="s">
        <v>21</v>
      </c>
      <c r="C609" s="16">
        <v>646</v>
      </c>
      <c r="D609" s="11">
        <v>286.60000000000002</v>
      </c>
      <c r="E609" s="16">
        <v>286.60000000000002</v>
      </c>
      <c r="F609" s="16"/>
      <c r="G609" s="12">
        <f t="shared" si="9"/>
        <v>0.44365325077399387</v>
      </c>
      <c r="H609" s="13">
        <f>COUNTIF(Rend_Filetadores[Data],Rend_Filetadores[[#This Row],[Data]])</f>
        <v>18</v>
      </c>
      <c r="I609" s="23">
        <f>IFERROR(Rend_Filetadores[[#This Row],[Filé produzido (kg)]]/SUMIF(Rend_Filetadores[Data],Rend_Filetadores[[#This Row],[Data]],Rend_Filetadores[Filé produzido (kg)]),"")</f>
        <v>6.5112982156407484E-2</v>
      </c>
    </row>
    <row r="610" spans="1:9" x14ac:dyDescent="0.3">
      <c r="A610" s="8">
        <v>45708</v>
      </c>
      <c r="B610" s="9" t="s">
        <v>22</v>
      </c>
      <c r="C610" s="16">
        <v>524.6</v>
      </c>
      <c r="D610" s="11">
        <v>214.67999999999998</v>
      </c>
      <c r="E610" s="16">
        <v>214.67999999999998</v>
      </c>
      <c r="F610" s="16"/>
      <c r="G610" s="12">
        <f t="shared" si="9"/>
        <v>0.40922607701105601</v>
      </c>
      <c r="H610" s="13">
        <f>COUNTIF(Rend_Filetadores[Data],Rend_Filetadores[[#This Row],[Data]])</f>
        <v>18</v>
      </c>
      <c r="I610" s="23">
        <f>IFERROR(Rend_Filetadores[[#This Row],[Filé produzido (kg)]]/SUMIF(Rend_Filetadores[Data],Rend_Filetadores[[#This Row],[Data]],Rend_Filetadores[Filé produzido (kg)]),"")</f>
        <v>4.877339500815616E-2</v>
      </c>
    </row>
    <row r="611" spans="1:9" x14ac:dyDescent="0.3">
      <c r="A611" s="8">
        <v>45708</v>
      </c>
      <c r="B611" s="9" t="s">
        <v>23</v>
      </c>
      <c r="C611" s="16">
        <v>25</v>
      </c>
      <c r="D611" s="11">
        <v>10.5</v>
      </c>
      <c r="E611" s="16">
        <v>10.5</v>
      </c>
      <c r="F611" s="16"/>
      <c r="G611" s="12">
        <f t="shared" si="9"/>
        <v>0.42</v>
      </c>
      <c r="H611" s="13">
        <f>COUNTIF(Rend_Filetadores[Data],Rend_Filetadores[[#This Row],[Data]])</f>
        <v>18</v>
      </c>
      <c r="I611" s="23">
        <f>IFERROR(Rend_Filetadores[[#This Row],[Filé produzido (kg)]]/SUMIF(Rend_Filetadores[Data],Rend_Filetadores[[#This Row],[Data]],Rend_Filetadores[Filé produzido (kg)]),"")</f>
        <v>2.385507022478292E-3</v>
      </c>
    </row>
    <row r="612" spans="1:9" x14ac:dyDescent="0.3">
      <c r="A612" s="8">
        <v>45708</v>
      </c>
      <c r="B612" s="9" t="s">
        <v>24</v>
      </c>
      <c r="C612" s="10">
        <v>599.6</v>
      </c>
      <c r="D612" s="11">
        <v>252.3000000000001</v>
      </c>
      <c r="E612" s="10">
        <v>252.3000000000001</v>
      </c>
      <c r="F612" s="10"/>
      <c r="G612" s="12">
        <f t="shared" si="9"/>
        <v>0.42078052034689806</v>
      </c>
      <c r="H612" s="13">
        <f>COUNTIF(Rend_Filetadores[Data],Rend_Filetadores[[#This Row],[Data]])</f>
        <v>18</v>
      </c>
      <c r="I612" s="23">
        <f>IFERROR(Rend_Filetadores[[#This Row],[Filé produzido (kg)]]/SUMIF(Rend_Filetadores[Data],Rend_Filetadores[[#This Row],[Data]],Rend_Filetadores[Filé produzido (kg)]),"")</f>
        <v>5.7320325882978411E-2</v>
      </c>
    </row>
    <row r="613" spans="1:9" x14ac:dyDescent="0.3">
      <c r="A613" s="8">
        <v>45708</v>
      </c>
      <c r="B613" s="9" t="s">
        <v>31</v>
      </c>
      <c r="C613" s="10">
        <v>538.9</v>
      </c>
      <c r="D613" s="11">
        <v>231.09999999999994</v>
      </c>
      <c r="E613" s="10">
        <v>231.09999999999994</v>
      </c>
      <c r="F613" s="10"/>
      <c r="G613" s="12">
        <f t="shared" si="9"/>
        <v>0.42883651883466312</v>
      </c>
      <c r="H613" s="13">
        <f>COUNTIF(Rend_Filetadores[Data],Rend_Filetadores[[#This Row],[Data]])</f>
        <v>18</v>
      </c>
      <c r="I613" s="23">
        <f>IFERROR(Rend_Filetadores[[#This Row],[Filé produzido (kg)]]/SUMIF(Rend_Filetadores[Data],Rend_Filetadores[[#This Row],[Data]],Rend_Filetadores[Filé produzido (kg)]),"")</f>
        <v>5.25038736090222E-2</v>
      </c>
    </row>
    <row r="614" spans="1:9" x14ac:dyDescent="0.3">
      <c r="A614" s="8">
        <v>45708</v>
      </c>
      <c r="B614" s="9" t="s">
        <v>30</v>
      </c>
      <c r="C614" s="10">
        <v>381.2</v>
      </c>
      <c r="D614" s="11">
        <v>154.80000000000001</v>
      </c>
      <c r="E614" s="10">
        <v>154.80000000000001</v>
      </c>
      <c r="F614" s="10"/>
      <c r="G614" s="12">
        <f t="shared" si="9"/>
        <v>0.40608604407135368</v>
      </c>
      <c r="H614" s="13">
        <f>COUNTIF(Rend_Filetadores[Data],Rend_Filetadores[[#This Row],[Data]])</f>
        <v>18</v>
      </c>
      <c r="I614" s="23">
        <f>IFERROR(Rend_Filetadores[[#This Row],[Filé produzido (kg)]]/SUMIF(Rend_Filetadores[Data],Rend_Filetadores[[#This Row],[Data]],Rend_Filetadores[Filé produzido (kg)]),"")</f>
        <v>3.5169189245679966E-2</v>
      </c>
    </row>
    <row r="615" spans="1:9" x14ac:dyDescent="0.3">
      <c r="A615" s="8">
        <v>45708</v>
      </c>
      <c r="B615" s="9" t="s">
        <v>19</v>
      </c>
      <c r="C615" s="10">
        <v>495.8</v>
      </c>
      <c r="D615" s="11">
        <v>210.3</v>
      </c>
      <c r="E615" s="10">
        <v>210.3</v>
      </c>
      <c r="F615" s="10"/>
      <c r="G615" s="12">
        <f t="shared" si="9"/>
        <v>0.42416296893908834</v>
      </c>
      <c r="H615" s="13">
        <f>COUNTIF(Rend_Filetadores[Data],Rend_Filetadores[[#This Row],[Data]])</f>
        <v>18</v>
      </c>
      <c r="I615" s="23">
        <f>IFERROR(Rend_Filetadores[[#This Row],[Filé produzido (kg)]]/SUMIF(Rend_Filetadores[Data],Rend_Filetadores[[#This Row],[Data]],Rend_Filetadores[Filé produzido (kg)]),"")</f>
        <v>4.7778297793065222E-2</v>
      </c>
    </row>
    <row r="616" spans="1:9" x14ac:dyDescent="0.3">
      <c r="A616" s="8">
        <v>45709</v>
      </c>
      <c r="B616" s="9" t="s">
        <v>9</v>
      </c>
      <c r="C616" s="10">
        <v>644.70000000000005</v>
      </c>
      <c r="D616" s="11">
        <v>265.79999999999995</v>
      </c>
      <c r="E616" s="10">
        <v>265.79999999999995</v>
      </c>
      <c r="F616" s="10"/>
      <c r="G616" s="12">
        <f t="shared" si="9"/>
        <v>0.41228478362028842</v>
      </c>
      <c r="H616" s="13">
        <f>COUNTIF(Rend_Filetadores[Data],Rend_Filetadores[[#This Row],[Data]])</f>
        <v>17</v>
      </c>
      <c r="I616" s="23">
        <f>IFERROR(Rend_Filetadores[[#This Row],[Filé produzido (kg)]]/SUMIF(Rend_Filetadores[Data],Rend_Filetadores[[#This Row],[Data]],Rend_Filetadores[Filé produzido (kg)]),"")</f>
        <v>6.8817315658657813E-2</v>
      </c>
    </row>
    <row r="617" spans="1:9" x14ac:dyDescent="0.3">
      <c r="A617" s="8">
        <v>45709</v>
      </c>
      <c r="B617" s="9" t="s">
        <v>10</v>
      </c>
      <c r="C617" s="10">
        <v>548.1</v>
      </c>
      <c r="D617" s="11">
        <v>224.2</v>
      </c>
      <c r="E617" s="10">
        <v>224.2</v>
      </c>
      <c r="F617" s="10"/>
      <c r="G617" s="12">
        <f t="shared" si="9"/>
        <v>0.40904944353220213</v>
      </c>
      <c r="H617" s="13">
        <f>COUNTIF(Rend_Filetadores[Data],Rend_Filetadores[[#This Row],[Data]])</f>
        <v>17</v>
      </c>
      <c r="I617" s="23">
        <f>IFERROR(Rend_Filetadores[[#This Row],[Filé produzido (kg)]]/SUMIF(Rend_Filetadores[Data],Rend_Filetadores[[#This Row],[Data]],Rend_Filetadores[Filé produzido (kg)]),"")</f>
        <v>5.8046810273405122E-2</v>
      </c>
    </row>
    <row r="618" spans="1:9" x14ac:dyDescent="0.3">
      <c r="A618" s="8">
        <v>45709</v>
      </c>
      <c r="B618" s="9" t="s">
        <v>11</v>
      </c>
      <c r="C618" s="10">
        <v>536.1</v>
      </c>
      <c r="D618" s="11">
        <v>221.99999999999986</v>
      </c>
      <c r="E618" s="10">
        <v>221.99999999999986</v>
      </c>
      <c r="F618" s="10"/>
      <c r="G618" s="12">
        <f t="shared" si="9"/>
        <v>0.41410184667039701</v>
      </c>
      <c r="H618" s="13">
        <f>COUNTIF(Rend_Filetadores[Data],Rend_Filetadores[[#This Row],[Data]])</f>
        <v>17</v>
      </c>
      <c r="I618" s="23">
        <f>IFERROR(Rend_Filetadores[[#This Row],[Filé produzido (kg)]]/SUMIF(Rend_Filetadores[Data],Rend_Filetadores[[#This Row],[Data]],Rend_Filetadores[Filé produzido (kg)]),"")</f>
        <v>5.7477216238608075E-2</v>
      </c>
    </row>
    <row r="619" spans="1:9" x14ac:dyDescent="0.3">
      <c r="A619" s="8">
        <v>45709</v>
      </c>
      <c r="B619" s="9" t="s">
        <v>12</v>
      </c>
      <c r="C619" s="10">
        <v>531.1</v>
      </c>
      <c r="D619" s="11">
        <v>225.79999999999995</v>
      </c>
      <c r="E619" s="10">
        <v>225.79999999999995</v>
      </c>
      <c r="F619" s="10"/>
      <c r="G619" s="12">
        <f t="shared" si="9"/>
        <v>0.42515533797778188</v>
      </c>
      <c r="H619" s="13">
        <f>COUNTIF(Rend_Filetadores[Data],Rend_Filetadores[[#This Row],[Data]])</f>
        <v>17</v>
      </c>
      <c r="I619" s="23">
        <f>IFERROR(Rend_Filetadores[[#This Row],[Filé produzido (kg)]]/SUMIF(Rend_Filetadores[Data],Rend_Filetadores[[#This Row],[Data]],Rend_Filetadores[Filé produzido (kg)]),"")</f>
        <v>5.8461060480530222E-2</v>
      </c>
    </row>
    <row r="620" spans="1:9" x14ac:dyDescent="0.3">
      <c r="A620" s="8">
        <v>45709</v>
      </c>
      <c r="B620" s="9" t="s">
        <v>13</v>
      </c>
      <c r="C620" s="10">
        <v>753.3</v>
      </c>
      <c r="D620" s="11">
        <v>314.40000000000003</v>
      </c>
      <c r="E620" s="10">
        <v>314.40000000000003</v>
      </c>
      <c r="F620" s="10"/>
      <c r="G620" s="12">
        <f t="shared" si="9"/>
        <v>0.41736360015929913</v>
      </c>
      <c r="H620" s="13">
        <f>COUNTIF(Rend_Filetadores[Data],Rend_Filetadores[[#This Row],[Data]])</f>
        <v>17</v>
      </c>
      <c r="I620" s="23">
        <f>IFERROR(Rend_Filetadores[[#This Row],[Filé produzido (kg)]]/SUMIF(Rend_Filetadores[Data],Rend_Filetadores[[#This Row],[Data]],Rend_Filetadores[Filé produzido (kg)]),"")</f>
        <v>8.1400165700082849E-2</v>
      </c>
    </row>
    <row r="621" spans="1:9" x14ac:dyDescent="0.3">
      <c r="A621" s="8">
        <v>45709</v>
      </c>
      <c r="B621" s="9" t="s">
        <v>14</v>
      </c>
      <c r="C621" s="10">
        <v>797</v>
      </c>
      <c r="D621" s="11">
        <v>336.30000000000013</v>
      </c>
      <c r="E621" s="10">
        <v>336.30000000000013</v>
      </c>
      <c r="F621" s="10"/>
      <c r="G621" s="12">
        <f t="shared" si="9"/>
        <v>0.42195734002509427</v>
      </c>
      <c r="H621" s="13">
        <f>COUNTIF(Rend_Filetadores[Data],Rend_Filetadores[[#This Row],[Data]])</f>
        <v>17</v>
      </c>
      <c r="I621" s="23">
        <f>IFERROR(Rend_Filetadores[[#This Row],[Filé produzido (kg)]]/SUMIF(Rend_Filetadores[Data],Rend_Filetadores[[#This Row],[Data]],Rend_Filetadores[Filé produzido (kg)]),"")</f>
        <v>8.7070215410107732E-2</v>
      </c>
    </row>
    <row r="622" spans="1:9" x14ac:dyDescent="0.3">
      <c r="A622" s="8">
        <v>45709</v>
      </c>
      <c r="B622" s="9" t="s">
        <v>15</v>
      </c>
      <c r="C622" s="10">
        <v>568.4</v>
      </c>
      <c r="D622" s="11">
        <v>202.80000000000004</v>
      </c>
      <c r="E622" s="10">
        <v>202.80000000000004</v>
      </c>
      <c r="F622" s="10"/>
      <c r="G622" s="12">
        <f t="shared" si="9"/>
        <v>0.35679099225897265</v>
      </c>
      <c r="H622" s="13">
        <f>COUNTIF(Rend_Filetadores[Data],Rend_Filetadores[[#This Row],[Data]])</f>
        <v>17</v>
      </c>
      <c r="I622" s="23">
        <f>IFERROR(Rend_Filetadores[[#This Row],[Filé produzido (kg)]]/SUMIF(Rend_Filetadores[Data],Rend_Filetadores[[#This Row],[Data]],Rend_Filetadores[Filé produzido (kg)]),"")</f>
        <v>5.2506213753106878E-2</v>
      </c>
    </row>
    <row r="623" spans="1:9" x14ac:dyDescent="0.3">
      <c r="A623" s="8">
        <v>45709</v>
      </c>
      <c r="B623" s="9" t="s">
        <v>17</v>
      </c>
      <c r="C623" s="10">
        <v>532.29999999999995</v>
      </c>
      <c r="D623" s="11">
        <v>224.7999999999999</v>
      </c>
      <c r="E623" s="10">
        <v>224.7999999999999</v>
      </c>
      <c r="F623" s="10"/>
      <c r="G623" s="12">
        <f t="shared" si="9"/>
        <v>0.42231824159308645</v>
      </c>
      <c r="H623" s="13">
        <f>COUNTIF(Rend_Filetadores[Data],Rend_Filetadores[[#This Row],[Data]])</f>
        <v>17</v>
      </c>
      <c r="I623" s="23">
        <f>IFERROR(Rend_Filetadores[[#This Row],[Filé produzido (kg)]]/SUMIF(Rend_Filetadores[Data],Rend_Filetadores[[#This Row],[Data]],Rend_Filetadores[Filé produzido (kg)]),"")</f>
        <v>5.8202154101077014E-2</v>
      </c>
    </row>
    <row r="624" spans="1:9" x14ac:dyDescent="0.3">
      <c r="A624" s="8">
        <v>45709</v>
      </c>
      <c r="B624" s="9" t="s">
        <v>18</v>
      </c>
      <c r="C624" s="10">
        <v>426.1</v>
      </c>
      <c r="D624" s="11">
        <v>175.79999999999995</v>
      </c>
      <c r="E624" s="10">
        <v>175.79999999999995</v>
      </c>
      <c r="F624" s="10"/>
      <c r="G624" s="12">
        <f t="shared" si="9"/>
        <v>0.41257920675897664</v>
      </c>
      <c r="H624" s="13">
        <f>COUNTIF(Rend_Filetadores[Data],Rend_Filetadores[[#This Row],[Data]])</f>
        <v>17</v>
      </c>
      <c r="I624" s="23">
        <f>IFERROR(Rend_Filetadores[[#This Row],[Filé produzido (kg)]]/SUMIF(Rend_Filetadores[Data],Rend_Filetadores[[#This Row],[Data]],Rend_Filetadores[Filé produzido (kg)]),"")</f>
        <v>4.5515741507870737E-2</v>
      </c>
    </row>
    <row r="625" spans="1:9" x14ac:dyDescent="0.3">
      <c r="A625" s="8">
        <v>45709</v>
      </c>
      <c r="B625" s="9" t="s">
        <v>20</v>
      </c>
      <c r="C625" s="10">
        <v>755.7</v>
      </c>
      <c r="D625" s="11">
        <v>312.39999999999998</v>
      </c>
      <c r="E625" s="10">
        <v>312.39999999999998</v>
      </c>
      <c r="F625" s="10"/>
      <c r="G625" s="12">
        <f t="shared" si="9"/>
        <v>0.41339155749636092</v>
      </c>
      <c r="H625" s="13">
        <f>COUNTIF(Rend_Filetadores[Data],Rend_Filetadores[[#This Row],[Data]])</f>
        <v>17</v>
      </c>
      <c r="I625" s="23">
        <f>IFERROR(Rend_Filetadores[[#This Row],[Filé produzido (kg)]]/SUMIF(Rend_Filetadores[Data],Rend_Filetadores[[#This Row],[Data]],Rend_Filetadores[Filé produzido (kg)]),"")</f>
        <v>8.0882352941176447E-2</v>
      </c>
    </row>
    <row r="626" spans="1:9" x14ac:dyDescent="0.3">
      <c r="A626" s="8">
        <v>45709</v>
      </c>
      <c r="B626" s="9" t="s">
        <v>21</v>
      </c>
      <c r="C626" s="10">
        <v>646.69999999999993</v>
      </c>
      <c r="D626" s="11">
        <v>277.20000000000005</v>
      </c>
      <c r="E626" s="10">
        <v>277.20000000000005</v>
      </c>
      <c r="F626" s="10"/>
      <c r="G626" s="12">
        <f t="shared" si="9"/>
        <v>0.42863769908767602</v>
      </c>
      <c r="H626" s="13">
        <f>COUNTIF(Rend_Filetadores[Data],Rend_Filetadores[[#This Row],[Data]])</f>
        <v>17</v>
      </c>
      <c r="I626" s="23">
        <f>IFERROR(Rend_Filetadores[[#This Row],[Filé produzido (kg)]]/SUMIF(Rend_Filetadores[Data],Rend_Filetadores[[#This Row],[Data]],Rend_Filetadores[Filé produzido (kg)]),"")</f>
        <v>7.1768848384424197E-2</v>
      </c>
    </row>
    <row r="627" spans="1:9" x14ac:dyDescent="0.3">
      <c r="A627" s="8">
        <v>45709</v>
      </c>
      <c r="B627" s="9" t="s">
        <v>22</v>
      </c>
      <c r="C627" s="10">
        <v>426.9</v>
      </c>
      <c r="D627" s="11">
        <v>170.9</v>
      </c>
      <c r="E627" s="10">
        <v>170.9</v>
      </c>
      <c r="F627" s="10"/>
      <c r="G627" s="12">
        <f t="shared" si="9"/>
        <v>0.40032794565472013</v>
      </c>
      <c r="H627" s="13">
        <f>COUNTIF(Rend_Filetadores[Data],Rend_Filetadores[[#This Row],[Data]])</f>
        <v>17</v>
      </c>
      <c r="I627" s="23">
        <f>IFERROR(Rend_Filetadores[[#This Row],[Filé produzido (kg)]]/SUMIF(Rend_Filetadores[Data],Rend_Filetadores[[#This Row],[Data]],Rend_Filetadores[Filé produzido (kg)]),"")</f>
        <v>4.4247100248550122E-2</v>
      </c>
    </row>
    <row r="628" spans="1:9" x14ac:dyDescent="0.3">
      <c r="A628" s="8">
        <v>45709</v>
      </c>
      <c r="B628" s="9" t="s">
        <v>23</v>
      </c>
      <c r="C628" s="10">
        <v>358.80000000000007</v>
      </c>
      <c r="D628" s="11">
        <v>148.10000000000002</v>
      </c>
      <c r="E628" s="10">
        <v>148.10000000000002</v>
      </c>
      <c r="F628" s="10"/>
      <c r="G628" s="12">
        <f t="shared" si="9"/>
        <v>0.41276477146042362</v>
      </c>
      <c r="H628" s="13">
        <f>COUNTIF(Rend_Filetadores[Data],Rend_Filetadores[[#This Row],[Data]])</f>
        <v>17</v>
      </c>
      <c r="I628" s="23">
        <f>IFERROR(Rend_Filetadores[[#This Row],[Filé produzido (kg)]]/SUMIF(Rend_Filetadores[Data],Rend_Filetadores[[#This Row],[Data]],Rend_Filetadores[Filé produzido (kg)]),"")</f>
        <v>3.8344034797017396E-2</v>
      </c>
    </row>
    <row r="629" spans="1:9" x14ac:dyDescent="0.3">
      <c r="A629" s="8">
        <v>45709</v>
      </c>
      <c r="B629" s="9" t="s">
        <v>24</v>
      </c>
      <c r="C629" s="16">
        <v>529.5</v>
      </c>
      <c r="D629" s="11">
        <v>222.3</v>
      </c>
      <c r="E629" s="16">
        <v>222.3</v>
      </c>
      <c r="F629" s="16"/>
      <c r="G629" s="12">
        <f t="shared" si="9"/>
        <v>0.41983002832861194</v>
      </c>
      <c r="H629" s="13">
        <f>COUNTIF(Rend_Filetadores[Data],Rend_Filetadores[[#This Row],[Data]])</f>
        <v>17</v>
      </c>
      <c r="I629" s="23">
        <f>IFERROR(Rend_Filetadores[[#This Row],[Filé produzido (kg)]]/SUMIF(Rend_Filetadores[Data],Rend_Filetadores[[#This Row],[Data]],Rend_Filetadores[Filé produzido (kg)]),"")</f>
        <v>5.755488815244407E-2</v>
      </c>
    </row>
    <row r="630" spans="1:9" x14ac:dyDescent="0.3">
      <c r="A630" s="8">
        <v>45709</v>
      </c>
      <c r="B630" s="9" t="s">
        <v>31</v>
      </c>
      <c r="C630" s="16">
        <v>533.4</v>
      </c>
      <c r="D630" s="11">
        <v>222.40000000000003</v>
      </c>
      <c r="E630" s="16">
        <v>222.40000000000003</v>
      </c>
      <c r="F630" s="16"/>
      <c r="G630" s="12">
        <f t="shared" si="9"/>
        <v>0.41694788151481071</v>
      </c>
      <c r="H630" s="13">
        <f>COUNTIF(Rend_Filetadores[Data],Rend_Filetadores[[#This Row],[Data]])</f>
        <v>17</v>
      </c>
      <c r="I630" s="23">
        <f>IFERROR(Rend_Filetadores[[#This Row],[Filé produzido (kg)]]/SUMIF(Rend_Filetadores[Data],Rend_Filetadores[[#This Row],[Data]],Rend_Filetadores[Filé produzido (kg)]),"")</f>
        <v>5.7580778790389399E-2</v>
      </c>
    </row>
    <row r="631" spans="1:9" x14ac:dyDescent="0.3">
      <c r="A631" s="8">
        <v>45709</v>
      </c>
      <c r="B631" s="9" t="s">
        <v>30</v>
      </c>
      <c r="C631" s="16">
        <v>323.2</v>
      </c>
      <c r="D631" s="11">
        <v>128.90000000000003</v>
      </c>
      <c r="E631" s="16">
        <v>128.90000000000003</v>
      </c>
      <c r="F631" s="16"/>
      <c r="G631" s="12">
        <f t="shared" si="9"/>
        <v>0.39882425742574268</v>
      </c>
      <c r="H631" s="13">
        <f>COUNTIF(Rend_Filetadores[Data],Rend_Filetadores[[#This Row],[Data]])</f>
        <v>17</v>
      </c>
      <c r="I631" s="23">
        <f>IFERROR(Rend_Filetadores[[#This Row],[Filé produzido (kg)]]/SUMIF(Rend_Filetadores[Data],Rend_Filetadores[[#This Row],[Data]],Rend_Filetadores[Filé produzido (kg)]),"")</f>
        <v>3.3373032311516157E-2</v>
      </c>
    </row>
    <row r="632" spans="1:9" x14ac:dyDescent="0.3">
      <c r="A632" s="8">
        <v>45709</v>
      </c>
      <c r="B632" s="9" t="s">
        <v>19</v>
      </c>
      <c r="C632" s="16">
        <v>437.29999999999995</v>
      </c>
      <c r="D632" s="11">
        <v>188.29999999999998</v>
      </c>
      <c r="E632" s="16">
        <v>188.29999999999998</v>
      </c>
      <c r="F632" s="16"/>
      <c r="G632" s="12">
        <f t="shared" si="9"/>
        <v>0.43059684427166706</v>
      </c>
      <c r="H632" s="13">
        <f>COUNTIF(Rend_Filetadores[Data],Rend_Filetadores[[#This Row],[Data]])</f>
        <v>17</v>
      </c>
      <c r="I632" s="23">
        <f>IFERROR(Rend_Filetadores[[#This Row],[Filé produzido (kg)]]/SUMIF(Rend_Filetadores[Data],Rend_Filetadores[[#This Row],[Data]],Rend_Filetadores[Filé produzido (kg)]),"")</f>
        <v>4.8752071251035617E-2</v>
      </c>
    </row>
    <row r="633" spans="1:9" x14ac:dyDescent="0.3">
      <c r="A633" s="8">
        <v>45712</v>
      </c>
      <c r="B633" s="9" t="s">
        <v>9</v>
      </c>
      <c r="C633" s="16">
        <v>663.5</v>
      </c>
      <c r="D633" s="11">
        <v>275.00000000000006</v>
      </c>
      <c r="E633" s="16">
        <v>275.00000000000006</v>
      </c>
      <c r="F633" s="16"/>
      <c r="G633" s="12">
        <f t="shared" si="9"/>
        <v>0.41446872645064065</v>
      </c>
      <c r="H633" s="13">
        <f>COUNTIF(Rend_Filetadores[Data],Rend_Filetadores[[#This Row],[Data]])</f>
        <v>18</v>
      </c>
      <c r="I633" s="23">
        <f>IFERROR(Rend_Filetadores[[#This Row],[Filé produzido (kg)]]/SUMIF(Rend_Filetadores[Data],Rend_Filetadores[[#This Row],[Data]],Rend_Filetadores[Filé produzido (kg)]),"")</f>
        <v>6.31182721659896E-2</v>
      </c>
    </row>
    <row r="634" spans="1:9" x14ac:dyDescent="0.3">
      <c r="A634" s="8">
        <v>45712</v>
      </c>
      <c r="B634" s="9" t="s">
        <v>26</v>
      </c>
      <c r="C634" s="16">
        <v>626.79999999999995</v>
      </c>
      <c r="D634" s="11">
        <v>247.59999999999991</v>
      </c>
      <c r="E634" s="16">
        <v>247.59999999999991</v>
      </c>
      <c r="F634" s="16"/>
      <c r="G634" s="12">
        <f t="shared" si="9"/>
        <v>0.39502233567326089</v>
      </c>
      <c r="H634" s="13">
        <f>COUNTIF(Rend_Filetadores[Data],Rend_Filetadores[[#This Row],[Data]])</f>
        <v>18</v>
      </c>
      <c r="I634" s="23">
        <f>IFERROR(Rend_Filetadores[[#This Row],[Filé produzido (kg)]]/SUMIF(Rend_Filetadores[Data],Rend_Filetadores[[#This Row],[Data]],Rend_Filetadores[Filé produzido (kg)]),"")</f>
        <v>5.6829397048360056E-2</v>
      </c>
    </row>
    <row r="635" spans="1:9" x14ac:dyDescent="0.3">
      <c r="A635" s="8">
        <v>45712</v>
      </c>
      <c r="B635" s="9" t="s">
        <v>10</v>
      </c>
      <c r="C635" s="16">
        <v>751.30000000000007</v>
      </c>
      <c r="D635" s="11">
        <v>319.40000000000003</v>
      </c>
      <c r="E635" s="16">
        <v>319.40000000000003</v>
      </c>
      <c r="F635" s="16"/>
      <c r="G635" s="12">
        <f t="shared" si="9"/>
        <v>0.42512977505656863</v>
      </c>
      <c r="H635" s="13">
        <f>COUNTIF(Rend_Filetadores[Data],Rend_Filetadores[[#This Row],[Data]])</f>
        <v>18</v>
      </c>
      <c r="I635" s="23">
        <f>IFERROR(Rend_Filetadores[[#This Row],[Filé produzido (kg)]]/SUMIF(Rend_Filetadores[Data],Rend_Filetadores[[#This Row],[Data]],Rend_Filetadores[Filé produzido (kg)]),"")</f>
        <v>7.3309004108425724E-2</v>
      </c>
    </row>
    <row r="636" spans="1:9" x14ac:dyDescent="0.3">
      <c r="A636" s="8">
        <v>45712</v>
      </c>
      <c r="B636" s="9" t="s">
        <v>11</v>
      </c>
      <c r="C636" s="16">
        <v>723.3</v>
      </c>
      <c r="D636" s="11">
        <v>299.20000000000005</v>
      </c>
      <c r="E636" s="16">
        <v>299.20000000000005</v>
      </c>
      <c r="F636" s="16"/>
      <c r="G636" s="12">
        <f t="shared" si="9"/>
        <v>0.41365961565049092</v>
      </c>
      <c r="H636" s="13">
        <f>COUNTIF(Rend_Filetadores[Data],Rend_Filetadores[[#This Row],[Data]])</f>
        <v>18</v>
      </c>
      <c r="I636" s="23">
        <f>IFERROR(Rend_Filetadores[[#This Row],[Filé produzido (kg)]]/SUMIF(Rend_Filetadores[Data],Rend_Filetadores[[#This Row],[Data]],Rend_Filetadores[Filé produzido (kg)]),"")</f>
        <v>6.8672680116596677E-2</v>
      </c>
    </row>
    <row r="637" spans="1:9" x14ac:dyDescent="0.3">
      <c r="A637" s="8">
        <v>45712</v>
      </c>
      <c r="B637" s="9" t="s">
        <v>12</v>
      </c>
      <c r="C637" s="16">
        <v>319.89999999999998</v>
      </c>
      <c r="D637" s="11">
        <v>132.80000000000001</v>
      </c>
      <c r="E637" s="16">
        <v>132.80000000000001</v>
      </c>
      <c r="F637" s="16"/>
      <c r="G637" s="12">
        <f t="shared" si="9"/>
        <v>0.41512972804001258</v>
      </c>
      <c r="H637" s="13">
        <f>COUNTIF(Rend_Filetadores[Data],Rend_Filetadores[[#This Row],[Data]])</f>
        <v>18</v>
      </c>
      <c r="I637" s="23">
        <f>IFERROR(Rend_Filetadores[[#This Row],[Filé produzido (kg)]]/SUMIF(Rend_Filetadores[Data],Rend_Filetadores[[#This Row],[Data]],Rend_Filetadores[Filé produzido (kg)]),"")</f>
        <v>3.0480387431430611E-2</v>
      </c>
    </row>
    <row r="638" spans="1:9" x14ac:dyDescent="0.3">
      <c r="A638" s="8">
        <v>45712</v>
      </c>
      <c r="B638" s="9" t="s">
        <v>13</v>
      </c>
      <c r="C638" s="16">
        <v>864.6</v>
      </c>
      <c r="D638" s="11">
        <v>364.09999999999991</v>
      </c>
      <c r="E638" s="16">
        <v>364.09999999999991</v>
      </c>
      <c r="F638" s="16"/>
      <c r="G638" s="12">
        <f t="shared" si="9"/>
        <v>0.42111959287531797</v>
      </c>
      <c r="H638" s="13">
        <f>COUNTIF(Rend_Filetadores[Data],Rend_Filetadores[[#This Row],[Data]])</f>
        <v>18</v>
      </c>
      <c r="I638" s="23">
        <f>IFERROR(Rend_Filetadores[[#This Row],[Filé produzido (kg)]]/SUMIF(Rend_Filetadores[Data],Rend_Filetadores[[#This Row],[Data]],Rend_Filetadores[Filé produzido (kg)]),"")</f>
        <v>8.3568592347770185E-2</v>
      </c>
    </row>
    <row r="639" spans="1:9" x14ac:dyDescent="0.3">
      <c r="A639" s="8">
        <v>45712</v>
      </c>
      <c r="B639" s="9" t="s">
        <v>14</v>
      </c>
      <c r="C639" s="16">
        <v>958.4</v>
      </c>
      <c r="D639" s="11">
        <v>402.09999999999997</v>
      </c>
      <c r="E639" s="16">
        <v>402.09999999999997</v>
      </c>
      <c r="F639" s="16"/>
      <c r="G639" s="12">
        <f t="shared" si="9"/>
        <v>0.41955342237061766</v>
      </c>
      <c r="H639" s="13">
        <f>COUNTIF(Rend_Filetadores[Data],Rend_Filetadores[[#This Row],[Data]])</f>
        <v>18</v>
      </c>
      <c r="I639" s="23">
        <f>IFERROR(Rend_Filetadores[[#This Row],[Filé produzido (kg)]]/SUMIF(Rend_Filetadores[Data],Rend_Filetadores[[#This Row],[Data]],Rend_Filetadores[Filé produzido (kg)]),"")</f>
        <v>9.2290389956161498E-2</v>
      </c>
    </row>
    <row r="640" spans="1:9" x14ac:dyDescent="0.3">
      <c r="A640" s="8">
        <v>45712</v>
      </c>
      <c r="B640" s="9" t="s">
        <v>15</v>
      </c>
      <c r="C640" s="16">
        <v>652.4</v>
      </c>
      <c r="D640" s="11">
        <v>272.79999999999995</v>
      </c>
      <c r="E640" s="16">
        <v>272.79999999999995</v>
      </c>
      <c r="F640" s="16"/>
      <c r="G640" s="12">
        <f t="shared" si="9"/>
        <v>0.41814837522992027</v>
      </c>
      <c r="H640" s="13">
        <f>COUNTIF(Rend_Filetadores[Data],Rend_Filetadores[[#This Row],[Data]])</f>
        <v>18</v>
      </c>
      <c r="I640" s="23">
        <f>IFERROR(Rend_Filetadores[[#This Row],[Filé produzido (kg)]]/SUMIF(Rend_Filetadores[Data],Rend_Filetadores[[#This Row],[Data]],Rend_Filetadores[Filé produzido (kg)]),"")</f>
        <v>6.2613325988661664E-2</v>
      </c>
    </row>
    <row r="641" spans="1:9" x14ac:dyDescent="0.3">
      <c r="A641" s="8">
        <v>45712</v>
      </c>
      <c r="B641" s="9" t="s">
        <v>17</v>
      </c>
      <c r="C641" s="16">
        <v>667.1</v>
      </c>
      <c r="D641" s="11">
        <v>269.49999999999994</v>
      </c>
      <c r="E641" s="16">
        <v>269.49999999999994</v>
      </c>
      <c r="F641" s="16"/>
      <c r="G641" s="12">
        <f t="shared" si="9"/>
        <v>0.40398740818467987</v>
      </c>
      <c r="H641" s="13">
        <f>COUNTIF(Rend_Filetadores[Data],Rend_Filetadores[[#This Row],[Data]])</f>
        <v>18</v>
      </c>
      <c r="I641" s="23">
        <f>IFERROR(Rend_Filetadores[[#This Row],[Filé produzido (kg)]]/SUMIF(Rend_Filetadores[Data],Rend_Filetadores[[#This Row],[Data]],Rend_Filetadores[Filé produzido (kg)]),"")</f>
        <v>6.185590672266978E-2</v>
      </c>
    </row>
    <row r="642" spans="1:9" x14ac:dyDescent="0.3">
      <c r="A642" s="8">
        <v>45712</v>
      </c>
      <c r="B642" s="9" t="s">
        <v>18</v>
      </c>
      <c r="C642" s="16">
        <v>527</v>
      </c>
      <c r="D642" s="11">
        <v>215.39999999999998</v>
      </c>
      <c r="E642" s="16">
        <v>215.39999999999998</v>
      </c>
      <c r="F642" s="16"/>
      <c r="G642" s="12">
        <f t="shared" si="9"/>
        <v>0.40872865275142312</v>
      </c>
      <c r="H642" s="13">
        <f>COUNTIF(Rend_Filetadores[Data],Rend_Filetadores[[#This Row],[Data]])</f>
        <v>18</v>
      </c>
      <c r="I642" s="23">
        <f>IFERROR(Rend_Filetadores[[#This Row],[Filé produzido (kg)]]/SUMIF(Rend_Filetadores[Data],Rend_Filetadores[[#This Row],[Data]],Rend_Filetadores[Filé produzido (kg)]),"")</f>
        <v>4.9438821180196928E-2</v>
      </c>
    </row>
    <row r="643" spans="1:9" x14ac:dyDescent="0.3">
      <c r="A643" s="8">
        <v>45712</v>
      </c>
      <c r="B643" s="9" t="s">
        <v>20</v>
      </c>
      <c r="C643" s="16">
        <v>736.89999999999986</v>
      </c>
      <c r="D643" s="11">
        <v>304.10000000000002</v>
      </c>
      <c r="E643" s="16">
        <v>304.10000000000002</v>
      </c>
      <c r="F643" s="16"/>
      <c r="G643" s="12">
        <f t="shared" si="9"/>
        <v>0.41267471841498177</v>
      </c>
      <c r="H643" s="13">
        <f>COUNTIF(Rend_Filetadores[Data],Rend_Filetadores[[#This Row],[Data]])</f>
        <v>18</v>
      </c>
      <c r="I643" s="23">
        <f>IFERROR(Rend_Filetadores[[#This Row],[Filé produzido (kg)]]/SUMIF(Rend_Filetadores[Data],Rend_Filetadores[[#This Row],[Data]],Rend_Filetadores[Filé produzido (kg)]),"")</f>
        <v>6.9797332966099759E-2</v>
      </c>
    </row>
    <row r="644" spans="1:9" x14ac:dyDescent="0.3">
      <c r="A644" s="8">
        <v>45712</v>
      </c>
      <c r="B644" s="9" t="s">
        <v>21</v>
      </c>
      <c r="C644" s="16">
        <v>745.2</v>
      </c>
      <c r="D644" s="11">
        <v>322.70000000000005</v>
      </c>
      <c r="E644" s="16">
        <v>322.70000000000005</v>
      </c>
      <c r="F644" s="16"/>
      <c r="G644" s="12">
        <f t="shared" ref="G644:G707" si="10">IFERROR(D644/C644,"")</f>
        <v>0.43303811057434249</v>
      </c>
      <c r="H644" s="13">
        <f>COUNTIF(Rend_Filetadores[Data],Rend_Filetadores[[#This Row],[Data]])</f>
        <v>18</v>
      </c>
      <c r="I644" s="23">
        <f>IFERROR(Rend_Filetadores[[#This Row],[Filé produzido (kg)]]/SUMIF(Rend_Filetadores[Data],Rend_Filetadores[[#This Row],[Data]],Rend_Filetadores[Filé produzido (kg)]),"")</f>
        <v>7.40664233744176E-2</v>
      </c>
    </row>
    <row r="645" spans="1:9" x14ac:dyDescent="0.3">
      <c r="A645" s="8">
        <v>45712</v>
      </c>
      <c r="B645" s="9" t="s">
        <v>33</v>
      </c>
      <c r="C645" s="16">
        <v>40.800000000000004</v>
      </c>
      <c r="D645" s="11">
        <v>17.3</v>
      </c>
      <c r="E645" s="16">
        <v>17.3</v>
      </c>
      <c r="F645" s="16"/>
      <c r="G645" s="12">
        <f t="shared" si="10"/>
        <v>0.42401960784313725</v>
      </c>
      <c r="H645" s="13">
        <f>COUNTIF(Rend_Filetadores[Data],Rend_Filetadores[[#This Row],[Data]])</f>
        <v>18</v>
      </c>
      <c r="I645" s="23">
        <f>IFERROR(Rend_Filetadores[[#This Row],[Filé produzido (kg)]]/SUMIF(Rend_Filetadores[Data],Rend_Filetadores[[#This Row],[Data]],Rend_Filetadores[Filé produzido (kg)]),"")</f>
        <v>3.9707131217149817E-3</v>
      </c>
    </row>
    <row r="646" spans="1:9" x14ac:dyDescent="0.3">
      <c r="A646" s="8">
        <v>45712</v>
      </c>
      <c r="B646" s="9" t="s">
        <v>23</v>
      </c>
      <c r="C646" s="16">
        <v>131.1</v>
      </c>
      <c r="D646" s="11">
        <v>53.599999999999994</v>
      </c>
      <c r="E646" s="16">
        <v>53.599999999999994</v>
      </c>
      <c r="F646" s="16"/>
      <c r="G646" s="12">
        <f t="shared" si="10"/>
        <v>0.40884820747520972</v>
      </c>
      <c r="H646" s="13">
        <f>COUNTIF(Rend_Filetadores[Data],Rend_Filetadores[[#This Row],[Data]])</f>
        <v>18</v>
      </c>
      <c r="I646" s="23">
        <f>IFERROR(Rend_Filetadores[[#This Row],[Filé produzido (kg)]]/SUMIF(Rend_Filetadores[Data],Rend_Filetadores[[#This Row],[Data]],Rend_Filetadores[Filé produzido (kg)]),"")</f>
        <v>1.2302325047625604E-2</v>
      </c>
    </row>
    <row r="647" spans="1:9" x14ac:dyDescent="0.3">
      <c r="A647" s="8">
        <v>45712</v>
      </c>
      <c r="B647" s="9" t="s">
        <v>24</v>
      </c>
      <c r="C647" s="16">
        <v>623.69999999999993</v>
      </c>
      <c r="D647" s="11">
        <v>260.00000000000011</v>
      </c>
      <c r="E647" s="16">
        <v>260.00000000000011</v>
      </c>
      <c r="F647" s="16"/>
      <c r="G647" s="12">
        <f t="shared" si="10"/>
        <v>0.4168670835337504</v>
      </c>
      <c r="H647" s="13">
        <f>COUNTIF(Rend_Filetadores[Data],Rend_Filetadores[[#This Row],[Data]])</f>
        <v>18</v>
      </c>
      <c r="I647" s="23">
        <f>IFERROR(Rend_Filetadores[[#This Row],[Filé produzido (kg)]]/SUMIF(Rend_Filetadores[Data],Rend_Filetadores[[#This Row],[Data]],Rend_Filetadores[Filé produzido (kg)]),"")</f>
        <v>5.9675457320572001E-2</v>
      </c>
    </row>
    <row r="648" spans="1:9" x14ac:dyDescent="0.3">
      <c r="A648" s="8">
        <v>45712</v>
      </c>
      <c r="B648" s="9" t="s">
        <v>31</v>
      </c>
      <c r="C648" s="16">
        <v>630.19999999999993</v>
      </c>
      <c r="D648" s="11">
        <v>263.80000000000007</v>
      </c>
      <c r="E648" s="16">
        <v>263.80000000000007</v>
      </c>
      <c r="F648" s="16"/>
      <c r="G648" s="12">
        <f t="shared" si="10"/>
        <v>0.41859727070771197</v>
      </c>
      <c r="H648" s="13">
        <f>COUNTIF(Rend_Filetadores[Data],Rend_Filetadores[[#This Row],[Data]])</f>
        <v>18</v>
      </c>
      <c r="I648" s="23">
        <f>IFERROR(Rend_Filetadores[[#This Row],[Filé produzido (kg)]]/SUMIF(Rend_Filetadores[Data],Rend_Filetadores[[#This Row],[Data]],Rend_Filetadores[Filé produzido (kg)]),"")</f>
        <v>6.0547637081411115E-2</v>
      </c>
    </row>
    <row r="649" spans="1:9" x14ac:dyDescent="0.3">
      <c r="A649" s="8">
        <v>45712</v>
      </c>
      <c r="B649" s="9" t="s">
        <v>30</v>
      </c>
      <c r="C649" s="16">
        <v>293.59999999999997</v>
      </c>
      <c r="D649" s="11">
        <v>118.49999999999996</v>
      </c>
      <c r="E649" s="16">
        <v>118.49999999999996</v>
      </c>
      <c r="F649" s="16"/>
      <c r="G649" s="12">
        <f t="shared" si="10"/>
        <v>0.40361035422343317</v>
      </c>
      <c r="H649" s="13">
        <f>COUNTIF(Rend_Filetadores[Data],Rend_Filetadores[[#This Row],[Data]])</f>
        <v>18</v>
      </c>
      <c r="I649" s="23">
        <f>IFERROR(Rend_Filetadores[[#This Row],[Filé produzido (kg)]]/SUMIF(Rend_Filetadores[Data],Rend_Filetadores[[#This Row],[Data]],Rend_Filetadores[Filé produzido (kg)]),"")</f>
        <v>2.719823727879914E-2</v>
      </c>
    </row>
    <row r="650" spans="1:9" x14ac:dyDescent="0.3">
      <c r="A650" s="8">
        <v>45712</v>
      </c>
      <c r="B650" s="9" t="s">
        <v>19</v>
      </c>
      <c r="C650" s="16">
        <v>525.09999999999991</v>
      </c>
      <c r="D650" s="11">
        <v>219</v>
      </c>
      <c r="E650" s="16">
        <v>219</v>
      </c>
      <c r="F650" s="16"/>
      <c r="G650" s="12">
        <f t="shared" si="10"/>
        <v>0.41706341649209683</v>
      </c>
      <c r="H650" s="13">
        <f>COUNTIF(Rend_Filetadores[Data],Rend_Filetadores[[#This Row],[Data]])</f>
        <v>18</v>
      </c>
      <c r="I650" s="23">
        <f>IFERROR(Rend_Filetadores[[#This Row],[Filé produzido (kg)]]/SUMIF(Rend_Filetadores[Data],Rend_Filetadores[[#This Row],[Data]],Rend_Filetadores[Filé produzido (kg)]),"")</f>
        <v>5.0265096743097162E-2</v>
      </c>
    </row>
    <row r="651" spans="1:9" x14ac:dyDescent="0.3">
      <c r="A651" s="8">
        <v>45713</v>
      </c>
      <c r="B651" s="9" t="s">
        <v>9</v>
      </c>
      <c r="C651" s="16">
        <v>702.2</v>
      </c>
      <c r="D651" s="11">
        <v>294.19999999999987</v>
      </c>
      <c r="E651" s="16">
        <v>294.19999999999987</v>
      </c>
      <c r="F651" s="16"/>
      <c r="G651" s="12">
        <f t="shared" si="10"/>
        <v>0.41896895471375656</v>
      </c>
      <c r="H651" s="13">
        <f>COUNTIF(Rend_Filetadores[Data],Rend_Filetadores[[#This Row],[Data]])</f>
        <v>17</v>
      </c>
      <c r="I651" s="23">
        <f>IFERROR(Rend_Filetadores[[#This Row],[Filé produzido (kg)]]/SUMIF(Rend_Filetadores[Data],Rend_Filetadores[[#This Row],[Data]],Rend_Filetadores[Filé produzido (kg)]),"")</f>
        <v>6.6045571893590727E-2</v>
      </c>
    </row>
    <row r="652" spans="1:9" x14ac:dyDescent="0.3">
      <c r="A652" s="8">
        <v>45713</v>
      </c>
      <c r="B652" s="9" t="s">
        <v>26</v>
      </c>
      <c r="C652" s="16">
        <v>642.59999999999991</v>
      </c>
      <c r="D652" s="11">
        <v>260.89999999999986</v>
      </c>
      <c r="E652" s="16">
        <v>260.89999999999986</v>
      </c>
      <c r="F652" s="16"/>
      <c r="G652" s="12">
        <f t="shared" si="10"/>
        <v>0.40600684718331764</v>
      </c>
      <c r="H652" s="13">
        <f>COUNTIF(Rend_Filetadores[Data],Rend_Filetadores[[#This Row],[Data]])</f>
        <v>17</v>
      </c>
      <c r="I652" s="23">
        <f>IFERROR(Rend_Filetadores[[#This Row],[Filé produzido (kg)]]/SUMIF(Rend_Filetadores[Data],Rend_Filetadores[[#This Row],[Data]],Rend_Filetadores[Filé produzido (kg)]),"")</f>
        <v>5.8569985408014336E-2</v>
      </c>
    </row>
    <row r="653" spans="1:9" x14ac:dyDescent="0.3">
      <c r="A653" s="8">
        <v>45713</v>
      </c>
      <c r="B653" s="9" t="s">
        <v>10</v>
      </c>
      <c r="C653" s="16">
        <v>729.6</v>
      </c>
      <c r="D653" s="11">
        <v>317.39999999999998</v>
      </c>
      <c r="E653" s="16">
        <v>317.39999999999998</v>
      </c>
      <c r="F653" s="16"/>
      <c r="G653" s="12">
        <f t="shared" si="10"/>
        <v>0.43503289473684204</v>
      </c>
      <c r="H653" s="13">
        <f>COUNTIF(Rend_Filetadores[Data],Rend_Filetadores[[#This Row],[Data]])</f>
        <v>17</v>
      </c>
      <c r="I653" s="23">
        <f>IFERROR(Rend_Filetadores[[#This Row],[Filé produzido (kg)]]/SUMIF(Rend_Filetadores[Data],Rend_Filetadores[[#This Row],[Data]],Rend_Filetadores[Filé produzido (kg)]),"")</f>
        <v>7.1253788303962284E-2</v>
      </c>
    </row>
    <row r="654" spans="1:9" x14ac:dyDescent="0.3">
      <c r="A654" s="8">
        <v>45713</v>
      </c>
      <c r="B654" s="9" t="s">
        <v>11</v>
      </c>
      <c r="C654" s="16">
        <v>619.4</v>
      </c>
      <c r="D654" s="11">
        <v>258.7</v>
      </c>
      <c r="E654" s="16">
        <v>258.7</v>
      </c>
      <c r="F654" s="16"/>
      <c r="G654" s="12">
        <f t="shared" si="10"/>
        <v>0.41766225379399419</v>
      </c>
      <c r="H654" s="13">
        <f>COUNTIF(Rend_Filetadores[Data],Rend_Filetadores[[#This Row],[Data]])</f>
        <v>17</v>
      </c>
      <c r="I654" s="23">
        <f>IFERROR(Rend_Filetadores[[#This Row],[Filé produzido (kg)]]/SUMIF(Rend_Filetadores[Data],Rend_Filetadores[[#This Row],[Data]],Rend_Filetadores[Filé produzido (kg)]),"")</f>
        <v>5.8076102817375685E-2</v>
      </c>
    </row>
    <row r="655" spans="1:9" x14ac:dyDescent="0.3">
      <c r="A655" s="8">
        <v>45713</v>
      </c>
      <c r="B655" s="50" t="s">
        <v>12</v>
      </c>
      <c r="C655" s="16">
        <v>430</v>
      </c>
      <c r="D655" s="11">
        <v>185.5</v>
      </c>
      <c r="E655" s="16">
        <v>185.5</v>
      </c>
      <c r="F655" s="16"/>
      <c r="G655" s="12">
        <f t="shared" si="10"/>
        <v>0.43139534883720931</v>
      </c>
      <c r="H655" s="13">
        <f>COUNTIF(Rend_Filetadores[Data],Rend_Filetadores[[#This Row],[Data]])</f>
        <v>17</v>
      </c>
      <c r="I655" s="23">
        <f>IFERROR(Rend_Filetadores[[#This Row],[Filé produzido (kg)]]/SUMIF(Rend_Filetadores[Data],Rend_Filetadores[[#This Row],[Data]],Rend_Filetadores[Filé produzido (kg)]),"")</f>
        <v>4.1643282074306884E-2</v>
      </c>
    </row>
    <row r="656" spans="1:9" x14ac:dyDescent="0.3">
      <c r="A656" s="8">
        <v>45713</v>
      </c>
      <c r="B656" s="50" t="s">
        <v>13</v>
      </c>
      <c r="C656" s="16">
        <v>923</v>
      </c>
      <c r="D656" s="11">
        <v>387.9</v>
      </c>
      <c r="E656" s="16">
        <v>387.9</v>
      </c>
      <c r="F656" s="16"/>
      <c r="G656" s="12">
        <f t="shared" si="10"/>
        <v>0.42026002166847237</v>
      </c>
      <c r="H656" s="13">
        <f>COUNTIF(Rend_Filetadores[Data],Rend_Filetadores[[#This Row],[Data]])</f>
        <v>17</v>
      </c>
      <c r="I656" s="23">
        <f>IFERROR(Rend_Filetadores[[#This Row],[Filé produzido (kg)]]/SUMIF(Rend_Filetadores[Data],Rend_Filetadores[[#This Row],[Data]],Rend_Filetadores[Filé produzido (kg)]),"")</f>
        <v>8.7080480413065431E-2</v>
      </c>
    </row>
    <row r="657" spans="1:9" x14ac:dyDescent="0.3">
      <c r="A657" s="8">
        <v>45713</v>
      </c>
      <c r="B657" s="9" t="s">
        <v>14</v>
      </c>
      <c r="C657" s="16">
        <v>1029.8000000000002</v>
      </c>
      <c r="D657" s="11">
        <v>450.3</v>
      </c>
      <c r="E657" s="16">
        <v>450.3</v>
      </c>
      <c r="F657" s="16"/>
      <c r="G657" s="12">
        <f t="shared" si="10"/>
        <v>0.4372693726937269</v>
      </c>
      <c r="H657" s="13">
        <f>COUNTIF(Rend_Filetadores[Data],Rend_Filetadores[[#This Row],[Data]])</f>
        <v>17</v>
      </c>
      <c r="I657" s="23">
        <f>IFERROR(Rend_Filetadores[[#This Row],[Filé produzido (kg)]]/SUMIF(Rend_Filetadores[Data],Rend_Filetadores[[#This Row],[Data]],Rend_Filetadores[Filé produzido (kg)]),"")</f>
        <v>0.10108878662027164</v>
      </c>
    </row>
    <row r="658" spans="1:9" x14ac:dyDescent="0.3">
      <c r="A658" s="8">
        <v>45713</v>
      </c>
      <c r="B658" s="9" t="s">
        <v>15</v>
      </c>
      <c r="C658" s="16">
        <v>645.30000000000007</v>
      </c>
      <c r="D658" s="11">
        <v>266.80000000000007</v>
      </c>
      <c r="E658" s="16">
        <v>266.80000000000007</v>
      </c>
      <c r="F658" s="16"/>
      <c r="G658" s="12">
        <f t="shared" si="10"/>
        <v>0.41345110801177754</v>
      </c>
      <c r="H658" s="13">
        <f>COUNTIF(Rend_Filetadores[Data],Rend_Filetadores[[#This Row],[Data]])</f>
        <v>17</v>
      </c>
      <c r="I658" s="23">
        <f>IFERROR(Rend_Filetadores[[#This Row],[Filé produzido (kg)]]/SUMIF(Rend_Filetadores[Data],Rend_Filetadores[[#This Row],[Data]],Rend_Filetadores[Filé produzido (kg)]),"")</f>
        <v>5.9894488719272658E-2</v>
      </c>
    </row>
    <row r="659" spans="1:9" x14ac:dyDescent="0.3">
      <c r="A659" s="8">
        <v>45713</v>
      </c>
      <c r="B659" s="9" t="s">
        <v>17</v>
      </c>
      <c r="C659" s="16">
        <v>655.7</v>
      </c>
      <c r="D659" s="11">
        <v>277.50000000000006</v>
      </c>
      <c r="E659" s="16">
        <v>277.50000000000006</v>
      </c>
      <c r="F659" s="16"/>
      <c r="G659" s="12">
        <f t="shared" si="10"/>
        <v>0.42321183468049417</v>
      </c>
      <c r="H659" s="13">
        <f>COUNTIF(Rend_Filetadores[Data],Rend_Filetadores[[#This Row],[Data]])</f>
        <v>17</v>
      </c>
      <c r="I659" s="23">
        <f>IFERROR(Rend_Filetadores[[#This Row],[Filé produzido (kg)]]/SUMIF(Rend_Filetadores[Data],Rend_Filetadores[[#This Row],[Data]],Rend_Filetadores[Filé produzido (kg)]),"")</f>
        <v>6.2296554046469874E-2</v>
      </c>
    </row>
    <row r="660" spans="1:9" x14ac:dyDescent="0.3">
      <c r="A660" s="8">
        <v>45713</v>
      </c>
      <c r="B660" s="9" t="s">
        <v>18</v>
      </c>
      <c r="C660" s="16">
        <v>548.1</v>
      </c>
      <c r="D660" s="11">
        <v>225.2000000000001</v>
      </c>
      <c r="E660" s="16">
        <v>225.2000000000001</v>
      </c>
      <c r="F660" s="16"/>
      <c r="G660" s="12">
        <f t="shared" si="10"/>
        <v>0.4108739281153076</v>
      </c>
      <c r="H660" s="13">
        <f>COUNTIF(Rend_Filetadores[Data],Rend_Filetadores[[#This Row],[Data]])</f>
        <v>17</v>
      </c>
      <c r="I660" s="23">
        <f>IFERROR(Rend_Filetadores[[#This Row],[Filé produzido (kg)]]/SUMIF(Rend_Filetadores[Data],Rend_Filetadores[[#This Row],[Data]],Rend_Filetadores[Filé produzido (kg)]),"")</f>
        <v>5.055561791446854E-2</v>
      </c>
    </row>
    <row r="661" spans="1:9" x14ac:dyDescent="0.3">
      <c r="A661" s="8">
        <v>45713</v>
      </c>
      <c r="B661" s="9" t="s">
        <v>20</v>
      </c>
      <c r="C661" s="16">
        <v>740.7</v>
      </c>
      <c r="D661" s="11">
        <v>319.89999999999998</v>
      </c>
      <c r="E661" s="16">
        <v>319.89999999999998</v>
      </c>
      <c r="F661" s="16"/>
      <c r="G661" s="12">
        <f t="shared" si="10"/>
        <v>0.43188875388146342</v>
      </c>
      <c r="H661" s="13">
        <f>COUNTIF(Rend_Filetadores[Data],Rend_Filetadores[[#This Row],[Data]])</f>
        <v>17</v>
      </c>
      <c r="I661" s="23">
        <f>IFERROR(Rend_Filetadores[[#This Row],[Filé produzido (kg)]]/SUMIF(Rend_Filetadores[Data],Rend_Filetadores[[#This Row],[Data]],Rend_Filetadores[Filé produzido (kg)]),"")</f>
        <v>7.1815018520597143E-2</v>
      </c>
    </row>
    <row r="662" spans="1:9" x14ac:dyDescent="0.3">
      <c r="A662" s="8">
        <v>45713</v>
      </c>
      <c r="B662" s="9" t="s">
        <v>21</v>
      </c>
      <c r="C662" s="16">
        <v>755.30000000000007</v>
      </c>
      <c r="D662" s="11">
        <v>331.40000000000009</v>
      </c>
      <c r="E662" s="16">
        <v>331.40000000000009</v>
      </c>
      <c r="F662" s="16"/>
      <c r="G662" s="12">
        <f t="shared" si="10"/>
        <v>0.43876605322388462</v>
      </c>
      <c r="H662" s="13">
        <f>COUNTIF(Rend_Filetadores[Data],Rend_Filetadores[[#This Row],[Data]])</f>
        <v>17</v>
      </c>
      <c r="I662" s="23">
        <f>IFERROR(Rend_Filetadores[[#This Row],[Filé produzido (kg)]]/SUMIF(Rend_Filetadores[Data],Rend_Filetadores[[#This Row],[Data]],Rend_Filetadores[Filé produzido (kg)]),"")</f>
        <v>7.4396677517117538E-2</v>
      </c>
    </row>
    <row r="663" spans="1:9" x14ac:dyDescent="0.3">
      <c r="A663" s="8">
        <v>45713</v>
      </c>
      <c r="B663" s="9" t="s">
        <v>33</v>
      </c>
      <c r="C663" s="16">
        <v>188.60000000000002</v>
      </c>
      <c r="D663" s="11">
        <v>74.699999999999974</v>
      </c>
      <c r="E663" s="16">
        <v>74.699999999999974</v>
      </c>
      <c r="F663" s="16"/>
      <c r="G663" s="12">
        <f t="shared" si="10"/>
        <v>0.39607635206786834</v>
      </c>
      <c r="H663" s="13">
        <f>COUNTIF(Rend_Filetadores[Data],Rend_Filetadores[[#This Row],[Data]])</f>
        <v>17</v>
      </c>
      <c r="I663" s="23">
        <f>IFERROR(Rend_Filetadores[[#This Row],[Filé produzido (kg)]]/SUMIF(Rend_Filetadores[Data],Rend_Filetadores[[#This Row],[Data]],Rend_Filetadores[Filé produzido (kg)]),"")</f>
        <v>1.676955887304972E-2</v>
      </c>
    </row>
    <row r="664" spans="1:9" x14ac:dyDescent="0.3">
      <c r="A664" s="8">
        <v>45713</v>
      </c>
      <c r="B664" s="9" t="s">
        <v>23</v>
      </c>
      <c r="C664" s="16">
        <v>24.2</v>
      </c>
      <c r="D664" s="11">
        <v>10.600000000000001</v>
      </c>
      <c r="E664" s="16">
        <v>10.600000000000001</v>
      </c>
      <c r="F664" s="16"/>
      <c r="G664" s="12">
        <f t="shared" si="10"/>
        <v>0.43801652892561993</v>
      </c>
      <c r="H664" s="13">
        <f>COUNTIF(Rend_Filetadores[Data],Rend_Filetadores[[#This Row],[Data]])</f>
        <v>17</v>
      </c>
      <c r="I664" s="23">
        <f>IFERROR(Rend_Filetadores[[#This Row],[Filé produzido (kg)]]/SUMIF(Rend_Filetadores[Data],Rend_Filetadores[[#This Row],[Data]],Rend_Filetadores[Filé produzido (kg)]),"")</f>
        <v>2.3796161185318221E-3</v>
      </c>
    </row>
    <row r="665" spans="1:9" x14ac:dyDescent="0.3">
      <c r="A665" s="8">
        <v>45713</v>
      </c>
      <c r="B665" s="9" t="s">
        <v>24</v>
      </c>
      <c r="C665" s="16">
        <v>645.4</v>
      </c>
      <c r="D665" s="11">
        <v>281.49999999999994</v>
      </c>
      <c r="E665" s="16">
        <v>281.49999999999994</v>
      </c>
      <c r="F665" s="16"/>
      <c r="G665" s="12">
        <f t="shared" si="10"/>
        <v>0.43616361946079946</v>
      </c>
      <c r="H665" s="13">
        <f>COUNTIF(Rend_Filetadores[Data],Rend_Filetadores[[#This Row],[Data]])</f>
        <v>17</v>
      </c>
      <c r="I665" s="23">
        <f>IFERROR(Rend_Filetadores[[#This Row],[Filé produzido (kg)]]/SUMIF(Rend_Filetadores[Data],Rend_Filetadores[[#This Row],[Data]],Rend_Filetadores[Filé produzido (kg)]),"")</f>
        <v>6.3194522393085636E-2</v>
      </c>
    </row>
    <row r="666" spans="1:9" x14ac:dyDescent="0.3">
      <c r="A666" s="8">
        <v>45713</v>
      </c>
      <c r="B666" s="9" t="s">
        <v>31</v>
      </c>
      <c r="C666" s="30">
        <v>636.69999999999993</v>
      </c>
      <c r="D666" s="11">
        <v>275.30000000000013</v>
      </c>
      <c r="E666" s="16">
        <v>275.30000000000013</v>
      </c>
      <c r="F666" s="16"/>
      <c r="G666" s="12">
        <f t="shared" si="10"/>
        <v>0.43238573896654647</v>
      </c>
      <c r="H666" s="13">
        <f>COUNTIF(Rend_Filetadores[Data],Rend_Filetadores[[#This Row],[Data]])</f>
        <v>17</v>
      </c>
      <c r="I666" s="23">
        <f>IFERROR(Rend_Filetadores[[#This Row],[Filé produzido (kg)]]/SUMIF(Rend_Filetadores[Data],Rend_Filetadores[[#This Row],[Data]],Rend_Filetadores[Filé produzido (kg)]),"")</f>
        <v>6.180267145583121E-2</v>
      </c>
    </row>
    <row r="667" spans="1:9" x14ac:dyDescent="0.3">
      <c r="A667" s="8">
        <v>45713</v>
      </c>
      <c r="B667" s="9" t="s">
        <v>19</v>
      </c>
      <c r="C667" s="16">
        <v>543.79999999999995</v>
      </c>
      <c r="D667" s="11">
        <v>236.7</v>
      </c>
      <c r="E667" s="16">
        <v>236.7</v>
      </c>
      <c r="F667" s="16"/>
      <c r="G667" s="12">
        <f t="shared" si="10"/>
        <v>0.43527031997057741</v>
      </c>
      <c r="H667" s="13">
        <f>COUNTIF(Rend_Filetadores[Data],Rend_Filetadores[[#This Row],[Data]])</f>
        <v>17</v>
      </c>
      <c r="I667" s="23">
        <f>IFERROR(Rend_Filetadores[[#This Row],[Filé produzido (kg)]]/SUMIF(Rend_Filetadores[Data],Rend_Filetadores[[#This Row],[Data]],Rend_Filetadores[Filé produzido (kg)]),"")</f>
        <v>5.3137276910988886E-2</v>
      </c>
    </row>
    <row r="668" spans="1:9" x14ac:dyDescent="0.3">
      <c r="A668" s="8">
        <v>45714</v>
      </c>
      <c r="B668" s="9" t="s">
        <v>9</v>
      </c>
      <c r="C668" s="16">
        <v>694.30000000000007</v>
      </c>
      <c r="D668" s="11">
        <v>291.7999999999999</v>
      </c>
      <c r="E668" s="16">
        <v>291.7999999999999</v>
      </c>
      <c r="F668" s="16"/>
      <c r="G668" s="12">
        <f t="shared" si="10"/>
        <v>0.42027941811896857</v>
      </c>
      <c r="H668" s="13">
        <f>COUNTIF(Rend_Filetadores[Data],Rend_Filetadores[[#This Row],[Data]])</f>
        <v>18</v>
      </c>
      <c r="I668" s="23">
        <f>IFERROR(Rend_Filetadores[[#This Row],[Filé produzido (kg)]]/SUMIF(Rend_Filetadores[Data],Rend_Filetadores[[#This Row],[Data]],Rend_Filetadores[Filé produzido (kg)]),"")</f>
        <v>6.6240199038404779E-2</v>
      </c>
    </row>
    <row r="669" spans="1:9" x14ac:dyDescent="0.3">
      <c r="A669" s="8">
        <v>45714</v>
      </c>
      <c r="B669" s="9" t="s">
        <v>26</v>
      </c>
      <c r="C669" s="16">
        <v>689.89999999999986</v>
      </c>
      <c r="D669" s="11">
        <v>278.77999999999997</v>
      </c>
      <c r="E669" s="16">
        <v>278.77999999999997</v>
      </c>
      <c r="F669" s="16"/>
      <c r="G669" s="12">
        <f t="shared" si="10"/>
        <v>0.40408754892013338</v>
      </c>
      <c r="H669" s="13">
        <f>COUNTIF(Rend_Filetadores[Data],Rend_Filetadores[[#This Row],[Data]])</f>
        <v>18</v>
      </c>
      <c r="I669" s="23">
        <f>IFERROR(Rend_Filetadores[[#This Row],[Filé produzido (kg)]]/SUMIF(Rend_Filetadores[Data],Rend_Filetadores[[#This Row],[Data]],Rend_Filetadores[Filé produzido (kg)]),"")</f>
        <v>6.3284587689946839E-2</v>
      </c>
    </row>
    <row r="670" spans="1:9" x14ac:dyDescent="0.3">
      <c r="A670" s="8">
        <v>45714</v>
      </c>
      <c r="B670" s="9" t="s">
        <v>10</v>
      </c>
      <c r="C670" s="16">
        <v>709.19999999999993</v>
      </c>
      <c r="D670" s="11">
        <v>299</v>
      </c>
      <c r="E670" s="16">
        <v>299</v>
      </c>
      <c r="F670" s="16"/>
      <c r="G670" s="12">
        <f t="shared" si="10"/>
        <v>0.42160180485053583</v>
      </c>
      <c r="H670" s="13">
        <f>COUNTIF(Rend_Filetadores[Data],Rend_Filetadores[[#This Row],[Data]])</f>
        <v>18</v>
      </c>
      <c r="I670" s="23">
        <f>IFERROR(Rend_Filetadores[[#This Row],[Filé produzido (kg)]]/SUMIF(Rend_Filetadores[Data],Rend_Filetadores[[#This Row],[Data]],Rend_Filetadores[Filé produzido (kg)]),"")</f>
        <v>6.7874638493773246E-2</v>
      </c>
    </row>
    <row r="671" spans="1:9" x14ac:dyDescent="0.3">
      <c r="A671" s="8">
        <v>45714</v>
      </c>
      <c r="B671" s="9" t="s">
        <v>11</v>
      </c>
      <c r="C671" s="16">
        <v>703.1</v>
      </c>
      <c r="D671" s="11">
        <v>291.69999999999993</v>
      </c>
      <c r="E671" s="16">
        <v>291.69999999999993</v>
      </c>
      <c r="F671" s="16"/>
      <c r="G671" s="12">
        <f t="shared" si="10"/>
        <v>0.41487697340349866</v>
      </c>
      <c r="H671" s="13">
        <f>COUNTIF(Rend_Filetadores[Data],Rend_Filetadores[[#This Row],[Data]])</f>
        <v>18</v>
      </c>
      <c r="I671" s="23">
        <f>IFERROR(Rend_Filetadores[[#This Row],[Filé produzido (kg)]]/SUMIF(Rend_Filetadores[Data],Rend_Filetadores[[#This Row],[Data]],Rend_Filetadores[Filé produzido (kg)]),"")</f>
        <v>6.6217498490413557E-2</v>
      </c>
    </row>
    <row r="672" spans="1:9" x14ac:dyDescent="0.3">
      <c r="A672" s="8">
        <v>45714</v>
      </c>
      <c r="B672" s="9" t="s">
        <v>12</v>
      </c>
      <c r="C672" s="32">
        <v>608.59999999999991</v>
      </c>
      <c r="D672" s="11">
        <v>252.9</v>
      </c>
      <c r="E672" s="16">
        <v>252.9</v>
      </c>
      <c r="F672" s="16"/>
      <c r="G672" s="12">
        <f t="shared" si="10"/>
        <v>0.41554387117975689</v>
      </c>
      <c r="H672" s="13">
        <f>COUNTIF(Rend_Filetadores[Data],Rend_Filetadores[[#This Row],[Data]])</f>
        <v>18</v>
      </c>
      <c r="I672" s="23">
        <f>IFERROR(Rend_Filetadores[[#This Row],[Filé produzido (kg)]]/SUMIF(Rend_Filetadores[Data],Rend_Filetadores[[#This Row],[Data]],Rend_Filetadores[Filé produzido (kg)]),"")</f>
        <v>5.7409685869816908E-2</v>
      </c>
    </row>
    <row r="673" spans="1:9" x14ac:dyDescent="0.3">
      <c r="A673" s="8">
        <v>45714</v>
      </c>
      <c r="B673" s="9" t="s">
        <v>13</v>
      </c>
      <c r="C673" s="32">
        <v>772.9</v>
      </c>
      <c r="D673" s="11">
        <v>328.09999999999997</v>
      </c>
      <c r="E673" s="16">
        <v>328.09999999999997</v>
      </c>
      <c r="F673" s="16"/>
      <c r="G673" s="12">
        <f t="shared" si="10"/>
        <v>0.42450511062233143</v>
      </c>
      <c r="H673" s="13">
        <f>COUNTIF(Rend_Filetadores[Data],Rend_Filetadores[[#This Row],[Data]])</f>
        <v>18</v>
      </c>
      <c r="I673" s="23">
        <f>IFERROR(Rend_Filetadores[[#This Row],[Filé produzido (kg)]]/SUMIF(Rend_Filetadores[Data],Rend_Filetadores[[#This Row],[Data]],Rend_Filetadores[Filé produzido (kg)]),"")</f>
        <v>7.4480497959220737E-2</v>
      </c>
    </row>
    <row r="674" spans="1:9" x14ac:dyDescent="0.3">
      <c r="A674" s="8">
        <v>45714</v>
      </c>
      <c r="B674" s="9" t="s">
        <v>14</v>
      </c>
      <c r="C674" s="32">
        <v>880</v>
      </c>
      <c r="D674" s="11">
        <v>374.80000000000013</v>
      </c>
      <c r="E674" s="16">
        <v>374.80000000000013</v>
      </c>
      <c r="F674" s="16"/>
      <c r="G674" s="12">
        <f t="shared" si="10"/>
        <v>0.42590909090909107</v>
      </c>
      <c r="H674" s="13">
        <f>COUNTIF(Rend_Filetadores[Data],Rend_Filetadores[[#This Row],[Data]])</f>
        <v>18</v>
      </c>
      <c r="I674" s="23">
        <f>IFERROR(Rend_Filetadores[[#This Row],[Filé produzido (kg)]]/SUMIF(Rend_Filetadores[Data],Rend_Filetadores[[#This Row],[Data]],Rend_Filetadores[Filé produzido (kg)]),"")</f>
        <v>8.5081653871124485E-2</v>
      </c>
    </row>
    <row r="675" spans="1:9" x14ac:dyDescent="0.3">
      <c r="A675" s="8">
        <v>45714</v>
      </c>
      <c r="B675" s="9" t="s">
        <v>15</v>
      </c>
      <c r="C675" s="32">
        <v>600</v>
      </c>
      <c r="D675" s="11">
        <v>253.59999999999997</v>
      </c>
      <c r="E675" s="16">
        <v>253.59999999999997</v>
      </c>
      <c r="F675" s="16"/>
      <c r="G675" s="12">
        <f t="shared" si="10"/>
        <v>0.42266666666666663</v>
      </c>
      <c r="H675" s="13">
        <f>COUNTIF(Rend_Filetadores[Data],Rend_Filetadores[[#This Row],[Data]])</f>
        <v>18</v>
      </c>
      <c r="I675" s="23">
        <f>IFERROR(Rend_Filetadores[[#This Row],[Filé produzido (kg)]]/SUMIF(Rend_Filetadores[Data],Rend_Filetadores[[#This Row],[Data]],Rend_Filetadores[Filé produzido (kg)]),"")</f>
        <v>5.7568589705755499E-2</v>
      </c>
    </row>
    <row r="676" spans="1:9" x14ac:dyDescent="0.3">
      <c r="A676" s="8">
        <v>45714</v>
      </c>
      <c r="B676" s="9" t="s">
        <v>17</v>
      </c>
      <c r="C676" s="32">
        <v>438.3</v>
      </c>
      <c r="D676" s="11">
        <v>177.10000000000002</v>
      </c>
      <c r="E676" s="16">
        <v>177.10000000000002</v>
      </c>
      <c r="F676" s="16"/>
      <c r="G676" s="12">
        <f t="shared" si="10"/>
        <v>0.40406114533424597</v>
      </c>
      <c r="H676" s="13">
        <f>COUNTIF(Rend_Filetadores[Data],Rend_Filetadores[[#This Row],[Data]])</f>
        <v>18</v>
      </c>
      <c r="I676" s="23">
        <f>IFERROR(Rend_Filetadores[[#This Row],[Filé produzido (kg)]]/SUMIF(Rend_Filetadores[Data],Rend_Filetadores[[#This Row],[Data]],Rend_Filetadores[Filé produzido (kg)]),"")</f>
        <v>4.0202670492465696E-2</v>
      </c>
    </row>
    <row r="677" spans="1:9" x14ac:dyDescent="0.3">
      <c r="A677" s="8">
        <v>45714</v>
      </c>
      <c r="B677" s="9" t="s">
        <v>18</v>
      </c>
      <c r="C677" s="32">
        <v>540.9</v>
      </c>
      <c r="D677" s="11">
        <v>222.20000000000005</v>
      </c>
      <c r="E677" s="16">
        <v>222.20000000000005</v>
      </c>
      <c r="F677" s="16"/>
      <c r="G677" s="12">
        <f t="shared" si="10"/>
        <v>0.41079682011462387</v>
      </c>
      <c r="H677" s="13">
        <f>COUNTIF(Rend_Filetadores[Data],Rend_Filetadores[[#This Row],[Data]])</f>
        <v>18</v>
      </c>
      <c r="I677" s="23">
        <f>IFERROR(Rend_Filetadores[[#This Row],[Filé produzido (kg)]]/SUMIF(Rend_Filetadores[Data],Rend_Filetadores[[#This Row],[Data]],Rend_Filetadores[Filé produzido (kg)]),"")</f>
        <v>5.0440617636509762E-2</v>
      </c>
    </row>
    <row r="678" spans="1:9" x14ac:dyDescent="0.3">
      <c r="A678" s="8">
        <v>45714</v>
      </c>
      <c r="B678" s="9" t="s">
        <v>20</v>
      </c>
      <c r="C678" s="32">
        <v>708.69999999999993</v>
      </c>
      <c r="D678" s="11">
        <v>296.20000000000005</v>
      </c>
      <c r="E678" s="16">
        <v>296.20000000000005</v>
      </c>
      <c r="F678" s="16"/>
      <c r="G678" s="12">
        <f t="shared" si="10"/>
        <v>0.41794835614505443</v>
      </c>
      <c r="H678" s="13">
        <f>COUNTIF(Rend_Filetadores[Data],Rend_Filetadores[[#This Row],[Data]])</f>
        <v>18</v>
      </c>
      <c r="I678" s="23">
        <f>IFERROR(Rend_Filetadores[[#This Row],[Filé produzido (kg)]]/SUMIF(Rend_Filetadores[Data],Rend_Filetadores[[#This Row],[Data]],Rend_Filetadores[Filé produzido (kg)]),"")</f>
        <v>6.7239023150018867E-2</v>
      </c>
    </row>
    <row r="679" spans="1:9" x14ac:dyDescent="0.3">
      <c r="A679" s="8">
        <v>45714</v>
      </c>
      <c r="B679" s="9" t="s">
        <v>21</v>
      </c>
      <c r="C679" s="32">
        <v>722.7</v>
      </c>
      <c r="D679" s="11">
        <v>314.40000000000009</v>
      </c>
      <c r="E679" s="16">
        <v>314.40000000000009</v>
      </c>
      <c r="F679" s="16"/>
      <c r="G679" s="12">
        <f t="shared" si="10"/>
        <v>0.43503528435035294</v>
      </c>
      <c r="H679" s="13">
        <f>COUNTIF(Rend_Filetadores[Data],Rend_Filetadores[[#This Row],[Data]])</f>
        <v>18</v>
      </c>
      <c r="I679" s="23">
        <f>IFERROR(Rend_Filetadores[[#This Row],[Filé produzido (kg)]]/SUMIF(Rend_Filetadores[Data],Rend_Filetadores[[#This Row],[Data]],Rend_Filetadores[Filé produzido (kg)]),"")</f>
        <v>7.1370522884422458E-2</v>
      </c>
    </row>
    <row r="680" spans="1:9" x14ac:dyDescent="0.3">
      <c r="A680" s="8">
        <v>45714</v>
      </c>
      <c r="B680" s="9" t="s">
        <v>33</v>
      </c>
      <c r="C680" s="32">
        <v>292.10000000000002</v>
      </c>
      <c r="D680" s="11">
        <v>113.89999999999998</v>
      </c>
      <c r="E680" s="16">
        <v>113.89999999999998</v>
      </c>
      <c r="F680" s="16">
        <v>-8</v>
      </c>
      <c r="G680" s="12">
        <f t="shared" si="10"/>
        <v>0.38993495378295095</v>
      </c>
      <c r="H680" s="13">
        <f>COUNTIF(Rend_Filetadores[Data],Rend_Filetadores[[#This Row],[Data]])</f>
        <v>18</v>
      </c>
      <c r="I680" s="23">
        <f>IFERROR(Rend_Filetadores[[#This Row],[Filé produzido (kg)]]/SUMIF(Rend_Filetadores[Data],Rend_Filetadores[[#This Row],[Data]],Rend_Filetadores[Filé produzido (kg)]),"")</f>
        <v>2.5855924162009269E-2</v>
      </c>
    </row>
    <row r="681" spans="1:9" x14ac:dyDescent="0.3">
      <c r="A681" s="8">
        <v>45714</v>
      </c>
      <c r="B681" s="9" t="s">
        <v>23</v>
      </c>
      <c r="C681" s="32">
        <v>136.79999999999998</v>
      </c>
      <c r="D681" s="11">
        <v>63.399999999999991</v>
      </c>
      <c r="E681" s="16">
        <v>63.399999999999991</v>
      </c>
      <c r="F681" s="16"/>
      <c r="G681" s="12">
        <f t="shared" si="10"/>
        <v>0.46345029239766083</v>
      </c>
      <c r="H681" s="13">
        <f>COUNTIF(Rend_Filetadores[Data],Rend_Filetadores[[#This Row],[Data]])</f>
        <v>18</v>
      </c>
      <c r="I681" s="23">
        <f>IFERROR(Rend_Filetadores[[#This Row],[Filé produzido (kg)]]/SUMIF(Rend_Filetadores[Data],Rend_Filetadores[[#This Row],[Data]],Rend_Filetadores[Filé produzido (kg)]),"")</f>
        <v>1.4392147426438875E-2</v>
      </c>
    </row>
    <row r="682" spans="1:9" x14ac:dyDescent="0.3">
      <c r="A682" s="8">
        <v>45714</v>
      </c>
      <c r="B682" s="9" t="s">
        <v>24</v>
      </c>
      <c r="C682" s="32">
        <v>698.59999999999991</v>
      </c>
      <c r="D682" s="11">
        <v>294.60000000000002</v>
      </c>
      <c r="E682" s="16">
        <v>294.60000000000002</v>
      </c>
      <c r="F682" s="16"/>
      <c r="G682" s="12">
        <f t="shared" si="10"/>
        <v>0.42170054394503304</v>
      </c>
      <c r="H682" s="13">
        <f>COUNTIF(Rend_Filetadores[Data],Rend_Filetadores[[#This Row],[Data]])</f>
        <v>18</v>
      </c>
      <c r="I682" s="23">
        <f>IFERROR(Rend_Filetadores[[#This Row],[Filé produzido (kg)]]/SUMIF(Rend_Filetadores[Data],Rend_Filetadores[[#This Row],[Data]],Rend_Filetadores[Filé produzido (kg)]),"")</f>
        <v>6.6875814382159199E-2</v>
      </c>
    </row>
    <row r="683" spans="1:9" x14ac:dyDescent="0.3">
      <c r="A683" s="8">
        <v>45714</v>
      </c>
      <c r="B683" s="9" t="s">
        <v>31</v>
      </c>
      <c r="C683" s="32">
        <v>691.3</v>
      </c>
      <c r="D683" s="11">
        <v>287.89999999999998</v>
      </c>
      <c r="E683" s="16">
        <v>287.89999999999998</v>
      </c>
      <c r="F683" s="16"/>
      <c r="G683" s="12">
        <f t="shared" si="10"/>
        <v>0.41646173875307391</v>
      </c>
      <c r="H683" s="13">
        <f>COUNTIF(Rend_Filetadores[Data],Rend_Filetadores[[#This Row],[Data]])</f>
        <v>18</v>
      </c>
      <c r="I683" s="23">
        <f>IFERROR(Rend_Filetadores[[#This Row],[Filé produzido (kg)]]/SUMIF(Rend_Filetadores[Data],Rend_Filetadores[[#This Row],[Data]],Rend_Filetadores[Filé produzido (kg)]),"")</f>
        <v>6.5354877666746886E-2</v>
      </c>
    </row>
    <row r="684" spans="1:9" x14ac:dyDescent="0.3">
      <c r="A684" s="8">
        <v>45714</v>
      </c>
      <c r="B684" s="9" t="s">
        <v>32</v>
      </c>
      <c r="C684" s="32">
        <v>117.7</v>
      </c>
      <c r="D684" s="11">
        <v>45.099999999999994</v>
      </c>
      <c r="E684" s="16">
        <v>45.099999999999994</v>
      </c>
      <c r="F684" s="16"/>
      <c r="G684" s="12">
        <f t="shared" si="10"/>
        <v>0.38317757009345788</v>
      </c>
      <c r="H684" s="13">
        <f>COUNTIF(Rend_Filetadores[Data],Rend_Filetadores[[#This Row],[Data]])</f>
        <v>18</v>
      </c>
      <c r="I684" s="23">
        <f>IFERROR(Rend_Filetadores[[#This Row],[Filé produzido (kg)]]/SUMIF(Rend_Filetadores[Data],Rend_Filetadores[[#This Row],[Data]],Rend_Filetadores[Filé produzido (kg)]),"")</f>
        <v>1.0237947144044057E-2</v>
      </c>
    </row>
    <row r="685" spans="1:9" x14ac:dyDescent="0.3">
      <c r="A685" s="8">
        <v>45714</v>
      </c>
      <c r="B685" s="9" t="s">
        <v>19</v>
      </c>
      <c r="C685" s="32">
        <v>520.20000000000005</v>
      </c>
      <c r="D685" s="11">
        <v>219.69999999999993</v>
      </c>
      <c r="E685" s="16">
        <v>219.69999999999993</v>
      </c>
      <c r="F685" s="16"/>
      <c r="G685" s="12">
        <f t="shared" si="10"/>
        <v>0.4223375624759706</v>
      </c>
      <c r="H685" s="13">
        <f>COUNTIF(Rend_Filetadores[Data],Rend_Filetadores[[#This Row],[Data]])</f>
        <v>18</v>
      </c>
      <c r="I685" s="23">
        <f>IFERROR(Rend_Filetadores[[#This Row],[Filé produzido (kg)]]/SUMIF(Rend_Filetadores[Data],Rend_Filetadores[[#This Row],[Data]],Rend_Filetadores[Filé produzido (kg)]),"")</f>
        <v>4.9873103936729023E-2</v>
      </c>
    </row>
    <row r="686" spans="1:9" x14ac:dyDescent="0.3">
      <c r="A686" s="8">
        <v>45715</v>
      </c>
      <c r="B686" s="9" t="s">
        <v>9</v>
      </c>
      <c r="C686" s="32">
        <v>607.9</v>
      </c>
      <c r="D686" s="11">
        <v>251.50000000000003</v>
      </c>
      <c r="E686" s="16">
        <v>251.50000000000003</v>
      </c>
      <c r="F686" s="16"/>
      <c r="G686" s="12">
        <f t="shared" si="10"/>
        <v>0.41371936173712787</v>
      </c>
      <c r="H686" s="13">
        <f>COUNTIF(Rend_Filetadores[Data],Rend_Filetadores[[#This Row],[Data]])</f>
        <v>20</v>
      </c>
      <c r="I686" s="23">
        <f>IFERROR(Rend_Filetadores[[#This Row],[Filé produzido (kg)]]/SUMIF(Rend_Filetadores[Data],Rend_Filetadores[[#This Row],[Data]],Rend_Filetadores[Filé produzido (kg)]),"")</f>
        <v>5.520096223068955E-2</v>
      </c>
    </row>
    <row r="687" spans="1:9" x14ac:dyDescent="0.3">
      <c r="A687" s="8">
        <v>45715</v>
      </c>
      <c r="B687" s="9" t="s">
        <v>26</v>
      </c>
      <c r="C687" s="32">
        <v>638.6</v>
      </c>
      <c r="D687" s="11">
        <v>253.20000000000005</v>
      </c>
      <c r="E687" s="16">
        <v>253.20000000000005</v>
      </c>
      <c r="F687" s="16"/>
      <c r="G687" s="12">
        <f t="shared" si="10"/>
        <v>0.39649232696523651</v>
      </c>
      <c r="H687" s="13">
        <f>COUNTIF(Rend_Filetadores[Data],Rend_Filetadores[[#This Row],[Data]])</f>
        <v>20</v>
      </c>
      <c r="I687" s="23">
        <f>IFERROR(Rend_Filetadores[[#This Row],[Filé produzido (kg)]]/SUMIF(Rend_Filetadores[Data],Rend_Filetadores[[#This Row],[Data]],Rend_Filetadores[Filé produzido (kg)]),"")</f>
        <v>5.5574090007199185E-2</v>
      </c>
    </row>
    <row r="688" spans="1:9" x14ac:dyDescent="0.3">
      <c r="A688" s="8">
        <v>45715</v>
      </c>
      <c r="B688" s="9" t="s">
        <v>10</v>
      </c>
      <c r="C688" s="32">
        <v>667.4</v>
      </c>
      <c r="D688" s="11">
        <v>281.89999999999998</v>
      </c>
      <c r="E688" s="16">
        <v>281.89999999999998</v>
      </c>
      <c r="F688" s="16"/>
      <c r="G688" s="12">
        <f t="shared" si="10"/>
        <v>0.42238537608630505</v>
      </c>
      <c r="H688" s="13">
        <f>COUNTIF(Rend_Filetadores[Data],Rend_Filetadores[[#This Row],[Data]])</f>
        <v>20</v>
      </c>
      <c r="I688" s="23">
        <f>IFERROR(Rend_Filetadores[[#This Row],[Filé produzido (kg)]]/SUMIF(Rend_Filetadores[Data],Rend_Filetadores[[#This Row],[Data]],Rend_Filetadores[Filé produzido (kg)]),"")</f>
        <v>6.1873364822391176E-2</v>
      </c>
    </row>
    <row r="689" spans="1:9" x14ac:dyDescent="0.3">
      <c r="A689" s="8">
        <v>45715</v>
      </c>
      <c r="B689" s="9" t="s">
        <v>11</v>
      </c>
      <c r="C689" s="32">
        <v>595.20000000000005</v>
      </c>
      <c r="D689" s="11">
        <v>243.57999999999996</v>
      </c>
      <c r="E689" s="16">
        <v>243.57999999999996</v>
      </c>
      <c r="F689" s="16"/>
      <c r="G689" s="12">
        <f t="shared" si="10"/>
        <v>0.40924059139784935</v>
      </c>
      <c r="H689" s="13">
        <f>COUNTIF(Rend_Filetadores[Data],Rend_Filetadores[[#This Row],[Data]])</f>
        <v>20</v>
      </c>
      <c r="I689" s="23">
        <f>IFERROR(Rend_Filetadores[[#This Row],[Filé produzido (kg)]]/SUMIF(Rend_Filetadores[Data],Rend_Filetadores[[#This Row],[Data]],Rend_Filetadores[Filé produzido (kg)]),"")</f>
        <v>5.3462625766009367E-2</v>
      </c>
    </row>
    <row r="690" spans="1:9" x14ac:dyDescent="0.3">
      <c r="A690" s="8">
        <v>45715</v>
      </c>
      <c r="B690" s="9" t="s">
        <v>12</v>
      </c>
      <c r="C690" s="32">
        <v>665.2</v>
      </c>
      <c r="D690" s="11">
        <v>275.39999999999998</v>
      </c>
      <c r="E690" s="16">
        <v>275.39999999999998</v>
      </c>
      <c r="F690" s="16"/>
      <c r="G690" s="12">
        <f t="shared" si="10"/>
        <v>0.41401082381238719</v>
      </c>
      <c r="H690" s="13">
        <f>COUNTIF(Rend_Filetadores[Data],Rend_Filetadores[[#This Row],[Data]])</f>
        <v>20</v>
      </c>
      <c r="I690" s="23">
        <f>IFERROR(Rend_Filetadores[[#This Row],[Filé produzido (kg)]]/SUMIF(Rend_Filetadores[Data],Rend_Filetadores[[#This Row],[Data]],Rend_Filetadores[Filé produzido (kg)]),"")</f>
        <v>6.044669979456023E-2</v>
      </c>
    </row>
    <row r="691" spans="1:9" x14ac:dyDescent="0.3">
      <c r="A691" s="8">
        <v>45715</v>
      </c>
      <c r="B691" s="9" t="s">
        <v>13</v>
      </c>
      <c r="C691" s="32">
        <v>821.30000000000007</v>
      </c>
      <c r="D691" s="11">
        <v>337.6</v>
      </c>
      <c r="E691" s="16">
        <v>337.6</v>
      </c>
      <c r="F691" s="16"/>
      <c r="G691" s="12">
        <f t="shared" si="10"/>
        <v>0.41105564349202484</v>
      </c>
      <c r="H691" s="13">
        <f>COUNTIF(Rend_Filetadores[Data],Rend_Filetadores[[#This Row],[Data]])</f>
        <v>20</v>
      </c>
      <c r="I691" s="23">
        <f>IFERROR(Rend_Filetadores[[#This Row],[Filé produzido (kg)]]/SUMIF(Rend_Filetadores[Data],Rend_Filetadores[[#This Row],[Data]],Rend_Filetadores[Filé produzido (kg)]),"")</f>
        <v>7.4098786676265571E-2</v>
      </c>
    </row>
    <row r="692" spans="1:9" x14ac:dyDescent="0.3">
      <c r="A692" s="8">
        <v>45715</v>
      </c>
      <c r="B692" s="9" t="s">
        <v>14</v>
      </c>
      <c r="C692" s="32">
        <v>866.69999999999993</v>
      </c>
      <c r="D692" s="11">
        <v>369.20000000000005</v>
      </c>
      <c r="E692" s="16">
        <v>369.20000000000005</v>
      </c>
      <c r="F692" s="16"/>
      <c r="G692" s="12">
        <f t="shared" si="10"/>
        <v>0.42598361601476875</v>
      </c>
      <c r="H692" s="13">
        <f>COUNTIF(Rend_Filetadores[Data],Rend_Filetadores[[#This Row],[Data]])</f>
        <v>20</v>
      </c>
      <c r="I692" s="36">
        <f>IFERROR(Rend_Filetadores[[#This Row],[Filé produzido (kg)]]/SUMIF(Rend_Filetadores[Data],Rend_Filetadores[[#This Row],[Data]],Rend_Filetadores[Filé produzido (kg)]),"")</f>
        <v>8.1034573580797534E-2</v>
      </c>
    </row>
    <row r="693" spans="1:9" x14ac:dyDescent="0.3">
      <c r="A693" s="8">
        <v>45715</v>
      </c>
      <c r="B693" s="9" t="s">
        <v>15</v>
      </c>
      <c r="C693" s="32">
        <v>603.70000000000005</v>
      </c>
      <c r="D693" s="11">
        <v>251.90000000000015</v>
      </c>
      <c r="E693" s="16">
        <v>251.90000000000015</v>
      </c>
      <c r="F693" s="16"/>
      <c r="G693" s="12">
        <f t="shared" si="10"/>
        <v>0.41726022859035966</v>
      </c>
      <c r="H693" s="13">
        <f>COUNTIF(Rend_Filetadores[Data],Rend_Filetadores[[#This Row],[Data]])</f>
        <v>20</v>
      </c>
      <c r="I693" s="36">
        <f>IFERROR(Rend_Filetadores[[#This Row],[Filé produzido (kg)]]/SUMIF(Rend_Filetadores[Data],Rend_Filetadores[[#This Row],[Data]],Rend_Filetadores[Filé produzido (kg)]),"")</f>
        <v>5.5288757001633014E-2</v>
      </c>
    </row>
    <row r="694" spans="1:9" x14ac:dyDescent="0.3">
      <c r="A694" s="8">
        <v>45715</v>
      </c>
      <c r="B694" s="9" t="s">
        <v>17</v>
      </c>
      <c r="C694" s="32">
        <v>665.20000000000016</v>
      </c>
      <c r="D694" s="11">
        <v>261.89999999999998</v>
      </c>
      <c r="E694" s="16">
        <v>261.89999999999998</v>
      </c>
      <c r="F694" s="16"/>
      <c r="G694" s="12">
        <f t="shared" si="10"/>
        <v>0.39371617558628969</v>
      </c>
      <c r="H694" s="13">
        <f>COUNTIF(Rend_Filetadores[Data],Rend_Filetadores[[#This Row],[Data]])</f>
        <v>20</v>
      </c>
      <c r="I694" s="36">
        <f>IFERROR(Rend_Filetadores[[#This Row],[Filé produzido (kg)]]/SUMIF(Rend_Filetadores[Data],Rend_Filetadores[[#This Row],[Data]],Rend_Filetadores[Filé produzido (kg)]),"")</f>
        <v>5.7483626275219045E-2</v>
      </c>
    </row>
    <row r="695" spans="1:9" x14ac:dyDescent="0.3">
      <c r="A695" s="8">
        <v>45715</v>
      </c>
      <c r="B695" s="9" t="s">
        <v>18</v>
      </c>
      <c r="C695" s="32">
        <v>610.20000000000005</v>
      </c>
      <c r="D695" s="11">
        <v>245.19999999999996</v>
      </c>
      <c r="E695" s="16">
        <v>245.19999999999996</v>
      </c>
      <c r="F695" s="16"/>
      <c r="G695" s="12">
        <f t="shared" si="10"/>
        <v>0.40183546378236634</v>
      </c>
      <c r="H695" s="13">
        <f>COUNTIF(Rend_Filetadores[Data],Rend_Filetadores[[#This Row],[Data]])</f>
        <v>20</v>
      </c>
      <c r="I695" s="36">
        <f>IFERROR(Rend_Filetadores[[#This Row],[Filé produzido (kg)]]/SUMIF(Rend_Filetadores[Data],Rend_Filetadores[[#This Row],[Data]],Rend_Filetadores[Filé produzido (kg)]),"")</f>
        <v>5.3818194588330308E-2</v>
      </c>
    </row>
    <row r="696" spans="1:9" x14ac:dyDescent="0.3">
      <c r="A696" s="8">
        <v>45715</v>
      </c>
      <c r="B696" s="9" t="s">
        <v>20</v>
      </c>
      <c r="C696" s="32">
        <v>714.39999999999986</v>
      </c>
      <c r="D696" s="11">
        <v>292.80000000000007</v>
      </c>
      <c r="E696" s="16">
        <v>292.80000000000007</v>
      </c>
      <c r="F696" s="16"/>
      <c r="G696" s="12">
        <f t="shared" si="10"/>
        <v>0.4098544232922734</v>
      </c>
      <c r="H696" s="13">
        <f>COUNTIF(Rend_Filetadores[Data],Rend_Filetadores[[#This Row],[Data]])</f>
        <v>20</v>
      </c>
      <c r="I696" s="36">
        <f>IFERROR(Rend_Filetadores[[#This Row],[Filé produzido (kg)]]/SUMIF(Rend_Filetadores[Data],Rend_Filetadores[[#This Row],[Data]],Rend_Filetadores[Filé produzido (kg)]),"")</f>
        <v>6.4265772330600004E-2</v>
      </c>
    </row>
    <row r="697" spans="1:9" x14ac:dyDescent="0.3">
      <c r="A697" s="8">
        <v>45715</v>
      </c>
      <c r="B697" s="9" t="s">
        <v>21</v>
      </c>
      <c r="C697" s="32">
        <v>821.4</v>
      </c>
      <c r="D697" s="11">
        <v>345.7</v>
      </c>
      <c r="E697" s="16">
        <v>345.7</v>
      </c>
      <c r="F697" s="16"/>
      <c r="G697" s="12">
        <f t="shared" si="10"/>
        <v>0.42086681275870463</v>
      </c>
      <c r="H697" s="13">
        <f>COUNTIF(Rend_Filetadores[Data],Rend_Filetadores[[#This Row],[Data]])</f>
        <v>20</v>
      </c>
      <c r="I697" s="36">
        <f>IFERROR(Rend_Filetadores[[#This Row],[Filé produzido (kg)]]/SUMIF(Rend_Filetadores[Data],Rend_Filetadores[[#This Row],[Data]],Rend_Filetadores[Filé produzido (kg)]),"")</f>
        <v>7.5876630787870269E-2</v>
      </c>
    </row>
    <row r="698" spans="1:9" x14ac:dyDescent="0.3">
      <c r="A698" s="8">
        <v>45715</v>
      </c>
      <c r="B698" s="9" t="s">
        <v>33</v>
      </c>
      <c r="C698" s="32">
        <v>376.40000000000003</v>
      </c>
      <c r="D698" s="11">
        <v>139.19999999999999</v>
      </c>
      <c r="E698" s="16">
        <v>139.19999999999999</v>
      </c>
      <c r="F698" s="16"/>
      <c r="G698" s="12">
        <f t="shared" si="10"/>
        <v>0.36981934112646114</v>
      </c>
      <c r="H698" s="13">
        <f>COUNTIF(Rend_Filetadores[Data],Rend_Filetadores[[#This Row],[Data]])</f>
        <v>20</v>
      </c>
      <c r="I698" s="36">
        <f>IFERROR(Rend_Filetadores[[#This Row],[Filé produzido (kg)]]/SUMIF(Rend_Filetadores[Data],Rend_Filetadores[[#This Row],[Data]],Rend_Filetadores[Filé produzido (kg)]),"")</f>
        <v>3.0552580288318025E-2</v>
      </c>
    </row>
    <row r="699" spans="1:9" x14ac:dyDescent="0.3">
      <c r="A699" s="8">
        <v>45715</v>
      </c>
      <c r="B699" s="9" t="s">
        <v>23</v>
      </c>
      <c r="C699" s="32">
        <v>297.2</v>
      </c>
      <c r="D699" s="11">
        <v>122.79999999999998</v>
      </c>
      <c r="E699" s="16">
        <v>122.79999999999998</v>
      </c>
      <c r="F699" s="16"/>
      <c r="G699" s="12">
        <f t="shared" si="10"/>
        <v>0.4131897711978465</v>
      </c>
      <c r="H699" s="13">
        <f>COUNTIF(Rend_Filetadores[Data],Rend_Filetadores[[#This Row],[Data]])</f>
        <v>20</v>
      </c>
      <c r="I699" s="23">
        <f>IFERROR(Rend_Filetadores[[#This Row],[Filé produzido (kg)]]/SUMIF(Rend_Filetadores[Data],Rend_Filetadores[[#This Row],[Data]],Rend_Filetadores[Filé produzido (kg)]),"")</f>
        <v>2.6952994679636879E-2</v>
      </c>
    </row>
    <row r="700" spans="1:9" x14ac:dyDescent="0.3">
      <c r="A700" s="8">
        <v>45715</v>
      </c>
      <c r="B700" s="9" t="s">
        <v>24</v>
      </c>
      <c r="C700" s="32">
        <v>504.6</v>
      </c>
      <c r="D700" s="11">
        <v>219.10000000000002</v>
      </c>
      <c r="E700" s="16">
        <v>219.10000000000002</v>
      </c>
      <c r="F700" s="16"/>
      <c r="G700" s="12">
        <f t="shared" si="10"/>
        <v>0.43420531113753469</v>
      </c>
      <c r="H700" s="13">
        <f>COUNTIF(Rend_Filetadores[Data],Rend_Filetadores[[#This Row],[Data]])</f>
        <v>20</v>
      </c>
      <c r="I700" s="23">
        <f>IFERROR(Rend_Filetadores[[#This Row],[Filé produzido (kg)]]/SUMIF(Rend_Filetadores[Data],Rend_Filetadores[[#This Row],[Data]],Rend_Filetadores[Filé produzido (kg)]),"")</f>
        <v>4.8089585784270694E-2</v>
      </c>
    </row>
    <row r="701" spans="1:9" x14ac:dyDescent="0.3">
      <c r="A701" s="8">
        <v>45715</v>
      </c>
      <c r="B701" s="9" t="s">
        <v>31</v>
      </c>
      <c r="C701" s="32">
        <v>645.5</v>
      </c>
      <c r="D701" s="11">
        <v>270.8</v>
      </c>
      <c r="E701" s="16">
        <v>270.8</v>
      </c>
      <c r="F701" s="16"/>
      <c r="G701" s="12">
        <f t="shared" si="10"/>
        <v>0.41951975213013171</v>
      </c>
      <c r="H701" s="13">
        <f>COUNTIF(Rend_Filetadores[Data],Rend_Filetadores[[#This Row],[Data]])</f>
        <v>20</v>
      </c>
      <c r="I701" s="23">
        <f>IFERROR(Rend_Filetadores[[#This Row],[Filé produzido (kg)]]/SUMIF(Rend_Filetadores[Data],Rend_Filetadores[[#This Row],[Data]],Rend_Filetadores[Filé produzido (kg)]),"")</f>
        <v>5.943705992871065E-2</v>
      </c>
    </row>
    <row r="702" spans="1:9" x14ac:dyDescent="0.3">
      <c r="A702" s="8">
        <v>45715</v>
      </c>
      <c r="B702" s="9" t="s">
        <v>32</v>
      </c>
      <c r="C702" s="32">
        <v>163.19999999999999</v>
      </c>
      <c r="D702" s="11">
        <v>63.29999999999999</v>
      </c>
      <c r="E702" s="16">
        <v>63.29999999999999</v>
      </c>
      <c r="F702" s="16"/>
      <c r="G702" s="12">
        <f t="shared" si="10"/>
        <v>0.38786764705882348</v>
      </c>
      <c r="H702" s="13">
        <f>COUNTIF(Rend_Filetadores[Data],Rend_Filetadores[[#This Row],[Data]])</f>
        <v>20</v>
      </c>
      <c r="I702" s="23">
        <f>IFERROR(Rend_Filetadores[[#This Row],[Filé produzido (kg)]]/SUMIF(Rend_Filetadores[Data],Rend_Filetadores[[#This Row],[Data]],Rend_Filetadores[Filé produzido (kg)]),"")</f>
        <v>1.3893522501799791E-2</v>
      </c>
    </row>
    <row r="703" spans="1:9" x14ac:dyDescent="0.3">
      <c r="A703" s="8">
        <v>45715</v>
      </c>
      <c r="B703" s="9" t="s">
        <v>19</v>
      </c>
      <c r="C703" s="32">
        <v>538.1</v>
      </c>
      <c r="D703" s="11">
        <v>221.49999999999994</v>
      </c>
      <c r="E703" s="16">
        <v>221.49999999999994</v>
      </c>
      <c r="F703" s="16"/>
      <c r="G703" s="12">
        <f t="shared" si="10"/>
        <v>0.41163352536703202</v>
      </c>
      <c r="H703" s="13">
        <f>COUNTIF(Rend_Filetadores[Data],Rend_Filetadores[[#This Row],[Data]])</f>
        <v>20</v>
      </c>
      <c r="I703" s="23">
        <f>IFERROR(Rend_Filetadores[[#This Row],[Filé produzido (kg)]]/SUMIF(Rend_Filetadores[Data],Rend_Filetadores[[#This Row],[Data]],Rend_Filetadores[Filé produzido (kg)]),"")</f>
        <v>4.8616354409931332E-2</v>
      </c>
    </row>
    <row r="704" spans="1:9" x14ac:dyDescent="0.3">
      <c r="A704" s="8">
        <v>45715</v>
      </c>
      <c r="B704" s="9" t="s">
        <v>28</v>
      </c>
      <c r="C704" s="32">
        <v>195</v>
      </c>
      <c r="D704" s="11">
        <v>77.100000000000009</v>
      </c>
      <c r="E704" s="16">
        <v>77.100000000000009</v>
      </c>
      <c r="F704" s="16"/>
      <c r="G704" s="12">
        <f t="shared" si="10"/>
        <v>0.39538461538461545</v>
      </c>
      <c r="H704" s="13">
        <f>COUNTIF(Rend_Filetadores[Data],Rend_Filetadores[[#This Row],[Data]])</f>
        <v>20</v>
      </c>
      <c r="I704" s="23">
        <f>IFERROR(Rend_Filetadores[[#This Row],[Filé produzido (kg)]]/SUMIF(Rend_Filetadores[Data],Rend_Filetadores[[#This Row],[Data]],Rend_Filetadores[Filé produzido (kg)]),"")</f>
        <v>1.6922442099348563E-2</v>
      </c>
    </row>
    <row r="705" spans="1:9" x14ac:dyDescent="0.3">
      <c r="A705" s="8">
        <v>45715</v>
      </c>
      <c r="B705" s="9" t="s">
        <v>30</v>
      </c>
      <c r="C705" s="32">
        <v>77.2</v>
      </c>
      <c r="D705" s="11">
        <v>32.4</v>
      </c>
      <c r="E705" s="16">
        <v>32.4</v>
      </c>
      <c r="F705" s="16"/>
      <c r="G705" s="12">
        <f t="shared" si="10"/>
        <v>0.41968911917098445</v>
      </c>
      <c r="H705" s="13">
        <f>COUNTIF(Rend_Filetadores[Data],Rend_Filetadores[[#This Row],[Data]])</f>
        <v>20</v>
      </c>
      <c r="I705" s="23">
        <f>IFERROR(Rend_Filetadores[[#This Row],[Filé produzido (kg)]]/SUMIF(Rend_Filetadores[Data],Rend_Filetadores[[#This Row],[Data]],Rend_Filetadores[Filé produzido (kg)]),"")</f>
        <v>7.1113764464188515E-3</v>
      </c>
    </row>
    <row r="706" spans="1:9" x14ac:dyDescent="0.3">
      <c r="A706" s="8">
        <v>45716</v>
      </c>
      <c r="B706" s="9" t="s">
        <v>9</v>
      </c>
      <c r="C706" s="32">
        <v>630.19999999999993</v>
      </c>
      <c r="D706" s="11">
        <v>259.79999999999995</v>
      </c>
      <c r="E706" s="16">
        <v>259.79999999999995</v>
      </c>
      <c r="F706" s="16"/>
      <c r="G706" s="12">
        <f t="shared" si="10"/>
        <v>0.41225007933989205</v>
      </c>
      <c r="H706" s="13">
        <f>COUNTIF(Rend_Filetadores[Data],Rend_Filetadores[[#This Row],[Data]])</f>
        <v>18</v>
      </c>
      <c r="I706" s="23">
        <f>IFERROR(Rend_Filetadores[[#This Row],[Filé produzido (kg)]]/SUMIF(Rend_Filetadores[Data],Rend_Filetadores[[#This Row],[Data]],Rend_Filetadores[Filé produzido (kg)]),"")</f>
        <v>6.948846539618854E-2</v>
      </c>
    </row>
    <row r="707" spans="1:9" x14ac:dyDescent="0.3">
      <c r="A707" s="8">
        <v>45716</v>
      </c>
      <c r="B707" s="9" t="s">
        <v>26</v>
      </c>
      <c r="C707" s="10">
        <v>522.20000000000005</v>
      </c>
      <c r="D707" s="11">
        <v>207.99999999999997</v>
      </c>
      <c r="E707" s="10">
        <v>207.99999999999997</v>
      </c>
      <c r="F707" s="10"/>
      <c r="G707" s="12">
        <f t="shared" si="10"/>
        <v>0.3983148219073151</v>
      </c>
      <c r="H707" s="13">
        <f>COUNTIF(Rend_Filetadores[Data],Rend_Filetadores[[#This Row],[Data]])</f>
        <v>18</v>
      </c>
      <c r="I707" s="23">
        <f>IFERROR(Rend_Filetadores[[#This Row],[Filé produzido (kg)]]/SUMIF(Rend_Filetadores[Data],Rend_Filetadores[[#This Row],[Data]],Rend_Filetadores[Filé produzido (kg)]),"")</f>
        <v>5.5633567368772972E-2</v>
      </c>
    </row>
    <row r="708" spans="1:9" x14ac:dyDescent="0.3">
      <c r="A708" s="8">
        <v>45716</v>
      </c>
      <c r="B708" s="9" t="s">
        <v>10</v>
      </c>
      <c r="C708" s="10">
        <v>668.5</v>
      </c>
      <c r="D708" s="11">
        <v>284.19999999999993</v>
      </c>
      <c r="E708" s="10">
        <v>284.19999999999993</v>
      </c>
      <c r="F708" s="10"/>
      <c r="G708" s="12">
        <f t="shared" ref="G708:G771" si="11">IFERROR(D708/C708,"")</f>
        <v>0.42513089005235594</v>
      </c>
      <c r="H708" s="13">
        <f>COUNTIF(Rend_Filetadores[Data],Rend_Filetadores[[#This Row],[Data]])</f>
        <v>18</v>
      </c>
      <c r="I708" s="23">
        <f>IFERROR(Rend_Filetadores[[#This Row],[Filé produzido (kg)]]/SUMIF(Rend_Filetadores[Data],Rend_Filetadores[[#This Row],[Data]],Rend_Filetadores[Filé produzido (kg)]),"")</f>
        <v>7.6014710799063828E-2</v>
      </c>
    </row>
    <row r="709" spans="1:9" x14ac:dyDescent="0.3">
      <c r="A709" s="8">
        <v>45716</v>
      </c>
      <c r="B709" s="9" t="s">
        <v>11</v>
      </c>
      <c r="C709" s="16">
        <v>574.09999999999991</v>
      </c>
      <c r="D709" s="11">
        <v>234.50000000000003</v>
      </c>
      <c r="E709" s="16">
        <v>234.50000000000003</v>
      </c>
      <c r="F709" s="16"/>
      <c r="G709" s="12">
        <f t="shared" si="11"/>
        <v>0.40846542414213566</v>
      </c>
      <c r="H709" s="13">
        <f>COUNTIF(Rend_Filetadores[Data],Rend_Filetadores[[#This Row],[Data]])</f>
        <v>18</v>
      </c>
      <c r="I709" s="23">
        <f>IFERROR(Rend_Filetadores[[#This Row],[Filé produzido (kg)]]/SUMIF(Rend_Filetadores[Data],Rend_Filetadores[[#This Row],[Data]],Rend_Filetadores[Filé produzido (kg)]),"")</f>
        <v>6.2721497826813771E-2</v>
      </c>
    </row>
    <row r="710" spans="1:9" x14ac:dyDescent="0.3">
      <c r="A710" s="8">
        <v>45716</v>
      </c>
      <c r="B710" s="9" t="s">
        <v>12</v>
      </c>
      <c r="C710" s="16">
        <v>531.59999999999991</v>
      </c>
      <c r="D710" s="11">
        <v>216.60000000000005</v>
      </c>
      <c r="E710" s="16">
        <v>216.60000000000005</v>
      </c>
      <c r="F710" s="16"/>
      <c r="G710" s="12">
        <f t="shared" si="11"/>
        <v>0.40744920993228007</v>
      </c>
      <c r="H710" s="13">
        <f>COUNTIF(Rend_Filetadores[Data],Rend_Filetadores[[#This Row],[Data]])</f>
        <v>18</v>
      </c>
      <c r="I710" s="23">
        <f>IFERROR(Rend_Filetadores[[#This Row],[Filé produzido (kg)]]/SUMIF(Rend_Filetadores[Data],Rend_Filetadores[[#This Row],[Data]],Rend_Filetadores[Filé produzido (kg)]),"")</f>
        <v>5.7933801404212643E-2</v>
      </c>
    </row>
    <row r="711" spans="1:9" x14ac:dyDescent="0.3">
      <c r="A711" s="8">
        <v>45716</v>
      </c>
      <c r="B711" s="9" t="s">
        <v>13</v>
      </c>
      <c r="C711" s="16">
        <v>716.40000000000009</v>
      </c>
      <c r="D711" s="11">
        <v>288.59999999999991</v>
      </c>
      <c r="E711" s="16">
        <v>288.59999999999991</v>
      </c>
      <c r="F711" s="16"/>
      <c r="G711" s="12">
        <f t="shared" si="11"/>
        <v>0.40284757118927955</v>
      </c>
      <c r="H711" s="13">
        <f>COUNTIF(Rend_Filetadores[Data],Rend_Filetadores[[#This Row],[Data]])</f>
        <v>18</v>
      </c>
      <c r="I711" s="23">
        <f>IFERROR(Rend_Filetadores[[#This Row],[Filé produzido (kg)]]/SUMIF(Rend_Filetadores[Data],Rend_Filetadores[[#This Row],[Data]],Rend_Filetadores[Filé produzido (kg)]),"")</f>
        <v>7.7191574724172485E-2</v>
      </c>
    </row>
    <row r="712" spans="1:9" x14ac:dyDescent="0.3">
      <c r="A712" s="8">
        <v>45716</v>
      </c>
      <c r="B712" s="9" t="s">
        <v>14</v>
      </c>
      <c r="C712" s="16">
        <v>725.1</v>
      </c>
      <c r="D712" s="11">
        <v>299.2000000000001</v>
      </c>
      <c r="E712" s="16">
        <v>299.2000000000001</v>
      </c>
      <c r="F712" s="16"/>
      <c r="G712" s="12">
        <f t="shared" si="11"/>
        <v>0.41263274031168129</v>
      </c>
      <c r="H712" s="13">
        <f>COUNTIF(Rend_Filetadores[Data],Rend_Filetadores[[#This Row],[Data]])</f>
        <v>18</v>
      </c>
      <c r="I712" s="23">
        <f>IFERROR(Rend_Filetadores[[#This Row],[Filé produzido (kg)]]/SUMIF(Rend_Filetadores[Data],Rend_Filetadores[[#This Row],[Data]],Rend_Filetadores[Filé produzido (kg)]),"")</f>
        <v>8.0026746907388854E-2</v>
      </c>
    </row>
    <row r="713" spans="1:9" x14ac:dyDescent="0.3">
      <c r="A713" s="8">
        <v>45716</v>
      </c>
      <c r="B713" s="9" t="s">
        <v>15</v>
      </c>
      <c r="C713" s="16">
        <v>574.29999999999995</v>
      </c>
      <c r="D713" s="11">
        <v>236.2000000000001</v>
      </c>
      <c r="E713" s="16">
        <v>236.2000000000001</v>
      </c>
      <c r="F713" s="16"/>
      <c r="G713" s="12">
        <f t="shared" si="11"/>
        <v>0.41128330141041286</v>
      </c>
      <c r="H713" s="13">
        <f>COUNTIF(Rend_Filetadores[Data],Rend_Filetadores[[#This Row],[Data]])</f>
        <v>18</v>
      </c>
      <c r="I713" s="23">
        <f>IFERROR(Rend_Filetadores[[#This Row],[Filé produzido (kg)]]/SUMIF(Rend_Filetadores[Data],Rend_Filetadores[[#This Row],[Data]],Rend_Filetadores[Filé produzido (kg)]),"")</f>
        <v>6.3176195252423961E-2</v>
      </c>
    </row>
    <row r="714" spans="1:9" x14ac:dyDescent="0.3">
      <c r="A714" s="8">
        <v>45716</v>
      </c>
      <c r="B714" s="9" t="s">
        <v>17</v>
      </c>
      <c r="C714" s="10">
        <v>524.29999999999995</v>
      </c>
      <c r="D714" s="11">
        <v>210.89999999999992</v>
      </c>
      <c r="E714" s="10">
        <v>210.89999999999992</v>
      </c>
      <c r="F714" s="10"/>
      <c r="G714" s="12">
        <f t="shared" si="11"/>
        <v>0.40225061987411775</v>
      </c>
      <c r="H714" s="13">
        <f>COUNTIF(Rend_Filetadores[Data],Rend_Filetadores[[#This Row],[Data]])</f>
        <v>18</v>
      </c>
      <c r="I714" s="23">
        <f>IFERROR(Rend_Filetadores[[#This Row],[Filé produzido (kg)]]/SUMIF(Rend_Filetadores[Data],Rend_Filetadores[[#This Row],[Data]],Rend_Filetadores[Filé produzido (kg)]),"")</f>
        <v>5.6409227683049117E-2</v>
      </c>
    </row>
    <row r="715" spans="1:9" x14ac:dyDescent="0.3">
      <c r="A715" s="8">
        <v>45716</v>
      </c>
      <c r="B715" s="9" t="s">
        <v>18</v>
      </c>
      <c r="C715" s="10">
        <v>420.90000000000003</v>
      </c>
      <c r="D715" s="11">
        <v>169.9</v>
      </c>
      <c r="E715" s="10">
        <v>169.9</v>
      </c>
      <c r="F715" s="10"/>
      <c r="G715" s="12">
        <f t="shared" si="11"/>
        <v>0.40365882632454264</v>
      </c>
      <c r="H715" s="13">
        <f>COUNTIF(Rend_Filetadores[Data],Rend_Filetadores[[#This Row],[Data]])</f>
        <v>18</v>
      </c>
      <c r="I715" s="23">
        <f>IFERROR(Rend_Filetadores[[#This Row],[Filé produzido (kg)]]/SUMIF(Rend_Filetadores[Data],Rend_Filetadores[[#This Row],[Data]],Rend_Filetadores[Filé produzido (kg)]),"")</f>
        <v>4.5442995653627548E-2</v>
      </c>
    </row>
    <row r="716" spans="1:9" x14ac:dyDescent="0.3">
      <c r="A716" s="8">
        <v>45716</v>
      </c>
      <c r="B716" s="9" t="s">
        <v>20</v>
      </c>
      <c r="C716" s="10">
        <v>727.6</v>
      </c>
      <c r="D716" s="11">
        <v>292.70000000000005</v>
      </c>
      <c r="E716" s="10">
        <v>292.70000000000005</v>
      </c>
      <c r="F716" s="10"/>
      <c r="G716" s="12">
        <f t="shared" si="11"/>
        <v>0.40228147333699837</v>
      </c>
      <c r="H716" s="13">
        <f>COUNTIF(Rend_Filetadores[Data],Rend_Filetadores[[#This Row],[Data]])</f>
        <v>18</v>
      </c>
      <c r="I716" s="23">
        <f>IFERROR(Rend_Filetadores[[#This Row],[Filé produzido (kg)]]/SUMIF(Rend_Filetadores[Data],Rend_Filetadores[[#This Row],[Data]],Rend_Filetadores[Filé produzido (kg)]),"")</f>
        <v>7.8288197927114681E-2</v>
      </c>
    </row>
    <row r="717" spans="1:9" x14ac:dyDescent="0.3">
      <c r="A717" s="8">
        <v>45716</v>
      </c>
      <c r="B717" s="9" t="s">
        <v>21</v>
      </c>
      <c r="C717" s="10">
        <v>631.6</v>
      </c>
      <c r="D717" s="11">
        <v>263.05</v>
      </c>
      <c r="E717" s="10">
        <v>263.05</v>
      </c>
      <c r="F717" s="10"/>
      <c r="G717" s="12">
        <f t="shared" si="11"/>
        <v>0.41648195060164661</v>
      </c>
      <c r="H717" s="13">
        <f>COUNTIF(Rend_Filetadores[Data],Rend_Filetadores[[#This Row],[Data]])</f>
        <v>18</v>
      </c>
      <c r="I717" s="23">
        <f>IFERROR(Rend_Filetadores[[#This Row],[Filé produzido (kg)]]/SUMIF(Rend_Filetadores[Data],Rend_Filetadores[[#This Row],[Data]],Rend_Filetadores[Filé produzido (kg)]),"")</f>
        <v>7.035773988632564E-2</v>
      </c>
    </row>
    <row r="718" spans="1:9" x14ac:dyDescent="0.3">
      <c r="A718" s="8">
        <v>45716</v>
      </c>
      <c r="B718" s="9" t="s">
        <v>33</v>
      </c>
      <c r="C718" s="10">
        <v>294.8</v>
      </c>
      <c r="D718" s="11">
        <v>116.4</v>
      </c>
      <c r="E718" s="10">
        <v>116.4</v>
      </c>
      <c r="F718" s="10"/>
      <c r="G718" s="12">
        <f t="shared" si="11"/>
        <v>0.39484396200814109</v>
      </c>
      <c r="H718" s="13">
        <f>COUNTIF(Rend_Filetadores[Data],Rend_Filetadores[[#This Row],[Data]])</f>
        <v>18</v>
      </c>
      <c r="I718" s="23">
        <f>IFERROR(Rend_Filetadores[[#This Row],[Filé produzido (kg)]]/SUMIF(Rend_Filetadores[Data],Rend_Filetadores[[#This Row],[Data]],Rend_Filetadores[Filé produzido (kg)]),"")</f>
        <v>3.1133400200601805E-2</v>
      </c>
    </row>
    <row r="719" spans="1:9" x14ac:dyDescent="0.3">
      <c r="A719" s="8">
        <v>45716</v>
      </c>
      <c r="B719" s="9" t="s">
        <v>23</v>
      </c>
      <c r="C719" s="10">
        <v>23.4</v>
      </c>
      <c r="D719" s="11">
        <v>9.7000000000000011</v>
      </c>
      <c r="E719" s="10">
        <v>9.7000000000000011</v>
      </c>
      <c r="F719" s="10"/>
      <c r="G719" s="12">
        <f t="shared" si="11"/>
        <v>0.41452991452991461</v>
      </c>
      <c r="H719" s="13">
        <f>COUNTIF(Rend_Filetadores[Data],Rend_Filetadores[[#This Row],[Data]])</f>
        <v>18</v>
      </c>
      <c r="I719" s="23">
        <f>IFERROR(Rend_Filetadores[[#This Row],[Filé produzido (kg)]]/SUMIF(Rend_Filetadores[Data],Rend_Filetadores[[#This Row],[Data]],Rend_Filetadores[Filé produzido (kg)]),"")</f>
        <v>2.594450016716817E-3</v>
      </c>
    </row>
    <row r="720" spans="1:9" x14ac:dyDescent="0.3">
      <c r="A720" s="8">
        <v>45716</v>
      </c>
      <c r="B720" s="9" t="s">
        <v>34</v>
      </c>
      <c r="C720" s="10">
        <v>287.3</v>
      </c>
      <c r="D720" s="11">
        <v>110.49999999999997</v>
      </c>
      <c r="E720" s="10">
        <v>110.49999999999997</v>
      </c>
      <c r="F720" s="10"/>
      <c r="G720" s="12">
        <f t="shared" si="11"/>
        <v>0.38461538461538453</v>
      </c>
      <c r="H720" s="13">
        <f>COUNTIF(Rend_Filetadores[Data],Rend_Filetadores[[#This Row],[Data]])</f>
        <v>18</v>
      </c>
      <c r="I720" s="23">
        <f>IFERROR(Rend_Filetadores[[#This Row],[Filé produzido (kg)]]/SUMIF(Rend_Filetadores[Data],Rend_Filetadores[[#This Row],[Data]],Rend_Filetadores[Filé produzido (kg)]),"")</f>
        <v>2.9555332664660636E-2</v>
      </c>
    </row>
    <row r="721" spans="1:9" x14ac:dyDescent="0.3">
      <c r="A721" s="8">
        <v>45716</v>
      </c>
      <c r="B721" s="9" t="s">
        <v>31</v>
      </c>
      <c r="C721" s="10">
        <v>523.29999999999995</v>
      </c>
      <c r="D721" s="11">
        <v>218.29999999999998</v>
      </c>
      <c r="E721" s="10">
        <v>218.29999999999998</v>
      </c>
      <c r="F721" s="10"/>
      <c r="G721" s="12">
        <f t="shared" si="11"/>
        <v>0.41716032868335562</v>
      </c>
      <c r="H721" s="13">
        <f>COUNTIF(Rend_Filetadores[Data],Rend_Filetadores[[#This Row],[Data]])</f>
        <v>18</v>
      </c>
      <c r="I721" s="23">
        <f>IFERROR(Rend_Filetadores[[#This Row],[Filé produzido (kg)]]/SUMIF(Rend_Filetadores[Data],Rend_Filetadores[[#This Row],[Data]],Rend_Filetadores[Filé produzido (kg)]),"")</f>
        <v>5.8388498829822791E-2</v>
      </c>
    </row>
    <row r="722" spans="1:9" x14ac:dyDescent="0.3">
      <c r="A722" s="8">
        <v>45716</v>
      </c>
      <c r="B722" s="9" t="s">
        <v>30</v>
      </c>
      <c r="C722" s="10">
        <v>318</v>
      </c>
      <c r="D722" s="11">
        <v>131.00000000000003</v>
      </c>
      <c r="E722" s="10">
        <v>131.00000000000003</v>
      </c>
      <c r="F722" s="10"/>
      <c r="G722" s="12">
        <f t="shared" si="11"/>
        <v>0.41194968553459127</v>
      </c>
      <c r="H722" s="13">
        <f>COUNTIF(Rend_Filetadores[Data],Rend_Filetadores[[#This Row],[Data]])</f>
        <v>18</v>
      </c>
      <c r="I722" s="23">
        <f>IFERROR(Rend_Filetadores[[#This Row],[Filé produzido (kg)]]/SUMIF(Rend_Filetadores[Data],Rend_Filetadores[[#This Row],[Data]],Rend_Filetadores[Filé produzido (kg)]),"")</f>
        <v>3.5038448679371448E-2</v>
      </c>
    </row>
    <row r="723" spans="1:9" x14ac:dyDescent="0.3">
      <c r="A723" s="8">
        <v>45716</v>
      </c>
      <c r="B723" s="9" t="s">
        <v>19</v>
      </c>
      <c r="C723" s="10">
        <v>479.70000000000005</v>
      </c>
      <c r="D723" s="11">
        <v>189.2</v>
      </c>
      <c r="E723" s="10">
        <v>189.2</v>
      </c>
      <c r="F723" s="10"/>
      <c r="G723" s="12">
        <f t="shared" si="11"/>
        <v>0.39441317490097971</v>
      </c>
      <c r="H723" s="13">
        <f>COUNTIF(Rend_Filetadores[Data],Rend_Filetadores[[#This Row],[Data]])</f>
        <v>18</v>
      </c>
      <c r="I723" s="23">
        <f>IFERROR(Rend_Filetadores[[#This Row],[Filé produzido (kg)]]/SUMIF(Rend_Filetadores[Data],Rend_Filetadores[[#This Row],[Data]],Rend_Filetadores[Filé produzido (kg)]),"")</f>
        <v>5.0605148779672343E-2</v>
      </c>
    </row>
    <row r="724" spans="1:9" x14ac:dyDescent="0.3">
      <c r="A724" s="8">
        <v>45722</v>
      </c>
      <c r="B724" s="9" t="s">
        <v>18</v>
      </c>
      <c r="C724" s="10">
        <v>517.19999999999993</v>
      </c>
      <c r="D724" s="11">
        <v>217.79999999999995</v>
      </c>
      <c r="E724" s="10">
        <v>217.79999999999995</v>
      </c>
      <c r="F724" s="10"/>
      <c r="G724" s="12">
        <f t="shared" si="11"/>
        <v>0.42111368909512759</v>
      </c>
      <c r="H724" s="13">
        <f>COUNTIF(Rend_Filetadores[Data],Rend_Filetadores[[#This Row],[Data]])</f>
        <v>19</v>
      </c>
      <c r="I724" s="23">
        <f>IFERROR(Rend_Filetadores[[#This Row],[Filé produzido (kg)]]/SUMIF(Rend_Filetadores[Data],Rend_Filetadores[[#This Row],[Data]],Rend_Filetadores[Filé produzido (kg)]),"")</f>
        <v>4.875755540631295E-2</v>
      </c>
    </row>
    <row r="725" spans="1:9" x14ac:dyDescent="0.3">
      <c r="A725" s="8">
        <v>45722</v>
      </c>
      <c r="B725" s="9" t="s">
        <v>35</v>
      </c>
      <c r="C725" s="16">
        <v>521.1</v>
      </c>
      <c r="D725" s="11">
        <v>233.3000000000001</v>
      </c>
      <c r="E725" s="16">
        <v>233.3000000000001</v>
      </c>
      <c r="F725" s="16"/>
      <c r="G725" s="12">
        <f t="shared" si="11"/>
        <v>0.44770677413164478</v>
      </c>
      <c r="H725" s="13">
        <f>COUNTIF(Rend_Filetadores[Data],Rend_Filetadores[[#This Row],[Data]])</f>
        <v>19</v>
      </c>
      <c r="I725" s="23">
        <f>IFERROR(Rend_Filetadores[[#This Row],[Filé produzido (kg)]]/SUMIF(Rend_Filetadores[Data],Rend_Filetadores[[#This Row],[Data]],Rend_Filetadores[Filé produzido (kg)]),"")</f>
        <v>5.2227445713006512E-2</v>
      </c>
    </row>
    <row r="726" spans="1:9" x14ac:dyDescent="0.3">
      <c r="A726" s="8">
        <v>45722</v>
      </c>
      <c r="B726" s="9" t="s">
        <v>31</v>
      </c>
      <c r="C726" s="16">
        <v>518.4</v>
      </c>
      <c r="D726" s="11">
        <v>226.80000000000004</v>
      </c>
      <c r="E726" s="16">
        <v>226.80000000000004</v>
      </c>
      <c r="F726" s="16"/>
      <c r="G726" s="12">
        <f t="shared" si="11"/>
        <v>0.43750000000000011</v>
      </c>
      <c r="H726" s="13">
        <f>COUNTIF(Rend_Filetadores[Data],Rend_Filetadores[[#This Row],[Data]])</f>
        <v>19</v>
      </c>
      <c r="I726" s="23">
        <f>IFERROR(Rend_Filetadores[[#This Row],[Filé produzido (kg)]]/SUMIF(Rend_Filetadores[Data],Rend_Filetadores[[#This Row],[Data]],Rend_Filetadores[Filé produzido (kg)]),"")</f>
        <v>5.0772330423102766E-2</v>
      </c>
    </row>
    <row r="727" spans="1:9" x14ac:dyDescent="0.3">
      <c r="A727" s="8">
        <v>45722</v>
      </c>
      <c r="B727" s="9" t="s">
        <v>21</v>
      </c>
      <c r="C727" s="16">
        <v>766.6</v>
      </c>
      <c r="D727" s="11">
        <v>338.5</v>
      </c>
      <c r="E727" s="16">
        <v>338.5</v>
      </c>
      <c r="F727" s="16"/>
      <c r="G727" s="12">
        <f t="shared" si="11"/>
        <v>0.44156013566397079</v>
      </c>
      <c r="H727" s="13">
        <f>COUNTIF(Rend_Filetadores[Data],Rend_Filetadores[[#This Row],[Data]])</f>
        <v>19</v>
      </c>
      <c r="I727" s="23">
        <f>IFERROR(Rend_Filetadores[[#This Row],[Filé produzido (kg)]]/SUMIF(Rend_Filetadores[Data],Rend_Filetadores[[#This Row],[Data]],Rend_Filetadores[Filé produzido (kg)]),"")</f>
        <v>7.5777927020371616E-2</v>
      </c>
    </row>
    <row r="728" spans="1:9" x14ac:dyDescent="0.3">
      <c r="A728" s="8">
        <v>45722</v>
      </c>
      <c r="B728" s="9" t="s">
        <v>15</v>
      </c>
      <c r="C728" s="16">
        <v>618.99999999999989</v>
      </c>
      <c r="D728" s="11">
        <v>264.49999999999994</v>
      </c>
      <c r="E728" s="16">
        <v>264.49999999999994</v>
      </c>
      <c r="F728" s="16"/>
      <c r="G728" s="12">
        <f t="shared" si="11"/>
        <v>0.4273021001615509</v>
      </c>
      <c r="H728" s="13">
        <f>COUNTIF(Rend_Filetadores[Data],Rend_Filetadores[[#This Row],[Data]])</f>
        <v>19</v>
      </c>
      <c r="I728" s="23">
        <f>IFERROR(Rend_Filetadores[[#This Row],[Filé produzido (kg)]]/SUMIF(Rend_Filetadores[Data],Rend_Filetadores[[#This Row],[Data]],Rend_Filetadores[Filé produzido (kg)]),"")</f>
        <v>5.9211999104544423E-2</v>
      </c>
    </row>
    <row r="729" spans="1:9" x14ac:dyDescent="0.3">
      <c r="A729" s="8">
        <v>45722</v>
      </c>
      <c r="B729" s="9" t="s">
        <v>33</v>
      </c>
      <c r="C729" s="16">
        <v>205.39999999999998</v>
      </c>
      <c r="D729" s="11">
        <v>79</v>
      </c>
      <c r="E729" s="16">
        <v>79</v>
      </c>
      <c r="F729" s="16"/>
      <c r="G729" s="12">
        <f t="shared" si="11"/>
        <v>0.38461538461538464</v>
      </c>
      <c r="H729" s="13">
        <f>COUNTIF(Rend_Filetadores[Data],Rend_Filetadores[[#This Row],[Data]])</f>
        <v>19</v>
      </c>
      <c r="I729" s="23">
        <f>IFERROR(Rend_Filetadores[[#This Row],[Filé produzido (kg)]]/SUMIF(Rend_Filetadores[Data],Rend_Filetadores[[#This Row],[Data]],Rend_Filetadores[Filé produzido (kg)]),"")</f>
        <v>1.7685247369599283E-2</v>
      </c>
    </row>
    <row r="730" spans="1:9" x14ac:dyDescent="0.3">
      <c r="A730" s="8">
        <v>45722</v>
      </c>
      <c r="B730" s="9" t="s">
        <v>16</v>
      </c>
      <c r="C730" s="16">
        <v>524.20000000000005</v>
      </c>
      <c r="D730" s="11">
        <v>218.90000000000003</v>
      </c>
      <c r="E730" s="16">
        <v>218.90000000000003</v>
      </c>
      <c r="F730" s="16"/>
      <c r="G730" s="12">
        <f t="shared" si="11"/>
        <v>0.41758870660053415</v>
      </c>
      <c r="H730" s="13">
        <f>COUNTIF(Rend_Filetadores[Data],Rend_Filetadores[[#This Row],[Data]])</f>
        <v>19</v>
      </c>
      <c r="I730" s="23">
        <f>IFERROR(Rend_Filetadores[[#This Row],[Filé produzido (kg)]]/SUMIF(Rend_Filetadores[Data],Rend_Filetadores[[#This Row],[Data]],Rend_Filetadores[Filé produzido (kg)]),"")</f>
        <v>4.9003805686142834E-2</v>
      </c>
    </row>
    <row r="731" spans="1:9" x14ac:dyDescent="0.3">
      <c r="A731" s="8">
        <v>45722</v>
      </c>
      <c r="B731" s="9" t="s">
        <v>28</v>
      </c>
      <c r="C731" s="16">
        <v>276.2</v>
      </c>
      <c r="D731" s="11">
        <v>114.50000000000001</v>
      </c>
      <c r="E731" s="16">
        <v>114.50000000000001</v>
      </c>
      <c r="F731" s="16"/>
      <c r="G731" s="12">
        <f t="shared" si="11"/>
        <v>0.41455467052860251</v>
      </c>
      <c r="H731" s="13">
        <f>COUNTIF(Rend_Filetadores[Data],Rend_Filetadores[[#This Row],[Data]])</f>
        <v>19</v>
      </c>
      <c r="I731" s="23">
        <f>IFERROR(Rend_Filetadores[[#This Row],[Filé produzido (kg)]]/SUMIF(Rend_Filetadores[Data],Rend_Filetadores[[#This Row],[Data]],Rend_Filetadores[Filé produzido (kg)]),"")</f>
        <v>2.5632415491381243E-2</v>
      </c>
    </row>
    <row r="732" spans="1:9" x14ac:dyDescent="0.3">
      <c r="A732" s="8">
        <v>45722</v>
      </c>
      <c r="B732" s="9" t="s">
        <v>26</v>
      </c>
      <c r="C732" s="10">
        <v>549.30000000000007</v>
      </c>
      <c r="D732" s="11">
        <v>225.89999999999998</v>
      </c>
      <c r="E732" s="10">
        <v>225.89999999999998</v>
      </c>
      <c r="F732" s="10"/>
      <c r="G732" s="12">
        <f t="shared" si="11"/>
        <v>0.41125068268705617</v>
      </c>
      <c r="H732" s="13">
        <f>COUNTIF(Rend_Filetadores[Data],Rend_Filetadores[[#This Row],[Data]])</f>
        <v>19</v>
      </c>
      <c r="I732" s="23">
        <f>IFERROR(Rend_Filetadores[[#This Row],[Filé produzido (kg)]]/SUMIF(Rend_Filetadores[Data],Rend_Filetadores[[#This Row],[Data]],Rend_Filetadores[Filé produzido (kg)]),"")</f>
        <v>5.057085292142377E-2</v>
      </c>
    </row>
    <row r="733" spans="1:9" x14ac:dyDescent="0.3">
      <c r="A733" s="8">
        <v>45722</v>
      </c>
      <c r="B733" s="9" t="s">
        <v>9</v>
      </c>
      <c r="C733" s="16">
        <v>658.19999999999993</v>
      </c>
      <c r="D733" s="11">
        <v>282.09999999999997</v>
      </c>
      <c r="E733" s="16">
        <v>282.09999999999997</v>
      </c>
      <c r="F733" s="16"/>
      <c r="G733" s="12">
        <f t="shared" si="11"/>
        <v>0.42859313278638711</v>
      </c>
      <c r="H733" s="13">
        <f>COUNTIF(Rend_Filetadores[Data],Rend_Filetadores[[#This Row],[Data]])</f>
        <v>19</v>
      </c>
      <c r="I733" s="23">
        <f>IFERROR(Rend_Filetadores[[#This Row],[Filé produzido (kg)]]/SUMIF(Rend_Filetadores[Data],Rend_Filetadores[[#This Row],[Data]],Rend_Filetadores[Filé produzido (kg)]),"")</f>
        <v>6.3152003581822241E-2</v>
      </c>
    </row>
    <row r="734" spans="1:9" x14ac:dyDescent="0.3">
      <c r="A734" s="8">
        <v>45722</v>
      </c>
      <c r="B734" s="9" t="s">
        <v>17</v>
      </c>
      <c r="C734" s="16">
        <v>585.4</v>
      </c>
      <c r="D734" s="11">
        <v>243.50000000000006</v>
      </c>
      <c r="E734" s="16">
        <v>243.50000000000006</v>
      </c>
      <c r="F734" s="16"/>
      <c r="G734" s="12">
        <f t="shared" si="11"/>
        <v>0.41595490263067997</v>
      </c>
      <c r="H734" s="13">
        <f>COUNTIF(Rend_Filetadores[Data],Rend_Filetadores[[#This Row],[Data]])</f>
        <v>19</v>
      </c>
      <c r="I734" s="23">
        <f>IFERROR(Rend_Filetadores[[#This Row],[Filé produzido (kg)]]/SUMIF(Rend_Filetadores[Data],Rend_Filetadores[[#This Row],[Data]],Rend_Filetadores[Filé produzido (kg)]),"")</f>
        <v>5.4510857398701602E-2</v>
      </c>
    </row>
    <row r="735" spans="1:9" x14ac:dyDescent="0.3">
      <c r="A735" s="8">
        <v>45722</v>
      </c>
      <c r="B735" s="9" t="s">
        <v>20</v>
      </c>
      <c r="C735" s="16">
        <v>728.89999999999986</v>
      </c>
      <c r="D735" s="11">
        <v>310.2</v>
      </c>
      <c r="E735" s="16">
        <v>310.2</v>
      </c>
      <c r="F735" s="16"/>
      <c r="G735" s="12">
        <f t="shared" si="11"/>
        <v>0.42557278090273021</v>
      </c>
      <c r="H735" s="13">
        <f>COUNTIF(Rend_Filetadores[Data],Rend_Filetadores[[#This Row],[Data]])</f>
        <v>19</v>
      </c>
      <c r="I735" s="23">
        <f>IFERROR(Rend_Filetadores[[#This Row],[Filé produzido (kg)]]/SUMIF(Rend_Filetadores[Data],Rend_Filetadores[[#This Row],[Data]],Rend_Filetadores[Filé produzido (kg)]),"")</f>
        <v>6.9442578912021491E-2</v>
      </c>
    </row>
    <row r="736" spans="1:9" x14ac:dyDescent="0.3">
      <c r="A736" s="22">
        <v>45722</v>
      </c>
      <c r="B736" s="9" t="s">
        <v>10</v>
      </c>
      <c r="C736" s="16">
        <v>663.8</v>
      </c>
      <c r="D736" s="11">
        <v>289</v>
      </c>
      <c r="E736" s="16">
        <v>289</v>
      </c>
      <c r="F736" s="16"/>
      <c r="G736" s="12">
        <f t="shared" si="11"/>
        <v>0.43537210003012961</v>
      </c>
      <c r="H736" s="13">
        <f>COUNTIF(Rend_Filetadores[Data],Rend_Filetadores[[#This Row],[Data]])</f>
        <v>19</v>
      </c>
      <c r="I736" s="23">
        <f>IFERROR(Rend_Filetadores[[#This Row],[Filé produzido (kg)]]/SUMIF(Rend_Filetadores[Data],Rend_Filetadores[[#This Row],[Data]],Rend_Filetadores[Filé produzido (kg)]),"")</f>
        <v>6.4696664428027753E-2</v>
      </c>
    </row>
    <row r="737" spans="1:9" x14ac:dyDescent="0.3">
      <c r="A737" s="22">
        <v>45722</v>
      </c>
      <c r="B737" s="9" t="s">
        <v>23</v>
      </c>
      <c r="C737" s="16">
        <v>23.4</v>
      </c>
      <c r="D737" s="11">
        <v>10.200000000000001</v>
      </c>
      <c r="E737" s="16">
        <v>10.200000000000001</v>
      </c>
      <c r="F737" s="16"/>
      <c r="G737" s="12">
        <f t="shared" si="11"/>
        <v>0.43589743589743596</v>
      </c>
      <c r="H737" s="13">
        <f>COUNTIF(Rend_Filetadores[Data],Rend_Filetadores[[#This Row],[Data]])</f>
        <v>19</v>
      </c>
      <c r="I737" s="23">
        <f>IFERROR(Rend_Filetadores[[#This Row],[Filé produzido (kg)]]/SUMIF(Rend_Filetadores[Data],Rend_Filetadores[[#This Row],[Data]],Rend_Filetadores[Filé produzido (kg)]),"")</f>
        <v>2.2834116856950974E-3</v>
      </c>
    </row>
    <row r="738" spans="1:9" x14ac:dyDescent="0.3">
      <c r="A738" s="8">
        <v>45722</v>
      </c>
      <c r="B738" s="9" t="s">
        <v>13</v>
      </c>
      <c r="C738" s="16">
        <v>771.09999999999991</v>
      </c>
      <c r="D738" s="11">
        <v>326.69999999999993</v>
      </c>
      <c r="E738" s="16">
        <v>326.69999999999993</v>
      </c>
      <c r="F738" s="16"/>
      <c r="G738" s="12">
        <f t="shared" si="11"/>
        <v>0.4236804564907275</v>
      </c>
      <c r="H738" s="13">
        <f>COUNTIF(Rend_Filetadores[Data],Rend_Filetadores[[#This Row],[Data]])</f>
        <v>19</v>
      </c>
      <c r="I738" s="23">
        <f>IFERROR(Rend_Filetadores[[#This Row],[Filé produzido (kg)]]/SUMIF(Rend_Filetadores[Data],Rend_Filetadores[[#This Row],[Data]],Rend_Filetadores[Filé produzido (kg)]),"")</f>
        <v>7.3136333109469431E-2</v>
      </c>
    </row>
    <row r="739" spans="1:9" x14ac:dyDescent="0.3">
      <c r="A739" s="8">
        <v>45722</v>
      </c>
      <c r="B739" s="9" t="s">
        <v>12</v>
      </c>
      <c r="C739" s="16">
        <v>569.70000000000005</v>
      </c>
      <c r="D739" s="11">
        <v>245</v>
      </c>
      <c r="E739" s="16">
        <v>245</v>
      </c>
      <c r="F739" s="16"/>
      <c r="G739" s="12">
        <f t="shared" si="11"/>
        <v>0.43005090398455326</v>
      </c>
      <c r="H739" s="13">
        <f>COUNTIF(Rend_Filetadores[Data],Rend_Filetadores[[#This Row],[Data]])</f>
        <v>19</v>
      </c>
      <c r="I739" s="23">
        <f>IFERROR(Rend_Filetadores[[#This Row],[Filé produzido (kg)]]/SUMIF(Rend_Filetadores[Data],Rend_Filetadores[[#This Row],[Data]],Rend_Filetadores[Filé produzido (kg)]),"")</f>
        <v>5.4846653234833224E-2</v>
      </c>
    </row>
    <row r="740" spans="1:9" x14ac:dyDescent="0.3">
      <c r="A740" s="8">
        <v>45722</v>
      </c>
      <c r="B740" s="9" t="s">
        <v>11</v>
      </c>
      <c r="C740" s="16">
        <v>519.19999999999993</v>
      </c>
      <c r="D740" s="11">
        <v>220.40000000000003</v>
      </c>
      <c r="E740" s="16">
        <v>220.40000000000003</v>
      </c>
      <c r="F740" s="16"/>
      <c r="G740" s="12">
        <f t="shared" si="11"/>
        <v>0.42449922958397546</v>
      </c>
      <c r="H740" s="13">
        <f>COUNTIF(Rend_Filetadores[Data],Rend_Filetadores[[#This Row],[Data]])</f>
        <v>19</v>
      </c>
      <c r="I740" s="23">
        <f>IFERROR(Rend_Filetadores[[#This Row],[Filé produzido (kg)]]/SUMIF(Rend_Filetadores[Data],Rend_Filetadores[[#This Row],[Data]],Rend_Filetadores[Filé produzido (kg)]),"")</f>
        <v>4.9339601522274464E-2</v>
      </c>
    </row>
    <row r="741" spans="1:9" x14ac:dyDescent="0.3">
      <c r="A741" s="8">
        <v>45722</v>
      </c>
      <c r="B741" s="9" t="s">
        <v>19</v>
      </c>
      <c r="C741" s="16">
        <v>541.40000000000009</v>
      </c>
      <c r="D741" s="11">
        <v>229.8</v>
      </c>
      <c r="E741" s="16">
        <v>229.8</v>
      </c>
      <c r="F741" s="16"/>
      <c r="G741" s="12">
        <f t="shared" si="11"/>
        <v>0.42445511636497962</v>
      </c>
      <c r="H741" s="13">
        <f>COUNTIF(Rend_Filetadores[Data],Rend_Filetadores[[#This Row],[Data]])</f>
        <v>19</v>
      </c>
      <c r="I741" s="23">
        <f>IFERROR(Rend_Filetadores[[#This Row],[Filé produzido (kg)]]/SUMIF(Rend_Filetadores[Data],Rend_Filetadores[[#This Row],[Data]],Rend_Filetadores[Filé produzido (kg)]),"")</f>
        <v>5.1443922095366017E-2</v>
      </c>
    </row>
    <row r="742" spans="1:9" x14ac:dyDescent="0.3">
      <c r="A742" s="17">
        <v>45722</v>
      </c>
      <c r="B742" s="18" t="s">
        <v>14</v>
      </c>
      <c r="C742" s="19">
        <v>906.4</v>
      </c>
      <c r="D742" s="11">
        <v>390.90000000000003</v>
      </c>
      <c r="E742" s="19">
        <v>390.90000000000003</v>
      </c>
      <c r="F742" s="19"/>
      <c r="G742" s="12">
        <f t="shared" si="11"/>
        <v>0.43126654898499561</v>
      </c>
      <c r="H742" s="20">
        <f>COUNTIF(Rend_Filetadores[Data],Rend_Filetadores[[#This Row],[Data]])</f>
        <v>19</v>
      </c>
      <c r="I742" s="24">
        <f>IFERROR(Rend_Filetadores[[#This Row],[Filé produzido (kg)]]/SUMIF(Rend_Filetadores[Data],Rend_Filetadores[[#This Row],[Data]],Rend_Filetadores[Filé produzido (kg)]),"")</f>
        <v>8.7508394895903299E-2</v>
      </c>
    </row>
    <row r="743" spans="1:9" x14ac:dyDescent="0.3">
      <c r="A743" s="8">
        <v>45723</v>
      </c>
      <c r="B743" s="9" t="s">
        <v>9</v>
      </c>
      <c r="C743" s="16">
        <v>576.69999999999993</v>
      </c>
      <c r="D743" s="11">
        <v>238.2999999999999</v>
      </c>
      <c r="E743" s="16">
        <v>238.2999999999999</v>
      </c>
      <c r="F743" s="16"/>
      <c r="G743" s="12">
        <f t="shared" si="11"/>
        <v>0.41321310906883985</v>
      </c>
      <c r="H743" s="13">
        <f>COUNTIF(Rend_Filetadores[Data],Rend_Filetadores[[#This Row],[Data]])</f>
        <v>17</v>
      </c>
      <c r="I743" s="23">
        <f>IFERROR(Rend_Filetadores[[#This Row],[Filé produzido (kg)]]/SUMIF(Rend_Filetadores[Data],Rend_Filetadores[[#This Row],[Data]],Rend_Filetadores[Filé produzido (kg)]),"")</f>
        <v>5.7720721811796043E-2</v>
      </c>
    </row>
    <row r="744" spans="1:9" x14ac:dyDescent="0.3">
      <c r="A744" s="8">
        <v>45723</v>
      </c>
      <c r="B744" s="9" t="s">
        <v>26</v>
      </c>
      <c r="C744" s="16">
        <v>571.9</v>
      </c>
      <c r="D744" s="11">
        <v>221.79999999999995</v>
      </c>
      <c r="E744" s="16">
        <v>221.79999999999995</v>
      </c>
      <c r="F744" s="16"/>
      <c r="G744" s="12">
        <f t="shared" si="11"/>
        <v>0.38783004021682105</v>
      </c>
      <c r="H744" s="13">
        <f>COUNTIF(Rend_Filetadores[Data],Rend_Filetadores[[#This Row],[Data]])</f>
        <v>17</v>
      </c>
      <c r="I744" s="23">
        <f>IFERROR(Rend_Filetadores[[#This Row],[Filé produzido (kg)]]/SUMIF(Rend_Filetadores[Data],Rend_Filetadores[[#This Row],[Data]],Rend_Filetadores[Filé produzido (kg)]),"")</f>
        <v>5.3724112873925152E-2</v>
      </c>
    </row>
    <row r="745" spans="1:9" x14ac:dyDescent="0.3">
      <c r="A745" s="8">
        <v>45723</v>
      </c>
      <c r="B745" s="9" t="s">
        <v>10</v>
      </c>
      <c r="C745" s="16">
        <v>644.29999999999995</v>
      </c>
      <c r="D745" s="11">
        <v>267.99999999999994</v>
      </c>
      <c r="E745" s="16">
        <v>267.99999999999994</v>
      </c>
      <c r="F745" s="16"/>
      <c r="G745" s="12">
        <f t="shared" si="11"/>
        <v>0.41595530032593508</v>
      </c>
      <c r="H745" s="13">
        <f>COUNTIF(Rend_Filetadores[Data],Rend_Filetadores[[#This Row],[Data]])</f>
        <v>17</v>
      </c>
      <c r="I745" s="23">
        <f>IFERROR(Rend_Filetadores[[#This Row],[Filé produzido (kg)]]/SUMIF(Rend_Filetadores[Data],Rend_Filetadores[[#This Row],[Data]],Rend_Filetadores[Filé produzido (kg)]),"")</f>
        <v>6.4914617899963667E-2</v>
      </c>
    </row>
    <row r="746" spans="1:9" x14ac:dyDescent="0.3">
      <c r="A746" s="8">
        <v>45723</v>
      </c>
      <c r="B746" s="9" t="s">
        <v>11</v>
      </c>
      <c r="C746" s="16">
        <v>619.5</v>
      </c>
      <c r="D746" s="11">
        <v>253.2</v>
      </c>
      <c r="E746" s="16">
        <v>253.2</v>
      </c>
      <c r="F746" s="16"/>
      <c r="G746" s="12">
        <f t="shared" si="11"/>
        <v>0.40871670702179175</v>
      </c>
      <c r="H746" s="13">
        <f>COUNTIF(Rend_Filetadores[Data],Rend_Filetadores[[#This Row],[Data]])</f>
        <v>17</v>
      </c>
      <c r="I746" s="23">
        <f>IFERROR(Rend_Filetadores[[#This Row],[Filé produzido (kg)]]/SUMIF(Rend_Filetadores[Data],Rend_Filetadores[[#This Row],[Data]],Rend_Filetadores[Filé produzido (kg)]),"")</f>
        <v>6.1329780792055234E-2</v>
      </c>
    </row>
    <row r="747" spans="1:9" x14ac:dyDescent="0.3">
      <c r="A747" s="8">
        <v>45723</v>
      </c>
      <c r="B747" s="9" t="s">
        <v>12</v>
      </c>
      <c r="C747" s="16">
        <v>639.70000000000005</v>
      </c>
      <c r="D747" s="11">
        <v>259.19999999999993</v>
      </c>
      <c r="E747" s="16">
        <v>259.19999999999993</v>
      </c>
      <c r="F747" s="16"/>
      <c r="G747" s="12">
        <f t="shared" si="11"/>
        <v>0.40518993278099097</v>
      </c>
      <c r="H747" s="13">
        <f>COUNTIF(Rend_Filetadores[Data],Rend_Filetadores[[#This Row],[Data]])</f>
        <v>17</v>
      </c>
      <c r="I747" s="23">
        <f>IFERROR(Rend_Filetadores[[#This Row],[Filé produzido (kg)]]/SUMIF(Rend_Filetadores[Data],Rend_Filetadores[[#This Row],[Data]],Rend_Filetadores[Filé produzido (kg)]),"")</f>
        <v>6.2783093133099183E-2</v>
      </c>
    </row>
    <row r="748" spans="1:9" x14ac:dyDescent="0.3">
      <c r="A748" s="8">
        <v>45723</v>
      </c>
      <c r="B748" s="9" t="s">
        <v>13</v>
      </c>
      <c r="C748" s="16">
        <v>806.89999999999986</v>
      </c>
      <c r="D748" s="11">
        <v>333.9</v>
      </c>
      <c r="E748" s="16">
        <v>333.9</v>
      </c>
      <c r="F748" s="16"/>
      <c r="G748" s="12">
        <f t="shared" si="11"/>
        <v>0.41380592390630816</v>
      </c>
      <c r="H748" s="13">
        <f>COUNTIF(Rend_Filetadores[Data],Rend_Filetadores[[#This Row],[Data]])</f>
        <v>17</v>
      </c>
      <c r="I748" s="23">
        <f>IFERROR(Rend_Filetadores[[#This Row],[Filé produzido (kg)]]/SUMIF(Rend_Filetadores[Data],Rend_Filetadores[[#This Row],[Data]],Rend_Filetadores[Filé produzido (kg)]),"")</f>
        <v>8.0876831779096534E-2</v>
      </c>
    </row>
    <row r="749" spans="1:9" x14ac:dyDescent="0.3">
      <c r="A749" s="8">
        <v>45723</v>
      </c>
      <c r="B749" s="9" t="s">
        <v>14</v>
      </c>
      <c r="C749" s="16">
        <v>888.20000000000016</v>
      </c>
      <c r="D749" s="11">
        <v>369.4</v>
      </c>
      <c r="E749" s="16">
        <v>369.4</v>
      </c>
      <c r="F749" s="16"/>
      <c r="G749" s="12">
        <f t="shared" si="11"/>
        <v>0.415897320423328</v>
      </c>
      <c r="H749" s="13">
        <f>COUNTIF(Rend_Filetadores[Data],Rend_Filetadores[[#This Row],[Data]])</f>
        <v>17</v>
      </c>
      <c r="I749" s="23">
        <f>IFERROR(Rend_Filetadores[[#This Row],[Filé produzido (kg)]]/SUMIF(Rend_Filetadores[Data],Rend_Filetadores[[#This Row],[Data]],Rend_Filetadores[Filé produzido (kg)]),"")</f>
        <v>8.9475596463606658E-2</v>
      </c>
    </row>
    <row r="750" spans="1:9" x14ac:dyDescent="0.3">
      <c r="A750" s="8">
        <v>45723</v>
      </c>
      <c r="B750" s="9" t="s">
        <v>15</v>
      </c>
      <c r="C750" s="16">
        <v>582.70000000000005</v>
      </c>
      <c r="D750" s="11">
        <v>237.59999999999991</v>
      </c>
      <c r="E750" s="16">
        <v>237.59999999999991</v>
      </c>
      <c r="F750" s="16"/>
      <c r="G750" s="12">
        <f t="shared" si="11"/>
        <v>0.40775699330701887</v>
      </c>
      <c r="H750" s="13">
        <f>COUNTIF(Rend_Filetadores[Data],Rend_Filetadores[[#This Row],[Data]])</f>
        <v>17</v>
      </c>
      <c r="I750" s="23">
        <f>IFERROR(Rend_Filetadores[[#This Row],[Filé produzido (kg)]]/SUMIF(Rend_Filetadores[Data],Rend_Filetadores[[#This Row],[Data]],Rend_Filetadores[Filé produzido (kg)]),"")</f>
        <v>5.755116870534091E-2</v>
      </c>
    </row>
    <row r="751" spans="1:9" x14ac:dyDescent="0.3">
      <c r="A751" s="8">
        <v>45723</v>
      </c>
      <c r="B751" s="9" t="s">
        <v>17</v>
      </c>
      <c r="C751" s="16">
        <v>582.5</v>
      </c>
      <c r="D751" s="11">
        <v>226.59999999999991</v>
      </c>
      <c r="E751" s="16">
        <v>226.59999999999991</v>
      </c>
      <c r="F751" s="16"/>
      <c r="G751" s="12">
        <f t="shared" si="11"/>
        <v>0.38901287553648051</v>
      </c>
      <c r="H751" s="13">
        <f>COUNTIF(Rend_Filetadores[Data],Rend_Filetadores[[#This Row],[Data]])</f>
        <v>17</v>
      </c>
      <c r="I751" s="23">
        <f>IFERROR(Rend_Filetadores[[#This Row],[Filé produzido (kg)]]/SUMIF(Rend_Filetadores[Data],Rend_Filetadores[[#This Row],[Data]],Rend_Filetadores[Filé produzido (kg)]),"")</f>
        <v>5.4886762746760312E-2</v>
      </c>
    </row>
    <row r="752" spans="1:9" x14ac:dyDescent="0.3">
      <c r="A752" s="8">
        <v>45723</v>
      </c>
      <c r="B752" s="9" t="s">
        <v>18</v>
      </c>
      <c r="C752" s="16">
        <v>509.20000000000005</v>
      </c>
      <c r="D752" s="11">
        <v>202.10000000000005</v>
      </c>
      <c r="E752" s="16">
        <v>202.10000000000005</v>
      </c>
      <c r="F752" s="16"/>
      <c r="G752" s="12">
        <f t="shared" si="11"/>
        <v>0.39689709347996865</v>
      </c>
      <c r="H752" s="13">
        <f>COUNTIF(Rend_Filetadores[Data],Rend_Filetadores[[#This Row],[Data]])</f>
        <v>17</v>
      </c>
      <c r="I752" s="23">
        <f>IFERROR(Rend_Filetadores[[#This Row],[Filé produzido (kg)]]/SUMIF(Rend_Filetadores[Data],Rend_Filetadores[[#This Row],[Data]],Rend_Filetadores[Filé produzido (kg)]),"")</f>
        <v>4.8952404020830835E-2</v>
      </c>
    </row>
    <row r="753" spans="1:9" x14ac:dyDescent="0.3">
      <c r="A753" s="8">
        <v>45723</v>
      </c>
      <c r="B753" s="9" t="s">
        <v>20</v>
      </c>
      <c r="C753" s="16">
        <v>660.69999999999993</v>
      </c>
      <c r="D753" s="11">
        <v>272</v>
      </c>
      <c r="E753" s="16">
        <v>272</v>
      </c>
      <c r="F753" s="16"/>
      <c r="G753" s="12">
        <f t="shared" si="11"/>
        <v>0.41168457696382627</v>
      </c>
      <c r="H753" s="13">
        <f>COUNTIF(Rend_Filetadores[Data],Rend_Filetadores[[#This Row],[Data]])</f>
        <v>17</v>
      </c>
      <c r="I753" s="23">
        <f>IFERROR(Rend_Filetadores[[#This Row],[Filé produzido (kg)]]/SUMIF(Rend_Filetadores[Data],Rend_Filetadores[[#This Row],[Data]],Rend_Filetadores[Filé produzido (kg)]),"")</f>
        <v>6.5883492793992984E-2</v>
      </c>
    </row>
    <row r="754" spans="1:9" x14ac:dyDescent="0.3">
      <c r="A754" s="8">
        <v>45723</v>
      </c>
      <c r="B754" s="9" t="s">
        <v>21</v>
      </c>
      <c r="C754" s="16">
        <v>655.80000000000007</v>
      </c>
      <c r="D754" s="11">
        <v>275.20000000000005</v>
      </c>
      <c r="E754" s="16">
        <v>275.20000000000005</v>
      </c>
      <c r="F754" s="16"/>
      <c r="G754" s="12">
        <f t="shared" si="11"/>
        <v>0.41964013418725221</v>
      </c>
      <c r="H754" s="13">
        <f>COUNTIF(Rend_Filetadores[Data],Rend_Filetadores[[#This Row],[Data]])</f>
        <v>17</v>
      </c>
      <c r="I754" s="23">
        <f>IFERROR(Rend_Filetadores[[#This Row],[Filé produzido (kg)]]/SUMIF(Rend_Filetadores[Data],Rend_Filetadores[[#This Row],[Data]],Rend_Filetadores[Filé produzido (kg)]),"")</f>
        <v>6.6658592709216452E-2</v>
      </c>
    </row>
    <row r="755" spans="1:9" x14ac:dyDescent="0.3">
      <c r="A755" s="8">
        <v>45723</v>
      </c>
      <c r="B755" s="9" t="s">
        <v>23</v>
      </c>
      <c r="C755" s="16">
        <v>144.1</v>
      </c>
      <c r="D755" s="11">
        <v>56.300000000000011</v>
      </c>
      <c r="E755" s="16">
        <v>56.300000000000011</v>
      </c>
      <c r="F755" s="16"/>
      <c r="G755" s="12">
        <f t="shared" si="11"/>
        <v>0.39070090215128395</v>
      </c>
      <c r="H755" s="13">
        <f>COUNTIF(Rend_Filetadores[Data],Rend_Filetadores[[#This Row],[Data]])</f>
        <v>17</v>
      </c>
      <c r="I755" s="23">
        <f>IFERROR(Rend_Filetadores[[#This Row],[Filé produzido (kg)]]/SUMIF(Rend_Filetadores[Data],Rend_Filetadores[[#This Row],[Data]],Rend_Filetadores[Filé produzido (kg)]),"")</f>
        <v>1.3636914133462522E-2</v>
      </c>
    </row>
    <row r="756" spans="1:9" x14ac:dyDescent="0.3">
      <c r="A756" s="8">
        <v>45723</v>
      </c>
      <c r="B756" s="9" t="s">
        <v>16</v>
      </c>
      <c r="C756" s="16">
        <v>546.9</v>
      </c>
      <c r="D756" s="11">
        <v>215.50000000000003</v>
      </c>
      <c r="E756" s="16">
        <v>215.50000000000003</v>
      </c>
      <c r="F756" s="16"/>
      <c r="G756" s="12">
        <f t="shared" si="11"/>
        <v>0.39403912963978799</v>
      </c>
      <c r="H756" s="13">
        <f>COUNTIF(Rend_Filetadores[Data],Rend_Filetadores[[#This Row],[Data]])</f>
        <v>17</v>
      </c>
      <c r="I756" s="23">
        <f>IFERROR(Rend_Filetadores[[#This Row],[Filé produzido (kg)]]/SUMIF(Rend_Filetadores[Data],Rend_Filetadores[[#This Row],[Data]],Rend_Filetadores[Filé produzido (kg)]),"")</f>
        <v>5.219813491582901E-2</v>
      </c>
    </row>
    <row r="757" spans="1:9" x14ac:dyDescent="0.3">
      <c r="A757" s="8">
        <v>45723</v>
      </c>
      <c r="B757" s="9" t="s">
        <v>31</v>
      </c>
      <c r="C757" s="16">
        <v>603.4</v>
      </c>
      <c r="D757" s="11">
        <v>250.1</v>
      </c>
      <c r="E757" s="16">
        <v>250.1</v>
      </c>
      <c r="F757" s="16"/>
      <c r="G757" s="12">
        <f t="shared" si="11"/>
        <v>0.41448458733841564</v>
      </c>
      <c r="H757" s="13">
        <f>COUNTIF(Rend_Filetadores[Data],Rend_Filetadores[[#This Row],[Data]])</f>
        <v>17</v>
      </c>
      <c r="I757" s="23">
        <f>IFERROR(Rend_Filetadores[[#This Row],[Filé produzido (kg)]]/SUMIF(Rend_Filetadores[Data],Rend_Filetadores[[#This Row],[Data]],Rend_Filetadores[Filé produzido (kg)]),"")</f>
        <v>6.0578902749182525E-2</v>
      </c>
    </row>
    <row r="758" spans="1:9" x14ac:dyDescent="0.3">
      <c r="A758" s="8">
        <v>45723</v>
      </c>
      <c r="B758" s="9" t="s">
        <v>35</v>
      </c>
      <c r="C758" s="16">
        <v>542.30000000000007</v>
      </c>
      <c r="D758" s="11">
        <v>230.09999999999994</v>
      </c>
      <c r="E758" s="16">
        <v>230.09999999999994</v>
      </c>
      <c r="F758" s="16"/>
      <c r="G758" s="12">
        <f t="shared" si="11"/>
        <v>0.42430389083533082</v>
      </c>
      <c r="H758" s="13">
        <f>COUNTIF(Rend_Filetadores[Data],Rend_Filetadores[[#This Row],[Data]])</f>
        <v>17</v>
      </c>
      <c r="I758" s="23">
        <f>IFERROR(Rend_Filetadores[[#This Row],[Filé produzido (kg)]]/SUMIF(Rend_Filetadores[Data],Rend_Filetadores[[#This Row],[Data]],Rend_Filetadores[Filé produzido (kg)]),"")</f>
        <v>5.5734528279035966E-2</v>
      </c>
    </row>
    <row r="759" spans="1:9" x14ac:dyDescent="0.3">
      <c r="A759" s="8">
        <v>45723</v>
      </c>
      <c r="B759" s="9" t="s">
        <v>19</v>
      </c>
      <c r="C759" s="16">
        <v>538.1</v>
      </c>
      <c r="D759" s="11">
        <v>219.20000000000002</v>
      </c>
      <c r="E759" s="16">
        <v>219.20000000000002</v>
      </c>
      <c r="F759" s="16"/>
      <c r="G759" s="12">
        <f t="shared" si="11"/>
        <v>0.40735922690949639</v>
      </c>
      <c r="H759" s="13">
        <f>COUNTIF(Rend_Filetadores[Data],Rend_Filetadores[[#This Row],[Data]])</f>
        <v>17</v>
      </c>
      <c r="I759" s="23">
        <f>IFERROR(Rend_Filetadores[[#This Row],[Filé produzido (kg)]]/SUMIF(Rend_Filetadores[Data],Rend_Filetadores[[#This Row],[Data]],Rend_Filetadores[Filé produzido (kg)]),"")</f>
        <v>5.309434419280612E-2</v>
      </c>
    </row>
    <row r="760" spans="1:9" x14ac:dyDescent="0.3">
      <c r="A760" s="8">
        <v>45726</v>
      </c>
      <c r="B760" s="9" t="s">
        <v>9</v>
      </c>
      <c r="C760" s="16">
        <v>630.29999999999995</v>
      </c>
      <c r="D760" s="11">
        <v>252.5</v>
      </c>
      <c r="E760" s="16">
        <v>252.5</v>
      </c>
      <c r="F760" s="16"/>
      <c r="G760" s="12">
        <f t="shared" si="11"/>
        <v>0.40060288751388229</v>
      </c>
      <c r="H760" s="13">
        <f>COUNTIF(Rend_Filetadores[Data],Rend_Filetadores[[#This Row],[Data]])</f>
        <v>18</v>
      </c>
      <c r="I760" s="23">
        <f>IFERROR(Rend_Filetadores[[#This Row],[Filé produzido (kg)]]/SUMIF(Rend_Filetadores[Data],Rend_Filetadores[[#This Row],[Data]],Rend_Filetadores[Filé produzido (kg)]),"")</f>
        <v>6.3480490748189844E-2</v>
      </c>
    </row>
    <row r="761" spans="1:9" x14ac:dyDescent="0.3">
      <c r="A761" s="8">
        <v>45726</v>
      </c>
      <c r="B761" s="9" t="s">
        <v>26</v>
      </c>
      <c r="C761" s="16">
        <v>518.80000000000007</v>
      </c>
      <c r="D761" s="11">
        <v>201.40000000000003</v>
      </c>
      <c r="E761" s="16">
        <v>201.40000000000003</v>
      </c>
      <c r="F761" s="16"/>
      <c r="G761" s="12">
        <f t="shared" si="11"/>
        <v>0.3882035466461064</v>
      </c>
      <c r="H761" s="13">
        <f>COUNTIF(Rend_Filetadores[Data],Rend_Filetadores[[#This Row],[Data]])</f>
        <v>18</v>
      </c>
      <c r="I761" s="23">
        <f>IFERROR(Rend_Filetadores[[#This Row],[Filé produzido (kg)]]/SUMIF(Rend_Filetadores[Data],Rend_Filetadores[[#This Row],[Data]],Rend_Filetadores[Filé produzido (kg)]),"")</f>
        <v>5.0633547868061138E-2</v>
      </c>
    </row>
    <row r="762" spans="1:9" x14ac:dyDescent="0.3">
      <c r="A762" s="8">
        <v>45726</v>
      </c>
      <c r="B762" s="9" t="s">
        <v>10</v>
      </c>
      <c r="C762" s="16">
        <v>638.60000000000014</v>
      </c>
      <c r="D762" s="11">
        <v>259.8</v>
      </c>
      <c r="E762" s="16">
        <v>259.8</v>
      </c>
      <c r="F762" s="16"/>
      <c r="G762" s="12">
        <f t="shared" si="11"/>
        <v>0.40682743501409324</v>
      </c>
      <c r="H762" s="13">
        <f>COUNTIF(Rend_Filetadores[Data],Rend_Filetadores[[#This Row],[Data]])</f>
        <v>18</v>
      </c>
      <c r="I762" s="23">
        <f>IFERROR(Rend_Filetadores[[#This Row],[Filé produzido (kg)]]/SUMIF(Rend_Filetadores[Data],Rend_Filetadores[[#This Row],[Data]],Rend_Filetadores[Filé produzido (kg)]),"")</f>
        <v>6.5315768302493957E-2</v>
      </c>
    </row>
    <row r="763" spans="1:9" x14ac:dyDescent="0.3">
      <c r="A763" s="8">
        <v>45726</v>
      </c>
      <c r="B763" s="9" t="s">
        <v>11</v>
      </c>
      <c r="C763" s="16">
        <v>564.20000000000005</v>
      </c>
      <c r="D763" s="11">
        <v>222.69999999999987</v>
      </c>
      <c r="E763" s="16">
        <v>222.69999999999987</v>
      </c>
      <c r="F763" s="16"/>
      <c r="G763" s="12">
        <f t="shared" si="11"/>
        <v>0.39471818504076545</v>
      </c>
      <c r="H763" s="13">
        <f>COUNTIF(Rend_Filetadores[Data],Rend_Filetadores[[#This Row],[Data]])</f>
        <v>18</v>
      </c>
      <c r="I763" s="23">
        <f>IFERROR(Rend_Filetadores[[#This Row],[Filé produzido (kg)]]/SUMIF(Rend_Filetadores[Data],Rend_Filetadores[[#This Row],[Data]],Rend_Filetadores[Filé produzido (kg)]),"")</f>
        <v>5.5988535800482658E-2</v>
      </c>
    </row>
    <row r="764" spans="1:9" x14ac:dyDescent="0.3">
      <c r="A764" s="8">
        <v>45726</v>
      </c>
      <c r="B764" s="9" t="s">
        <v>12</v>
      </c>
      <c r="C764" s="16">
        <v>532.59999999999991</v>
      </c>
      <c r="D764" s="11">
        <v>216.2</v>
      </c>
      <c r="E764" s="16">
        <v>216.2</v>
      </c>
      <c r="F764" s="16"/>
      <c r="G764" s="12">
        <f t="shared" si="11"/>
        <v>0.40593315809237707</v>
      </c>
      <c r="H764" s="13">
        <f>COUNTIF(Rend_Filetadores[Data],Rend_Filetadores[[#This Row],[Data]])</f>
        <v>18</v>
      </c>
      <c r="I764" s="23">
        <f>IFERROR(Rend_Filetadores[[#This Row],[Filé produzido (kg)]]/SUMIF(Rend_Filetadores[Data],Rend_Filetadores[[#This Row],[Data]],Rend_Filetadores[Filé produzido (kg)]),"")</f>
        <v>5.4354384553499585E-2</v>
      </c>
    </row>
    <row r="765" spans="1:9" x14ac:dyDescent="0.3">
      <c r="A765" s="8">
        <v>45726</v>
      </c>
      <c r="B765" s="9" t="s">
        <v>13</v>
      </c>
      <c r="C765" s="16">
        <v>732.2</v>
      </c>
      <c r="D765" s="11">
        <v>292.9000000000002</v>
      </c>
      <c r="E765" s="16">
        <v>292.9000000000002</v>
      </c>
      <c r="F765" s="16"/>
      <c r="G765" s="12">
        <f t="shared" si="11"/>
        <v>0.40002731494127314</v>
      </c>
      <c r="H765" s="13">
        <f>COUNTIF(Rend_Filetadores[Data],Rend_Filetadores[[#This Row],[Data]])</f>
        <v>18</v>
      </c>
      <c r="I765" s="23">
        <f>IFERROR(Rend_Filetadores[[#This Row],[Filé produzido (kg)]]/SUMIF(Rend_Filetadores[Data],Rend_Filetadores[[#This Row],[Data]],Rend_Filetadores[Filé produzido (kg)]),"")</f>
        <v>7.3637369267900279E-2</v>
      </c>
    </row>
    <row r="766" spans="1:9" x14ac:dyDescent="0.3">
      <c r="A766" s="8">
        <v>45726</v>
      </c>
      <c r="B766" s="9" t="s">
        <v>14</v>
      </c>
      <c r="C766" s="16">
        <v>842.69999999999993</v>
      </c>
      <c r="D766" s="11">
        <v>358.80000000000007</v>
      </c>
      <c r="E766" s="16">
        <v>358.80000000000007</v>
      </c>
      <c r="F766" s="16"/>
      <c r="G766" s="12">
        <f t="shared" si="11"/>
        <v>0.42577429690281249</v>
      </c>
      <c r="H766" s="13">
        <f>COUNTIF(Rend_Filetadores[Data],Rend_Filetadores[[#This Row],[Data]])</f>
        <v>18</v>
      </c>
      <c r="I766" s="23">
        <f>IFERROR(Rend_Filetadores[[#This Row],[Filé produzido (kg)]]/SUMIF(Rend_Filetadores[Data],Rend_Filetadores[[#This Row],[Data]],Rend_Filetadores[Filé produzido (kg)]),"")</f>
        <v>9.0205148833467419E-2</v>
      </c>
    </row>
    <row r="767" spans="1:9" x14ac:dyDescent="0.3">
      <c r="A767" s="8">
        <v>45726</v>
      </c>
      <c r="B767" s="9" t="s">
        <v>15</v>
      </c>
      <c r="C767" s="16">
        <v>525.1</v>
      </c>
      <c r="D767" s="11">
        <v>212.3</v>
      </c>
      <c r="E767" s="16">
        <v>212.3</v>
      </c>
      <c r="F767" s="16"/>
      <c r="G767" s="12">
        <f t="shared" si="11"/>
        <v>0.40430394210626547</v>
      </c>
      <c r="H767" s="13">
        <f>COUNTIF(Rend_Filetadores[Data],Rend_Filetadores[[#This Row],[Data]])</f>
        <v>18</v>
      </c>
      <c r="I767" s="23">
        <f>IFERROR(Rend_Filetadores[[#This Row],[Filé produzido (kg)]]/SUMIF(Rend_Filetadores[Data],Rend_Filetadores[[#This Row],[Data]],Rend_Filetadores[Filé produzido (kg)]),"")</f>
        <v>5.3373893805309727E-2</v>
      </c>
    </row>
    <row r="768" spans="1:9" x14ac:dyDescent="0.3">
      <c r="A768" s="8">
        <v>45726</v>
      </c>
      <c r="B768" s="50" t="s">
        <v>17</v>
      </c>
      <c r="C768" s="16">
        <v>529.79999999999995</v>
      </c>
      <c r="D768" s="11">
        <v>208.60000000000002</v>
      </c>
      <c r="E768" s="16">
        <v>208.60000000000002</v>
      </c>
      <c r="F768" s="16"/>
      <c r="G768" s="12">
        <f t="shared" si="11"/>
        <v>0.39373348433371091</v>
      </c>
      <c r="H768" s="13">
        <f>COUNTIF(Rend_Filetadores[Data],Rend_Filetadores[[#This Row],[Data]])</f>
        <v>18</v>
      </c>
      <c r="I768" s="23">
        <f>IFERROR(Rend_Filetadores[[#This Row],[Filé produzido (kg)]]/SUMIF(Rend_Filetadores[Data],Rend_Filetadores[[#This Row],[Data]],Rend_Filetadores[Filé produzido (kg)]),"")</f>
        <v>5.2443684633950119E-2</v>
      </c>
    </row>
    <row r="769" spans="1:9" x14ac:dyDescent="0.3">
      <c r="A769" s="8">
        <v>45726</v>
      </c>
      <c r="B769" s="50" t="s">
        <v>18</v>
      </c>
      <c r="C769" s="16">
        <v>481.1</v>
      </c>
      <c r="D769" s="11">
        <v>186.79999999999995</v>
      </c>
      <c r="E769" s="16">
        <v>186.79999999999995</v>
      </c>
      <c r="F769" s="16"/>
      <c r="G769" s="12">
        <f t="shared" si="11"/>
        <v>0.38827686551652452</v>
      </c>
      <c r="H769" s="13">
        <f>COUNTIF(Rend_Filetadores[Data],Rend_Filetadores[[#This Row],[Data]])</f>
        <v>18</v>
      </c>
      <c r="I769" s="23">
        <f>IFERROR(Rend_Filetadores[[#This Row],[Filé produzido (kg)]]/SUMIF(Rend_Filetadores[Data],Rend_Filetadores[[#This Row],[Data]],Rend_Filetadores[Filé produzido (kg)]),"")</f>
        <v>4.6962992759452912E-2</v>
      </c>
    </row>
    <row r="770" spans="1:9" x14ac:dyDescent="0.3">
      <c r="A770" s="8">
        <v>45726</v>
      </c>
      <c r="B770" s="9" t="s">
        <v>20</v>
      </c>
      <c r="C770" s="16">
        <v>665.6</v>
      </c>
      <c r="D770" s="11">
        <v>258.20000000000005</v>
      </c>
      <c r="E770" s="16">
        <v>258.20000000000005</v>
      </c>
      <c r="F770" s="16"/>
      <c r="G770" s="12">
        <f t="shared" si="11"/>
        <v>0.38792067307692313</v>
      </c>
      <c r="H770" s="13">
        <f>COUNTIF(Rend_Filetadores[Data],Rend_Filetadores[[#This Row],[Data]])</f>
        <v>18</v>
      </c>
      <c r="I770" s="23">
        <f>IFERROR(Rend_Filetadores[[#This Row],[Filé produzido (kg)]]/SUMIF(Rend_Filetadores[Data],Rend_Filetadores[[#This Row],[Data]],Rend_Filetadores[Filé produzido (kg)]),"")</f>
        <v>6.4913515687851975E-2</v>
      </c>
    </row>
    <row r="771" spans="1:9" x14ac:dyDescent="0.3">
      <c r="A771" s="8">
        <v>45726</v>
      </c>
      <c r="B771" s="9" t="s">
        <v>21</v>
      </c>
      <c r="C771" s="16">
        <v>722.7</v>
      </c>
      <c r="D771" s="11">
        <v>303.5</v>
      </c>
      <c r="E771" s="16">
        <v>303.5</v>
      </c>
      <c r="F771" s="16"/>
      <c r="G771" s="12">
        <f t="shared" si="11"/>
        <v>0.41995295419952949</v>
      </c>
      <c r="H771" s="13">
        <f>COUNTIF(Rend_Filetadores[Data],Rend_Filetadores[[#This Row],[Data]])</f>
        <v>18</v>
      </c>
      <c r="I771" s="23">
        <f>IFERROR(Rend_Filetadores[[#This Row],[Filé produzido (kg)]]/SUMIF(Rend_Filetadores[Data],Rend_Filetadores[[#This Row],[Data]],Rend_Filetadores[Filé produzido (kg)]),"")</f>
        <v>7.6302292839903446E-2</v>
      </c>
    </row>
    <row r="772" spans="1:9" x14ac:dyDescent="0.3">
      <c r="A772" s="8">
        <v>45726</v>
      </c>
      <c r="B772" s="9" t="s">
        <v>16</v>
      </c>
      <c r="C772" s="16">
        <v>539.4</v>
      </c>
      <c r="D772" s="11">
        <v>211.80000000000004</v>
      </c>
      <c r="E772" s="16">
        <v>211.80000000000004</v>
      </c>
      <c r="F772" s="16"/>
      <c r="G772" s="12">
        <f t="shared" ref="G772:G835" si="12">IFERROR(D772/C772,"")</f>
        <v>0.39265850945495001</v>
      </c>
      <c r="H772" s="13">
        <f>COUNTIF(Rend_Filetadores[Data],Rend_Filetadores[[#This Row],[Data]])</f>
        <v>18</v>
      </c>
      <c r="I772" s="23">
        <f>IFERROR(Rend_Filetadores[[#This Row],[Filé produzido (kg)]]/SUMIF(Rend_Filetadores[Data],Rend_Filetadores[[#This Row],[Data]],Rend_Filetadores[Filé produzido (kg)]),"")</f>
        <v>5.3248189863234111E-2</v>
      </c>
    </row>
    <row r="773" spans="1:9" x14ac:dyDescent="0.3">
      <c r="A773" s="8">
        <v>45726</v>
      </c>
      <c r="B773" s="9" t="s">
        <v>23</v>
      </c>
      <c r="C773" s="16">
        <v>19.2</v>
      </c>
      <c r="D773" s="11">
        <v>7.8</v>
      </c>
      <c r="E773" s="16">
        <v>7.8</v>
      </c>
      <c r="F773" s="16"/>
      <c r="G773" s="12">
        <f t="shared" si="12"/>
        <v>0.40625</v>
      </c>
      <c r="H773" s="13">
        <f>COUNTIF(Rend_Filetadores[Data],Rend_Filetadores[[#This Row],[Data]])</f>
        <v>18</v>
      </c>
      <c r="I773" s="23">
        <f>IFERROR(Rend_Filetadores[[#This Row],[Filé produzido (kg)]]/SUMIF(Rend_Filetadores[Data],Rend_Filetadores[[#This Row],[Data]],Rend_Filetadores[Filé produzido (kg)]),"")</f>
        <v>1.960981496379726E-3</v>
      </c>
    </row>
    <row r="774" spans="1:9" x14ac:dyDescent="0.3">
      <c r="A774" s="8">
        <v>45726</v>
      </c>
      <c r="B774" s="9" t="s">
        <v>34</v>
      </c>
      <c r="C774" s="16">
        <v>294</v>
      </c>
      <c r="D774" s="11">
        <v>106.99999999999996</v>
      </c>
      <c r="E774" s="16">
        <v>106.99999999999996</v>
      </c>
      <c r="F774" s="16"/>
      <c r="G774" s="12">
        <f t="shared" si="12"/>
        <v>0.36394557823129237</v>
      </c>
      <c r="H774" s="13">
        <f>COUNTIF(Rend_Filetadores[Data],Rend_Filetadores[[#This Row],[Data]])</f>
        <v>18</v>
      </c>
      <c r="I774" s="23">
        <f>IFERROR(Rend_Filetadores[[#This Row],[Filé produzido (kg)]]/SUMIF(Rend_Filetadores[Data],Rend_Filetadores[[#This Row],[Data]],Rend_Filetadores[Filé produzido (kg)]),"")</f>
        <v>2.690064360418341E-2</v>
      </c>
    </row>
    <row r="775" spans="1:9" x14ac:dyDescent="0.3">
      <c r="A775" s="8">
        <v>45726</v>
      </c>
      <c r="B775" s="9" t="s">
        <v>31</v>
      </c>
      <c r="C775" s="16">
        <v>611.09999999999991</v>
      </c>
      <c r="D775" s="11">
        <v>249.50000000000003</v>
      </c>
      <c r="E775" s="16">
        <v>249.50000000000003</v>
      </c>
      <c r="F775" s="16"/>
      <c r="G775" s="12">
        <f t="shared" si="12"/>
        <v>0.40828015054819189</v>
      </c>
      <c r="H775" s="13">
        <f>COUNTIF(Rend_Filetadores[Data],Rend_Filetadores[[#This Row],[Data]])</f>
        <v>18</v>
      </c>
      <c r="I775" s="23">
        <f>IFERROR(Rend_Filetadores[[#This Row],[Filé produzido (kg)]]/SUMIF(Rend_Filetadores[Data],Rend_Filetadores[[#This Row],[Data]],Rend_Filetadores[Filé produzido (kg)]),"")</f>
        <v>6.2726267095736116E-2</v>
      </c>
    </row>
    <row r="776" spans="1:9" x14ac:dyDescent="0.3">
      <c r="A776" s="8">
        <v>45726</v>
      </c>
      <c r="B776" s="9" t="s">
        <v>35</v>
      </c>
      <c r="C776" s="16">
        <v>535.4</v>
      </c>
      <c r="D776" s="11">
        <v>219.10000000000014</v>
      </c>
      <c r="E776" s="16">
        <v>219.10000000000014</v>
      </c>
      <c r="F776" s="16"/>
      <c r="G776" s="12">
        <f t="shared" si="12"/>
        <v>0.40922674635786355</v>
      </c>
      <c r="H776" s="13">
        <f>COUNTIF(Rend_Filetadores[Data],Rend_Filetadores[[#This Row],[Data]])</f>
        <v>18</v>
      </c>
      <c r="I776" s="23">
        <f>IFERROR(Rend_Filetadores[[#This Row],[Filé produzido (kg)]]/SUMIF(Rend_Filetadores[Data],Rend_Filetadores[[#This Row],[Data]],Rend_Filetadores[Filé produzido (kg)]),"")</f>
        <v>5.5083467417538237E-2</v>
      </c>
    </row>
    <row r="777" spans="1:9" x14ac:dyDescent="0.3">
      <c r="A777" s="8">
        <v>45726</v>
      </c>
      <c r="B777" s="9" t="s">
        <v>19</v>
      </c>
      <c r="C777" s="16">
        <v>522</v>
      </c>
      <c r="D777" s="11">
        <v>208.70000000000007</v>
      </c>
      <c r="E777" s="16">
        <v>208.70000000000007</v>
      </c>
      <c r="F777" s="16"/>
      <c r="G777" s="12">
        <f t="shared" si="12"/>
        <v>0.39980842911877407</v>
      </c>
      <c r="H777" s="13">
        <f>COUNTIF(Rend_Filetadores[Data],Rend_Filetadores[[#This Row],[Data]])</f>
        <v>18</v>
      </c>
      <c r="I777" s="23">
        <f>IFERROR(Rend_Filetadores[[#This Row],[Filé produzido (kg)]]/SUMIF(Rend_Filetadores[Data],Rend_Filetadores[[#This Row],[Data]],Rend_Filetadores[Filé produzido (kg)]),"")</f>
        <v>5.2468825422365251E-2</v>
      </c>
    </row>
    <row r="778" spans="1:9" x14ac:dyDescent="0.3">
      <c r="A778" s="8">
        <v>45727</v>
      </c>
      <c r="B778" s="9" t="s">
        <v>9</v>
      </c>
      <c r="C778" s="16">
        <v>618.19999999999993</v>
      </c>
      <c r="D778" s="11">
        <v>257.60000000000002</v>
      </c>
      <c r="E778" s="16">
        <v>257.60000000000002</v>
      </c>
      <c r="F778" s="16"/>
      <c r="G778" s="12">
        <f t="shared" si="12"/>
        <v>0.41669362665803955</v>
      </c>
      <c r="H778" s="13">
        <f>COUNTIF(Rend_Filetadores[Data],Rend_Filetadores[[#This Row],[Data]])</f>
        <v>18</v>
      </c>
      <c r="I778" s="23">
        <f>IFERROR(Rend_Filetadores[[#This Row],[Filé produzido (kg)]]/SUMIF(Rend_Filetadores[Data],Rend_Filetadores[[#This Row],[Data]],Rend_Filetadores[Filé produzido (kg)]),"")</f>
        <v>5.8823529411764726E-2</v>
      </c>
    </row>
    <row r="779" spans="1:9" x14ac:dyDescent="0.3">
      <c r="A779" s="8">
        <v>45727</v>
      </c>
      <c r="B779" s="9" t="s">
        <v>26</v>
      </c>
      <c r="C779" s="16">
        <v>589.4</v>
      </c>
      <c r="D779" s="11">
        <v>244.50000000000006</v>
      </c>
      <c r="E779" s="16">
        <v>244.50000000000006</v>
      </c>
      <c r="F779" s="16"/>
      <c r="G779" s="12">
        <f t="shared" si="12"/>
        <v>0.41482863929419761</v>
      </c>
      <c r="H779" s="13">
        <f>COUNTIF(Rend_Filetadores[Data],Rend_Filetadores[[#This Row],[Data]])</f>
        <v>18</v>
      </c>
      <c r="I779" s="23">
        <f>IFERROR(Rend_Filetadores[[#This Row],[Filé produzido (kg)]]/SUMIF(Rend_Filetadores[Data],Rend_Filetadores[[#This Row],[Data]],Rend_Filetadores[Filé produzido (kg)]),"")</f>
        <v>5.583211545487763E-2</v>
      </c>
    </row>
    <row r="780" spans="1:9" x14ac:dyDescent="0.3">
      <c r="A780" s="8">
        <v>45727</v>
      </c>
      <c r="B780" s="9" t="s">
        <v>10</v>
      </c>
      <c r="C780" s="16">
        <v>655.90000000000009</v>
      </c>
      <c r="D780" s="11">
        <v>279.90000000000009</v>
      </c>
      <c r="E780" s="16">
        <v>279.90000000000009</v>
      </c>
      <c r="F780" s="16"/>
      <c r="G780" s="12">
        <f t="shared" si="12"/>
        <v>0.42674188138435742</v>
      </c>
      <c r="H780" s="13">
        <f>COUNTIF(Rend_Filetadores[Data],Rend_Filetadores[[#This Row],[Data]])</f>
        <v>18</v>
      </c>
      <c r="I780" s="23">
        <f>IFERROR(Rend_Filetadores[[#This Row],[Filé produzido (kg)]]/SUMIF(Rend_Filetadores[Data],Rend_Filetadores[[#This Row],[Data]],Rend_Filetadores[Filé produzido (kg)]),"")</f>
        <v>6.3915783704786303E-2</v>
      </c>
    </row>
    <row r="781" spans="1:9" x14ac:dyDescent="0.3">
      <c r="A781" s="8">
        <v>45727</v>
      </c>
      <c r="B781" s="9" t="s">
        <v>11</v>
      </c>
      <c r="C781" s="16">
        <v>588</v>
      </c>
      <c r="D781" s="11">
        <v>246</v>
      </c>
      <c r="E781" s="16">
        <v>246</v>
      </c>
      <c r="F781" s="16"/>
      <c r="G781" s="12">
        <f t="shared" si="12"/>
        <v>0.41836734693877553</v>
      </c>
      <c r="H781" s="13">
        <f>COUNTIF(Rend_Filetadores[Data],Rend_Filetadores[[#This Row],[Data]])</f>
        <v>18</v>
      </c>
      <c r="I781" s="23">
        <f>IFERROR(Rend_Filetadores[[#This Row],[Filé produzido (kg)]]/SUMIF(Rend_Filetadores[Data],Rend_Filetadores[[#This Row],[Data]],Rend_Filetadores[Filé produzido (kg)]),"")</f>
        <v>5.6174643770551716E-2</v>
      </c>
    </row>
    <row r="782" spans="1:9" x14ac:dyDescent="0.3">
      <c r="A782" s="8">
        <v>45727</v>
      </c>
      <c r="B782" s="9" t="s">
        <v>12</v>
      </c>
      <c r="C782" s="16">
        <v>619.40000000000009</v>
      </c>
      <c r="D782" s="11">
        <v>261.40000000000009</v>
      </c>
      <c r="E782" s="16">
        <v>261.40000000000009</v>
      </c>
      <c r="F782" s="16"/>
      <c r="G782" s="12">
        <f t="shared" si="12"/>
        <v>0.42202131094607692</v>
      </c>
      <c r="H782" s="13">
        <f>COUNTIF(Rend_Filetadores[Data],Rend_Filetadores[[#This Row],[Data]])</f>
        <v>18</v>
      </c>
      <c r="I782" s="23">
        <f>IFERROR(Rend_Filetadores[[#This Row],[Filé produzido (kg)]]/SUMIF(Rend_Filetadores[Data],Rend_Filetadores[[#This Row],[Data]],Rend_Filetadores[Filé produzido (kg)]),"")</f>
        <v>5.9691267811472451E-2</v>
      </c>
    </row>
    <row r="783" spans="1:9" x14ac:dyDescent="0.3">
      <c r="A783" s="8">
        <v>45727</v>
      </c>
      <c r="B783" s="9" t="s">
        <v>13</v>
      </c>
      <c r="C783" s="16">
        <v>759.5</v>
      </c>
      <c r="D783" s="11">
        <v>321</v>
      </c>
      <c r="E783" s="16">
        <v>321</v>
      </c>
      <c r="F783" s="16"/>
      <c r="G783" s="12">
        <f t="shared" si="12"/>
        <v>0.42264647794601712</v>
      </c>
      <c r="H783" s="13">
        <f>COUNTIF(Rend_Filetadores[Data],Rend_Filetadores[[#This Row],[Data]])</f>
        <v>18</v>
      </c>
      <c r="I783" s="23">
        <f>IFERROR(Rend_Filetadores[[#This Row],[Filé produzido (kg)]]/SUMIF(Rend_Filetadores[Data],Rend_Filetadores[[#This Row],[Data]],Rend_Filetadores[Filé produzido (kg)]),"")</f>
        <v>7.3301059554256504E-2</v>
      </c>
    </row>
    <row r="784" spans="1:9" x14ac:dyDescent="0.3">
      <c r="A784" s="8">
        <v>45727</v>
      </c>
      <c r="B784" s="9" t="s">
        <v>14</v>
      </c>
      <c r="C784" s="16">
        <v>833.2</v>
      </c>
      <c r="D784" s="11">
        <v>357.79999999999995</v>
      </c>
      <c r="E784" s="16">
        <v>357.79999999999995</v>
      </c>
      <c r="F784" s="16"/>
      <c r="G784" s="12">
        <f t="shared" si="12"/>
        <v>0.42942870859337484</v>
      </c>
      <c r="H784" s="13">
        <f>COUNTIF(Rend_Filetadores[Data],Rend_Filetadores[[#This Row],[Data]])</f>
        <v>18</v>
      </c>
      <c r="I784" s="23">
        <f>IFERROR(Rend_Filetadores[[#This Row],[Filé produzido (kg)]]/SUMIF(Rend_Filetadores[Data],Rend_Filetadores[[#This Row],[Data]],Rend_Filetadores[Filé produzido (kg)]),"")</f>
        <v>8.1704420898794317E-2</v>
      </c>
    </row>
    <row r="785" spans="1:9" x14ac:dyDescent="0.3">
      <c r="A785" s="8">
        <v>45727</v>
      </c>
      <c r="B785" s="9" t="s">
        <v>15</v>
      </c>
      <c r="C785" s="32">
        <v>540.40000000000009</v>
      </c>
      <c r="D785" s="11">
        <v>230.20000000000002</v>
      </c>
      <c r="E785" s="16">
        <v>230.20000000000002</v>
      </c>
      <c r="F785" s="16"/>
      <c r="G785" s="12">
        <f t="shared" si="12"/>
        <v>0.425980754996299</v>
      </c>
      <c r="H785" s="13">
        <f>COUNTIF(Rend_Filetadores[Data],Rend_Filetadores[[#This Row],[Data]])</f>
        <v>18</v>
      </c>
      <c r="I785" s="23">
        <f>IFERROR(Rend_Filetadores[[#This Row],[Filé produzido (kg)]]/SUMIF(Rend_Filetadores[Data],Rend_Filetadores[[#This Row],[Data]],Rend_Filetadores[Filé produzido (kg)]),"")</f>
        <v>5.2566678845451242E-2</v>
      </c>
    </row>
    <row r="786" spans="1:9" x14ac:dyDescent="0.3">
      <c r="A786" s="8">
        <v>45727</v>
      </c>
      <c r="B786" s="9" t="s">
        <v>17</v>
      </c>
      <c r="C786" s="32">
        <v>553.6</v>
      </c>
      <c r="D786" s="11">
        <v>225.49999999999994</v>
      </c>
      <c r="E786" s="16">
        <v>225.49999999999994</v>
      </c>
      <c r="F786" s="16"/>
      <c r="G786" s="12">
        <f t="shared" si="12"/>
        <v>0.40733381502890159</v>
      </c>
      <c r="H786" s="13">
        <f>COUNTIF(Rend_Filetadores[Data],Rend_Filetadores[[#This Row],[Data]])</f>
        <v>18</v>
      </c>
      <c r="I786" s="23">
        <f>IFERROR(Rend_Filetadores[[#This Row],[Filé produzido (kg)]]/SUMIF(Rend_Filetadores[Data],Rend_Filetadores[[#This Row],[Data]],Rend_Filetadores[Filé produzido (kg)]),"")</f>
        <v>5.149342345633906E-2</v>
      </c>
    </row>
    <row r="787" spans="1:9" x14ac:dyDescent="0.3">
      <c r="A787" s="8">
        <v>45727</v>
      </c>
      <c r="B787" s="9" t="s">
        <v>18</v>
      </c>
      <c r="C787" s="32">
        <v>532</v>
      </c>
      <c r="D787" s="11">
        <v>220.59999999999994</v>
      </c>
      <c r="E787" s="16">
        <v>220.59999999999994</v>
      </c>
      <c r="F787" s="16"/>
      <c r="G787" s="12">
        <f t="shared" si="12"/>
        <v>0.41466165413533823</v>
      </c>
      <c r="H787" s="13">
        <f>COUNTIF(Rend_Filetadores[Data],Rend_Filetadores[[#This Row],[Data]])</f>
        <v>18</v>
      </c>
      <c r="I787" s="23">
        <f>IFERROR(Rend_Filetadores[[#This Row],[Filé produzido (kg)]]/SUMIF(Rend_Filetadores[Data],Rend_Filetadores[[#This Row],[Data]],Rend_Filetadores[Filé produzido (kg)]),"")</f>
        <v>5.0374497625137009E-2</v>
      </c>
    </row>
    <row r="788" spans="1:9" x14ac:dyDescent="0.3">
      <c r="A788" s="8">
        <v>45727</v>
      </c>
      <c r="B788" s="9" t="s">
        <v>20</v>
      </c>
      <c r="C788" s="32">
        <v>760</v>
      </c>
      <c r="D788" s="11">
        <v>320.79999999999984</v>
      </c>
      <c r="E788" s="16">
        <v>320.79999999999984</v>
      </c>
      <c r="F788" s="16"/>
      <c r="G788" s="12">
        <f t="shared" si="12"/>
        <v>0.42210526315789454</v>
      </c>
      <c r="H788" s="13">
        <f>COUNTIF(Rend_Filetadores[Data],Rend_Filetadores[[#This Row],[Data]])</f>
        <v>18</v>
      </c>
      <c r="I788" s="23">
        <f>IFERROR(Rend_Filetadores[[#This Row],[Filé produzido (kg)]]/SUMIF(Rend_Filetadores[Data],Rend_Filetadores[[#This Row],[Data]],Rend_Filetadores[Filé produzido (kg)]),"")</f>
        <v>7.3255389112166586E-2</v>
      </c>
    </row>
    <row r="789" spans="1:9" x14ac:dyDescent="0.3">
      <c r="A789" s="8">
        <v>45727</v>
      </c>
      <c r="B789" s="9" t="s">
        <v>21</v>
      </c>
      <c r="C789" s="32">
        <v>763.19999999999993</v>
      </c>
      <c r="D789" s="11">
        <v>323.70000000000005</v>
      </c>
      <c r="E789" s="16">
        <v>323.70000000000005</v>
      </c>
      <c r="F789" s="16"/>
      <c r="G789" s="12">
        <f t="shared" si="12"/>
        <v>0.42413522012578625</v>
      </c>
      <c r="H789" s="13">
        <f>COUNTIF(Rend_Filetadores[Data],Rend_Filetadores[[#This Row],[Data]])</f>
        <v>18</v>
      </c>
      <c r="I789" s="23">
        <f>IFERROR(Rend_Filetadores[[#This Row],[Filé produzido (kg)]]/SUMIF(Rend_Filetadores[Data],Rend_Filetadores[[#This Row],[Data]],Rend_Filetadores[Filé produzido (kg)]),"")</f>
        <v>7.3917610522469882E-2</v>
      </c>
    </row>
    <row r="790" spans="1:9" x14ac:dyDescent="0.3">
      <c r="A790" s="8">
        <v>45727</v>
      </c>
      <c r="B790" s="9" t="s">
        <v>33</v>
      </c>
      <c r="C790" s="32">
        <v>292.20000000000005</v>
      </c>
      <c r="D790" s="11">
        <v>114.7</v>
      </c>
      <c r="E790" s="16">
        <v>114.7</v>
      </c>
      <c r="F790" s="16"/>
      <c r="G790" s="12">
        <f t="shared" si="12"/>
        <v>0.39253935660506495</v>
      </c>
      <c r="H790" s="13">
        <f>COUNTIF(Rend_Filetadores[Data],Rend_Filetadores[[#This Row],[Data]])</f>
        <v>18</v>
      </c>
      <c r="I790" s="23">
        <f>IFERROR(Rend_Filetadores[[#This Row],[Filé produzido (kg)]]/SUMIF(Rend_Filetadores[Data],Rend_Filetadores[[#This Row],[Data]],Rend_Filetadores[Filé produzido (kg)]),"")</f>
        <v>2.6191998538545862E-2</v>
      </c>
    </row>
    <row r="791" spans="1:9" x14ac:dyDescent="0.3">
      <c r="A791" s="8">
        <v>45727</v>
      </c>
      <c r="B791" s="9" t="s">
        <v>23</v>
      </c>
      <c r="C791" s="32">
        <v>36</v>
      </c>
      <c r="D791" s="11">
        <v>15.5</v>
      </c>
      <c r="E791" s="16">
        <v>15.5</v>
      </c>
      <c r="F791" s="16">
        <v>-10</v>
      </c>
      <c r="G791" s="12">
        <f t="shared" si="12"/>
        <v>0.43055555555555558</v>
      </c>
      <c r="H791" s="13">
        <f>COUNTIF(Rend_Filetadores[Data],Rend_Filetadores[[#This Row],[Data]])</f>
        <v>18</v>
      </c>
      <c r="I791" s="23">
        <f>IFERROR(Rend_Filetadores[[#This Row],[Filé produzido (kg)]]/SUMIF(Rend_Filetadores[Data],Rend_Filetadores[[#This Row],[Data]],Rend_Filetadores[Filé produzido (kg)]),"")</f>
        <v>3.5394592619656566E-3</v>
      </c>
    </row>
    <row r="792" spans="1:9" x14ac:dyDescent="0.3">
      <c r="A792" s="8">
        <v>45727</v>
      </c>
      <c r="B792" s="9" t="s">
        <v>35</v>
      </c>
      <c r="C792" s="32">
        <v>552.40000000000009</v>
      </c>
      <c r="D792" s="11">
        <v>242.40000000000006</v>
      </c>
      <c r="E792" s="16">
        <v>242.40000000000006</v>
      </c>
      <c r="F792" s="16">
        <v>-5</v>
      </c>
      <c r="G792" s="12">
        <f t="shared" si="12"/>
        <v>0.43881245474293995</v>
      </c>
      <c r="H792" s="13">
        <f>COUNTIF(Rend_Filetadores[Data],Rend_Filetadores[[#This Row],[Data]])</f>
        <v>18</v>
      </c>
      <c r="I792" s="23">
        <f>IFERROR(Rend_Filetadores[[#This Row],[Filé produzido (kg)]]/SUMIF(Rend_Filetadores[Data],Rend_Filetadores[[#This Row],[Data]],Rend_Filetadores[Filé produzido (kg)]),"")</f>
        <v>5.5352575812933895E-2</v>
      </c>
    </row>
    <row r="793" spans="1:9" x14ac:dyDescent="0.3">
      <c r="A793" s="8">
        <v>45727</v>
      </c>
      <c r="B793" s="9" t="s">
        <v>31</v>
      </c>
      <c r="C793" s="32">
        <v>621.29999999999995</v>
      </c>
      <c r="D793" s="11">
        <v>264.7</v>
      </c>
      <c r="E793" s="16">
        <v>264.7</v>
      </c>
      <c r="F793" s="16"/>
      <c r="G793" s="12">
        <f t="shared" si="12"/>
        <v>0.42604216964429426</v>
      </c>
      <c r="H793" s="13">
        <f>COUNTIF(Rend_Filetadores[Data],Rend_Filetadores[[#This Row],[Data]])</f>
        <v>18</v>
      </c>
      <c r="I793" s="23">
        <f>IFERROR(Rend_Filetadores[[#This Row],[Filé produzido (kg)]]/SUMIF(Rend_Filetadores[Data],Rend_Filetadores[[#This Row],[Data]],Rend_Filetadores[Filé produzido (kg)]),"")</f>
        <v>6.0444830105955437E-2</v>
      </c>
    </row>
    <row r="794" spans="1:9" x14ac:dyDescent="0.3">
      <c r="A794" s="8">
        <v>45727</v>
      </c>
      <c r="B794" s="9" t="s">
        <v>16</v>
      </c>
      <c r="C794" s="32">
        <v>551.79999999999995</v>
      </c>
      <c r="D794" s="11">
        <v>226.99999999999994</v>
      </c>
      <c r="E794" s="16">
        <v>226.99999999999994</v>
      </c>
      <c r="F794" s="16"/>
      <c r="G794" s="12">
        <f t="shared" si="12"/>
        <v>0.41138093512142071</v>
      </c>
      <c r="H794" s="13">
        <f>COUNTIF(Rend_Filetadores[Data],Rend_Filetadores[[#This Row],[Data]])</f>
        <v>18</v>
      </c>
      <c r="I794" s="23">
        <f>IFERROR(Rend_Filetadores[[#This Row],[Filé produzido (kg)]]/SUMIF(Rend_Filetadores[Data],Rend_Filetadores[[#This Row],[Data]],Rend_Filetadores[Filé produzido (kg)]),"")</f>
        <v>5.1835951772013153E-2</v>
      </c>
    </row>
    <row r="795" spans="1:9" x14ac:dyDescent="0.3">
      <c r="A795" s="8">
        <v>45727</v>
      </c>
      <c r="B795" s="9" t="s">
        <v>19</v>
      </c>
      <c r="C795" s="32">
        <v>536.79999999999995</v>
      </c>
      <c r="D795" s="11">
        <v>225.90000000000003</v>
      </c>
      <c r="E795" s="16">
        <v>225.90000000000003</v>
      </c>
      <c r="F795" s="16"/>
      <c r="G795" s="12">
        <f t="shared" si="12"/>
        <v>0.42082712369597625</v>
      </c>
      <c r="H795" s="13">
        <f>COUNTIF(Rend_Filetadores[Data],Rend_Filetadores[[#This Row],[Data]])</f>
        <v>18</v>
      </c>
      <c r="I795" s="23">
        <f>IFERROR(Rend_Filetadores[[#This Row],[Filé produzido (kg)]]/SUMIF(Rend_Filetadores[Data],Rend_Filetadores[[#This Row],[Data]],Rend_Filetadores[Filé produzido (kg)]),"")</f>
        <v>5.1584764340518834E-2</v>
      </c>
    </row>
    <row r="796" spans="1:9" x14ac:dyDescent="0.3">
      <c r="A796" s="8">
        <v>45728</v>
      </c>
      <c r="B796" s="9" t="s">
        <v>18</v>
      </c>
      <c r="C796" s="32">
        <v>526</v>
      </c>
      <c r="D796" s="11">
        <v>219.5</v>
      </c>
      <c r="E796" s="16">
        <v>219.5</v>
      </c>
      <c r="F796" s="16"/>
      <c r="G796" s="12">
        <f t="shared" si="12"/>
        <v>0.41730038022813687</v>
      </c>
      <c r="H796" s="13">
        <f>COUNTIF(Rend_Filetadores[Data],Rend_Filetadores[[#This Row],[Data]])</f>
        <v>17</v>
      </c>
      <c r="I796" s="23">
        <f>IFERROR(Rend_Filetadores[[#This Row],[Filé produzido (kg)]]/SUMIF(Rend_Filetadores[Data],Rend_Filetadores[[#This Row],[Data]],Rend_Filetadores[Filé produzido (kg)]),"")</f>
        <v>5.1324859470430341E-2</v>
      </c>
    </row>
    <row r="797" spans="1:9" x14ac:dyDescent="0.3">
      <c r="A797" s="8">
        <v>45728</v>
      </c>
      <c r="B797" s="9" t="s">
        <v>35</v>
      </c>
      <c r="C797" s="32">
        <v>661.4</v>
      </c>
      <c r="D797" s="11">
        <v>288.19999999999987</v>
      </c>
      <c r="E797" s="16">
        <v>288.19999999999987</v>
      </c>
      <c r="F797" s="16"/>
      <c r="G797" s="12">
        <f t="shared" si="12"/>
        <v>0.43574236468097954</v>
      </c>
      <c r="H797" s="13">
        <f>COUNTIF(Rend_Filetadores[Data],Rend_Filetadores[[#This Row],[Data]])</f>
        <v>17</v>
      </c>
      <c r="I797" s="23">
        <f>IFERROR(Rend_Filetadores[[#This Row],[Filé produzido (kg)]]/SUMIF(Rend_Filetadores[Data],Rend_Filetadores[[#This Row],[Data]],Rend_Filetadores[Filé produzido (kg)]),"")</f>
        <v>6.7388722092838346E-2</v>
      </c>
    </row>
    <row r="798" spans="1:9" x14ac:dyDescent="0.3">
      <c r="A798" s="8">
        <v>45728</v>
      </c>
      <c r="B798" s="9" t="s">
        <v>31</v>
      </c>
      <c r="C798" s="32">
        <v>586.5</v>
      </c>
      <c r="D798" s="11">
        <v>252.99999999999983</v>
      </c>
      <c r="E798" s="16">
        <v>252.99999999999983</v>
      </c>
      <c r="F798" s="16"/>
      <c r="G798" s="12">
        <f t="shared" si="12"/>
        <v>0.43137254901960753</v>
      </c>
      <c r="H798" s="13">
        <f>COUNTIF(Rend_Filetadores[Data],Rend_Filetadores[[#This Row],[Data]])</f>
        <v>17</v>
      </c>
      <c r="I798" s="23">
        <f>IFERROR(Rend_Filetadores[[#This Row],[Filé produzido (kg)]]/SUMIF(Rend_Filetadores[Data],Rend_Filetadores[[#This Row],[Data]],Rend_Filetadores[Filé produzido (kg)]),"")</f>
        <v>5.9158038478445869E-2</v>
      </c>
    </row>
    <row r="799" spans="1:9" x14ac:dyDescent="0.3">
      <c r="A799" s="8">
        <v>45728</v>
      </c>
      <c r="B799" s="9" t="s">
        <v>21</v>
      </c>
      <c r="C799" s="32">
        <v>700.4</v>
      </c>
      <c r="D799" s="11">
        <v>306.59999999999991</v>
      </c>
      <c r="E799" s="16">
        <v>306.59999999999991</v>
      </c>
      <c r="F799" s="16"/>
      <c r="G799" s="12">
        <f t="shared" si="12"/>
        <v>0.43774985722444304</v>
      </c>
      <c r="H799" s="13">
        <f>COUNTIF(Rend_Filetadores[Data],Rend_Filetadores[[#This Row],[Data]])</f>
        <v>17</v>
      </c>
      <c r="I799" s="23">
        <f>IFERROR(Rend_Filetadores[[#This Row],[Filé produzido (kg)]]/SUMIF(Rend_Filetadores[Data],Rend_Filetadores[[#This Row],[Data]],Rend_Filetadores[Filé produzido (kg)]),"")</f>
        <v>7.1691124891270788E-2</v>
      </c>
    </row>
    <row r="800" spans="1:9" x14ac:dyDescent="0.3">
      <c r="A800" s="8">
        <v>45728</v>
      </c>
      <c r="B800" s="9" t="s">
        <v>30</v>
      </c>
      <c r="C800" s="32">
        <v>283.10000000000002</v>
      </c>
      <c r="D800" s="11">
        <v>114.54999999999998</v>
      </c>
      <c r="E800" s="16">
        <v>114.54999999999998</v>
      </c>
      <c r="F800" s="16"/>
      <c r="G800" s="12">
        <f t="shared" si="12"/>
        <v>0.40462734016248664</v>
      </c>
      <c r="H800" s="13">
        <f>COUNTIF(Rend_Filetadores[Data],Rend_Filetadores[[#This Row],[Data]])</f>
        <v>17</v>
      </c>
      <c r="I800" s="23">
        <f>IFERROR(Rend_Filetadores[[#This Row],[Filé produzido (kg)]]/SUMIF(Rend_Filetadores[Data],Rend_Filetadores[[#This Row],[Data]],Rend_Filetadores[Filé produzido (kg)]),"")</f>
        <v>2.6784795682632322E-2</v>
      </c>
    </row>
    <row r="801" spans="1:9" x14ac:dyDescent="0.3">
      <c r="A801" s="8">
        <v>45728</v>
      </c>
      <c r="B801" s="9" t="s">
        <v>15</v>
      </c>
      <c r="C801" s="32">
        <v>666.40000000000009</v>
      </c>
      <c r="D801" s="11">
        <v>282.34999999999997</v>
      </c>
      <c r="E801" s="16">
        <v>282.34999999999997</v>
      </c>
      <c r="F801" s="16"/>
      <c r="G801" s="12">
        <f t="shared" si="12"/>
        <v>0.42369447779111635</v>
      </c>
      <c r="H801" s="13">
        <f>COUNTIF(Rend_Filetadores[Data],Rend_Filetadores[[#This Row],[Data]])</f>
        <v>17</v>
      </c>
      <c r="I801" s="23">
        <f>IFERROR(Rend_Filetadores[[#This Row],[Filé produzido (kg)]]/SUMIF(Rend_Filetadores[Data],Rend_Filetadores[[#This Row],[Data]],Rend_Filetadores[Filé produzido (kg)]),"")</f>
        <v>6.6020838594423717E-2</v>
      </c>
    </row>
    <row r="802" spans="1:9" x14ac:dyDescent="0.3">
      <c r="A802" s="8">
        <v>45728</v>
      </c>
      <c r="B802" s="9" t="s">
        <v>33</v>
      </c>
      <c r="C802" s="32">
        <v>233.9</v>
      </c>
      <c r="D802" s="11">
        <v>96.499999999999972</v>
      </c>
      <c r="E802" s="16">
        <v>96.499999999999972</v>
      </c>
      <c r="F802" s="16"/>
      <c r="G802" s="12">
        <f t="shared" si="12"/>
        <v>0.41256947413424527</v>
      </c>
      <c r="H802" s="13">
        <f>COUNTIF(Rend_Filetadores[Data],Rend_Filetadores[[#This Row],[Data]])</f>
        <v>17</v>
      </c>
      <c r="I802" s="23">
        <f>IFERROR(Rend_Filetadores[[#This Row],[Filé produzido (kg)]]/SUMIF(Rend_Filetadores[Data],Rend_Filetadores[[#This Row],[Data]],Rend_Filetadores[Filé produzido (kg)]),"")</f>
        <v>2.2564232067865723E-2</v>
      </c>
    </row>
    <row r="803" spans="1:9" x14ac:dyDescent="0.3">
      <c r="A803" s="8">
        <v>45728</v>
      </c>
      <c r="B803" s="9" t="s">
        <v>36</v>
      </c>
      <c r="C803" s="32">
        <v>640.20000000000005</v>
      </c>
      <c r="D803" s="11">
        <v>266.60000000000014</v>
      </c>
      <c r="E803" s="16">
        <v>266.60000000000014</v>
      </c>
      <c r="F803" s="16">
        <v>8</v>
      </c>
      <c r="G803" s="12">
        <f t="shared" si="12"/>
        <v>0.41643236488597329</v>
      </c>
      <c r="H803" s="13">
        <f>COUNTIF(Rend_Filetadores[Data],Rend_Filetadores[[#This Row],[Data]])</f>
        <v>17</v>
      </c>
      <c r="I803" s="23">
        <f>IFERROR(Rend_Filetadores[[#This Row],[Filé produzido (kg)]]/SUMIF(Rend_Filetadores[Data],Rend_Filetadores[[#This Row],[Data]],Rend_Filetadores[Filé produzido (kg)]),"")</f>
        <v>6.2338075329461215E-2</v>
      </c>
    </row>
    <row r="804" spans="1:9" x14ac:dyDescent="0.3">
      <c r="A804" s="8">
        <v>45728</v>
      </c>
      <c r="B804" s="9" t="s">
        <v>9</v>
      </c>
      <c r="C804" s="32">
        <v>580.79999999999995</v>
      </c>
      <c r="D804" s="11">
        <v>245.49999999999997</v>
      </c>
      <c r="E804" s="16">
        <v>245.49999999999997</v>
      </c>
      <c r="F804" s="16"/>
      <c r="G804" s="12">
        <f t="shared" si="12"/>
        <v>0.42269283746556474</v>
      </c>
      <c r="H804" s="13">
        <f>COUNTIF(Rend_Filetadores[Data],Rend_Filetadores[[#This Row],[Data]])</f>
        <v>17</v>
      </c>
      <c r="I804" s="36">
        <f>IFERROR(Rend_Filetadores[[#This Row],[Filé produzido (kg)]]/SUMIF(Rend_Filetadores[Data],Rend_Filetadores[[#This Row],[Data]],Rend_Filetadores[Filé produzido (kg)]),"")</f>
        <v>5.7404341685606597E-2</v>
      </c>
    </row>
    <row r="805" spans="1:9" x14ac:dyDescent="0.3">
      <c r="A805" s="8">
        <v>45728</v>
      </c>
      <c r="B805" s="9" t="s">
        <v>17</v>
      </c>
      <c r="C805" s="32">
        <v>536.9</v>
      </c>
      <c r="D805" s="11">
        <v>221.4800000000001</v>
      </c>
      <c r="E805" s="16">
        <v>221.4800000000001</v>
      </c>
      <c r="F805" s="16"/>
      <c r="G805" s="12">
        <f t="shared" si="12"/>
        <v>0.41251629726206018</v>
      </c>
      <c r="H805" s="13">
        <f>COUNTIF(Rend_Filetadores[Data],Rend_Filetadores[[#This Row],[Data]])</f>
        <v>17</v>
      </c>
      <c r="I805" s="36">
        <f>IFERROR(Rend_Filetadores[[#This Row],[Filé produzido (kg)]]/SUMIF(Rend_Filetadores[Data],Rend_Filetadores[[#This Row],[Data]],Rend_Filetadores[Filé produzido (kg)]),"")</f>
        <v>5.1787835423739943E-2</v>
      </c>
    </row>
    <row r="806" spans="1:9" x14ac:dyDescent="0.3">
      <c r="A806" s="8">
        <v>45728</v>
      </c>
      <c r="B806" s="9" t="s">
        <v>20</v>
      </c>
      <c r="C806" s="32">
        <v>743.4</v>
      </c>
      <c r="D806" s="11">
        <v>315.20000000000005</v>
      </c>
      <c r="E806" s="16">
        <v>315.20000000000005</v>
      </c>
      <c r="F806" s="16"/>
      <c r="G806" s="12">
        <f t="shared" si="12"/>
        <v>0.42399784772666138</v>
      </c>
      <c r="H806" s="13">
        <f>COUNTIF(Rend_Filetadores[Data],Rend_Filetadores[[#This Row],[Data]])</f>
        <v>17</v>
      </c>
      <c r="I806" s="36">
        <f>IFERROR(Rend_Filetadores[[#This Row],[Filé produzido (kg)]]/SUMIF(Rend_Filetadores[Data],Rend_Filetadores[[#This Row],[Data]],Rend_Filetadores[Filé produzido (kg)]),"")</f>
        <v>7.3702030547059885E-2</v>
      </c>
    </row>
    <row r="807" spans="1:9" x14ac:dyDescent="0.3">
      <c r="A807" s="8">
        <v>45728</v>
      </c>
      <c r="B807" s="9" t="s">
        <v>10</v>
      </c>
      <c r="C807" s="32">
        <v>656.3</v>
      </c>
      <c r="D807" s="11">
        <v>294.89999999999998</v>
      </c>
      <c r="E807" s="16">
        <v>294.89999999999998</v>
      </c>
      <c r="F807" s="16"/>
      <c r="G807" s="12">
        <f t="shared" si="12"/>
        <v>0.44933719335669664</v>
      </c>
      <c r="H807" s="13">
        <f>COUNTIF(Rend_Filetadores[Data],Rend_Filetadores[[#This Row],[Data]])</f>
        <v>17</v>
      </c>
      <c r="I807" s="36">
        <f>IFERROR(Rend_Filetadores[[#This Row],[Filé produzido (kg)]]/SUMIF(Rend_Filetadores[Data],Rend_Filetadores[[#This Row],[Data]],Rend_Filetadores[Filé produzido (kg)]),"")</f>
        <v>6.8955357894441488E-2</v>
      </c>
    </row>
    <row r="808" spans="1:9" x14ac:dyDescent="0.3">
      <c r="A808" s="8">
        <v>45728</v>
      </c>
      <c r="B808" s="9" t="s">
        <v>23</v>
      </c>
      <c r="C808" s="32">
        <v>357.59999999999997</v>
      </c>
      <c r="D808" s="11">
        <v>149.6</v>
      </c>
      <c r="E808" s="16">
        <v>149.6</v>
      </c>
      <c r="F808" s="16"/>
      <c r="G808" s="12">
        <f t="shared" si="12"/>
        <v>0.41834451901566</v>
      </c>
      <c r="H808" s="13">
        <f>COUNTIF(Rend_Filetadores[Data],Rend_Filetadores[[#This Row],[Data]])</f>
        <v>17</v>
      </c>
      <c r="I808" s="36">
        <f>IFERROR(Rend_Filetadores[[#This Row],[Filé produzido (kg)]]/SUMIF(Rend_Filetadores[Data],Rend_Filetadores[[#This Row],[Data]],Rend_Filetadores[Filé produzido (kg)]),"")</f>
        <v>3.4980405361168011E-2</v>
      </c>
    </row>
    <row r="809" spans="1:9" x14ac:dyDescent="0.3">
      <c r="A809" s="8">
        <v>45728</v>
      </c>
      <c r="B809" s="9" t="s">
        <v>13</v>
      </c>
      <c r="C809" s="32">
        <v>781.40000000000009</v>
      </c>
      <c r="D809" s="11">
        <v>342.1</v>
      </c>
      <c r="E809" s="16">
        <v>342.1</v>
      </c>
      <c r="F809" s="16"/>
      <c r="G809" s="12">
        <f t="shared" si="12"/>
        <v>0.43780394164320446</v>
      </c>
      <c r="H809" s="13">
        <f>COUNTIF(Rend_Filetadores[Data],Rend_Filetadores[[#This Row],[Data]])</f>
        <v>17</v>
      </c>
      <c r="I809" s="36">
        <f>IFERROR(Rend_Filetadores[[#This Row],[Filé produzido (kg)]]/SUMIF(Rend_Filetadores[Data],Rend_Filetadores[[#This Row],[Data]],Rend_Filetadores[Filé produzido (kg)]),"")</f>
        <v>7.9991956377376855E-2</v>
      </c>
    </row>
    <row r="810" spans="1:9" x14ac:dyDescent="0.3">
      <c r="A810" s="8">
        <v>45728</v>
      </c>
      <c r="B810" s="9" t="s">
        <v>11</v>
      </c>
      <c r="C810" s="32">
        <v>640.99999999999989</v>
      </c>
      <c r="D810" s="11">
        <v>270.50000000000017</v>
      </c>
      <c r="E810" s="16">
        <v>270.50000000000017</v>
      </c>
      <c r="F810" s="16"/>
      <c r="G810" s="12">
        <f t="shared" si="12"/>
        <v>0.42199687987519535</v>
      </c>
      <c r="H810" s="13">
        <f>COUNTIF(Rend_Filetadores[Data],Rend_Filetadores[[#This Row],[Data]])</f>
        <v>17</v>
      </c>
      <c r="I810" s="36">
        <f>IFERROR(Rend_Filetadores[[#This Row],[Filé produzido (kg)]]/SUMIF(Rend_Filetadores[Data],Rend_Filetadores[[#This Row],[Data]],Rend_Filetadores[Filé produzido (kg)]),"")</f>
        <v>6.3249997661737653E-2</v>
      </c>
    </row>
    <row r="811" spans="1:9" x14ac:dyDescent="0.3">
      <c r="A811" s="8">
        <v>45728</v>
      </c>
      <c r="B811" s="9" t="s">
        <v>19</v>
      </c>
      <c r="C811" s="32">
        <v>531.19999999999993</v>
      </c>
      <c r="D811" s="11">
        <v>222.10000000000002</v>
      </c>
      <c r="E811" s="16">
        <v>222.10000000000002</v>
      </c>
      <c r="F811" s="16"/>
      <c r="G811" s="12">
        <f t="shared" si="12"/>
        <v>0.41810993975903626</v>
      </c>
      <c r="H811" s="13">
        <f>COUNTIF(Rend_Filetadores[Data],Rend_Filetadores[[#This Row],[Data]])</f>
        <v>17</v>
      </c>
      <c r="I811" s="36">
        <f>IFERROR(Rend_Filetadores[[#This Row],[Filé produzido (kg)]]/SUMIF(Rend_Filetadores[Data],Rend_Filetadores[[#This Row],[Data]],Rend_Filetadores[Filé produzido (kg)]),"")</f>
        <v>5.1932807691947976E-2</v>
      </c>
    </row>
    <row r="812" spans="1:9" x14ac:dyDescent="0.3">
      <c r="A812" s="8">
        <v>45728</v>
      </c>
      <c r="B812" s="9" t="s">
        <v>14</v>
      </c>
      <c r="C812" s="32">
        <v>903.5</v>
      </c>
      <c r="D812" s="11">
        <v>388.00000000000006</v>
      </c>
      <c r="E812" s="16">
        <v>388.00000000000006</v>
      </c>
      <c r="F812" s="16"/>
      <c r="G812" s="12">
        <f t="shared" si="12"/>
        <v>0.4294410625345878</v>
      </c>
      <c r="H812" s="13">
        <f>COUNTIF(Rend_Filetadores[Data],Rend_Filetadores[[#This Row],[Data]])</f>
        <v>17</v>
      </c>
      <c r="I812" s="36">
        <f>IFERROR(Rend_Filetadores[[#This Row],[Filé produzido (kg)]]/SUMIF(Rend_Filetadores[Data],Rend_Filetadores[[#This Row],[Data]],Rend_Filetadores[Filé produzido (kg)]),"")</f>
        <v>9.0724580749553418E-2</v>
      </c>
    </row>
    <row r="813" spans="1:9" x14ac:dyDescent="0.3">
      <c r="A813" s="8">
        <v>45729</v>
      </c>
      <c r="B813" s="9" t="s">
        <v>9</v>
      </c>
      <c r="C813" s="32">
        <v>654.5</v>
      </c>
      <c r="D813" s="11">
        <v>282.7</v>
      </c>
      <c r="E813" s="16">
        <v>282.7</v>
      </c>
      <c r="F813" s="16"/>
      <c r="G813" s="12">
        <f t="shared" si="12"/>
        <v>0.43193277310924366</v>
      </c>
      <c r="H813" s="13">
        <f>COUNTIF(Rend_Filetadores[Data],Rend_Filetadores[[#This Row],[Data]])</f>
        <v>17</v>
      </c>
      <c r="I813" s="36">
        <f>IFERROR(Rend_Filetadores[[#This Row],[Filé produzido (kg)]]/SUMIF(Rend_Filetadores[Data],Rend_Filetadores[[#This Row],[Data]],Rend_Filetadores[Filé produzido (kg)]),"")</f>
        <v>6.6263817658475291E-2</v>
      </c>
    </row>
    <row r="814" spans="1:9" x14ac:dyDescent="0.3">
      <c r="A814" s="8">
        <v>45729</v>
      </c>
      <c r="B814" s="9" t="s">
        <v>28</v>
      </c>
      <c r="C814" s="32">
        <v>252.7</v>
      </c>
      <c r="D814" s="11">
        <v>106.69999999999999</v>
      </c>
      <c r="E814" s="16">
        <v>106.69999999999999</v>
      </c>
      <c r="F814" s="16"/>
      <c r="G814" s="12">
        <f t="shared" si="12"/>
        <v>0.4222398100514444</v>
      </c>
      <c r="H814" s="13">
        <f>COUNTIF(Rend_Filetadores[Data],Rend_Filetadores[[#This Row],[Data]])</f>
        <v>17</v>
      </c>
      <c r="I814" s="36">
        <f>IFERROR(Rend_Filetadores[[#This Row],[Filé produzido (kg)]]/SUMIF(Rend_Filetadores[Data],Rend_Filetadores[[#This Row],[Data]],Rend_Filetadores[Filé produzido (kg)]),"")</f>
        <v>2.501007903841285E-2</v>
      </c>
    </row>
    <row r="815" spans="1:9" x14ac:dyDescent="0.3">
      <c r="A815" s="8">
        <v>45729</v>
      </c>
      <c r="B815" s="9" t="s">
        <v>10</v>
      </c>
      <c r="C815" s="32">
        <v>700.5</v>
      </c>
      <c r="D815" s="11">
        <v>309.90000000000003</v>
      </c>
      <c r="E815" s="16">
        <v>309.90000000000003</v>
      </c>
      <c r="F815" s="16"/>
      <c r="G815" s="12">
        <f t="shared" si="12"/>
        <v>0.44239828693790156</v>
      </c>
      <c r="H815" s="13">
        <f>COUNTIF(Rend_Filetadores[Data],Rend_Filetadores[[#This Row],[Data]])</f>
        <v>17</v>
      </c>
      <c r="I815" s="23">
        <f>IFERROR(Rend_Filetadores[[#This Row],[Filé produzido (kg)]]/SUMIF(Rend_Filetadores[Data],Rend_Filetadores[[#This Row],[Data]],Rend_Filetadores[Filé produzido (kg)]),"")</f>
        <v>7.2639395445212224E-2</v>
      </c>
    </row>
    <row r="816" spans="1:9" x14ac:dyDescent="0.3">
      <c r="A816" s="8">
        <v>45729</v>
      </c>
      <c r="B816" s="9" t="s">
        <v>11</v>
      </c>
      <c r="C816" s="32">
        <v>627.1</v>
      </c>
      <c r="D816" s="11">
        <v>267.99999999999994</v>
      </c>
      <c r="E816" s="16">
        <v>267.99999999999994</v>
      </c>
      <c r="F816" s="16"/>
      <c r="G816" s="12">
        <f t="shared" si="12"/>
        <v>0.42736405676925521</v>
      </c>
      <c r="H816" s="13">
        <f>COUNTIF(Rend_Filetadores[Data],Rend_Filetadores[[#This Row],[Data]])</f>
        <v>17</v>
      </c>
      <c r="I816" s="23">
        <f>IFERROR(Rend_Filetadores[[#This Row],[Filé produzido (kg)]]/SUMIF(Rend_Filetadores[Data],Rend_Filetadores[[#This Row],[Data]],Rend_Filetadores[Filé produzido (kg)]),"")</f>
        <v>6.2818192898731431E-2</v>
      </c>
    </row>
    <row r="817" spans="1:9" x14ac:dyDescent="0.3">
      <c r="A817" s="8">
        <v>45729</v>
      </c>
      <c r="B817" s="50" t="s">
        <v>12</v>
      </c>
      <c r="C817" s="16">
        <v>574</v>
      </c>
      <c r="D817" s="11">
        <v>243.4</v>
      </c>
      <c r="E817" s="16">
        <v>243.4</v>
      </c>
      <c r="F817" s="16"/>
      <c r="G817" s="12">
        <f t="shared" si="12"/>
        <v>0.42404181184668993</v>
      </c>
      <c r="H817" s="13">
        <f>COUNTIF(Rend_Filetadores[Data],Rend_Filetadores[[#This Row],[Data]])</f>
        <v>17</v>
      </c>
      <c r="I817" s="23">
        <f>IFERROR(Rend_Filetadores[[#This Row],[Filé produzido (kg)]]/SUMIF(Rend_Filetadores[Data],Rend_Filetadores[[#This Row],[Data]],Rend_Filetadores[Filé produzido (kg)]),"")</f>
        <v>5.7052045341609077E-2</v>
      </c>
    </row>
    <row r="818" spans="1:9" x14ac:dyDescent="0.3">
      <c r="A818" s="8">
        <v>45729</v>
      </c>
      <c r="B818" s="9" t="s">
        <v>13</v>
      </c>
      <c r="C818" s="16">
        <v>760.9</v>
      </c>
      <c r="D818" s="11">
        <v>341.19999999999993</v>
      </c>
      <c r="E818" s="16">
        <v>341.19999999999993</v>
      </c>
      <c r="F818" s="16"/>
      <c r="G818" s="12">
        <f t="shared" si="12"/>
        <v>0.44841634906032324</v>
      </c>
      <c r="H818" s="13">
        <f>COUNTIF(Rend_Filetadores[Data],Rend_Filetadores[[#This Row],[Data]])</f>
        <v>17</v>
      </c>
      <c r="I818" s="23">
        <f>IFERROR(Rend_Filetadores[[#This Row],[Filé produzido (kg)]]/SUMIF(Rend_Filetadores[Data],Rend_Filetadores[[#This Row],[Data]],Rend_Filetadores[Filé produzido (kg)]),"")</f>
        <v>7.9975997824802844E-2</v>
      </c>
    </row>
    <row r="819" spans="1:9" x14ac:dyDescent="0.3">
      <c r="A819" s="8">
        <v>45729</v>
      </c>
      <c r="B819" s="9" t="s">
        <v>14</v>
      </c>
      <c r="C819" s="16">
        <v>890.90000000000009</v>
      </c>
      <c r="D819" s="11">
        <v>393.4</v>
      </c>
      <c r="E819" s="16">
        <v>393.4</v>
      </c>
      <c r="F819" s="16"/>
      <c r="G819" s="12">
        <f t="shared" si="12"/>
        <v>0.44157593444831061</v>
      </c>
      <c r="H819" s="13">
        <f>COUNTIF(Rend_Filetadores[Data],Rend_Filetadores[[#This Row],[Data]])</f>
        <v>17</v>
      </c>
      <c r="I819" s="23">
        <f>IFERROR(Rend_Filetadores[[#This Row],[Filé produzido (kg)]]/SUMIF(Rend_Filetadores[Data],Rend_Filetadores[[#This Row],[Data]],Rend_Filetadores[Filé produzido (kg)]),"")</f>
        <v>9.2211481665525924E-2</v>
      </c>
    </row>
    <row r="820" spans="1:9" x14ac:dyDescent="0.3">
      <c r="A820" s="8">
        <v>45729</v>
      </c>
      <c r="B820" s="9" t="s">
        <v>15</v>
      </c>
      <c r="C820" s="16">
        <v>577.19999999999993</v>
      </c>
      <c r="D820" s="11">
        <v>252.4</v>
      </c>
      <c r="E820" s="16">
        <v>252.4</v>
      </c>
      <c r="F820" s="16"/>
      <c r="G820" s="12">
        <f t="shared" si="12"/>
        <v>0.43728343728343733</v>
      </c>
      <c r="H820" s="13">
        <f>COUNTIF(Rend_Filetadores[Data],Rend_Filetadores[[#This Row],[Data]])</f>
        <v>17</v>
      </c>
      <c r="I820" s="23">
        <f>IFERROR(Rend_Filetadores[[#This Row],[Filé produzido (kg)]]/SUMIF(Rend_Filetadores[Data],Rend_Filetadores[[#This Row],[Data]],Rend_Filetadores[Filé produzido (kg)]),"")</f>
        <v>5.9161611521044086E-2</v>
      </c>
    </row>
    <row r="821" spans="1:9" x14ac:dyDescent="0.3">
      <c r="A821" s="8">
        <v>45729</v>
      </c>
      <c r="B821" s="9" t="s">
        <v>17</v>
      </c>
      <c r="C821" s="16">
        <v>580.6</v>
      </c>
      <c r="D821" s="11">
        <v>238.49999999999994</v>
      </c>
      <c r="E821" s="16">
        <v>238.49999999999994</v>
      </c>
      <c r="F821" s="16"/>
      <c r="G821" s="12">
        <f t="shared" si="12"/>
        <v>0.41078194970719933</v>
      </c>
      <c r="H821" s="13">
        <f>COUNTIF(Rend_Filetadores[Data],Rend_Filetadores[[#This Row],[Data]])</f>
        <v>17</v>
      </c>
      <c r="I821" s="23">
        <f>IFERROR(Rend_Filetadores[[#This Row],[Filé produzido (kg)]]/SUMIF(Rend_Filetadores[Data],Rend_Filetadores[[#This Row],[Data]],Rend_Filetadores[Filé produzido (kg)]),"")</f>
        <v>5.5903503755027777E-2</v>
      </c>
    </row>
    <row r="822" spans="1:9" x14ac:dyDescent="0.3">
      <c r="A822" s="8">
        <v>45729</v>
      </c>
      <c r="B822" s="9" t="s">
        <v>18</v>
      </c>
      <c r="C822" s="16">
        <v>504.4</v>
      </c>
      <c r="D822" s="11">
        <v>217.2</v>
      </c>
      <c r="E822" s="16">
        <v>217.2</v>
      </c>
      <c r="F822" s="16"/>
      <c r="G822" s="12">
        <f t="shared" si="12"/>
        <v>0.43061062648691517</v>
      </c>
      <c r="H822" s="13">
        <f>COUNTIF(Rend_Filetadores[Data],Rend_Filetadores[[#This Row],[Data]])</f>
        <v>17</v>
      </c>
      <c r="I822" s="23">
        <f>IFERROR(Rend_Filetadores[[#This Row],[Filé produzido (kg)]]/SUMIF(Rend_Filetadores[Data],Rend_Filetadores[[#This Row],[Data]],Rend_Filetadores[Filé produzido (kg)]),"")</f>
        <v>5.0910863797031594E-2</v>
      </c>
    </row>
    <row r="823" spans="1:9" x14ac:dyDescent="0.3">
      <c r="A823" s="8">
        <v>45729</v>
      </c>
      <c r="B823" s="9" t="s">
        <v>20</v>
      </c>
      <c r="C823" s="16">
        <v>764.50000000000011</v>
      </c>
      <c r="D823" s="11">
        <v>322.40000000000003</v>
      </c>
      <c r="E823" s="16">
        <v>322.40000000000003</v>
      </c>
      <c r="F823" s="16"/>
      <c r="G823" s="12">
        <f t="shared" si="12"/>
        <v>0.42171353826030084</v>
      </c>
      <c r="H823" s="13">
        <f>COUNTIF(Rend_Filetadores[Data],Rend_Filetadores[[#This Row],[Data]])</f>
        <v>17</v>
      </c>
      <c r="I823" s="23">
        <f>IFERROR(Rend_Filetadores[[#This Row],[Filé produzido (kg)]]/SUMIF(Rend_Filetadores[Data],Rend_Filetadores[[#This Row],[Data]],Rend_Filetadores[Filé produzido (kg)]),"")</f>
        <v>7.5569348472205283E-2</v>
      </c>
    </row>
    <row r="824" spans="1:9" x14ac:dyDescent="0.3">
      <c r="A824" s="8">
        <v>45729</v>
      </c>
      <c r="B824" s="9" t="s">
        <v>21</v>
      </c>
      <c r="C824" s="16">
        <v>657</v>
      </c>
      <c r="D824" s="11">
        <v>284.60000000000002</v>
      </c>
      <c r="E824" s="16">
        <v>284.60000000000002</v>
      </c>
      <c r="F824" s="16"/>
      <c r="G824" s="12">
        <f t="shared" si="12"/>
        <v>0.43318112633181127</v>
      </c>
      <c r="H824" s="13">
        <f>COUNTIF(Rend_Filetadores[Data],Rend_Filetadores[[#This Row],[Data]])</f>
        <v>17</v>
      </c>
      <c r="I824" s="23">
        <f>IFERROR(Rend_Filetadores[[#This Row],[Filé produzido (kg)]]/SUMIF(Rend_Filetadores[Data],Rend_Filetadores[[#This Row],[Data]],Rend_Filetadores[Filé produzido (kg)]),"")</f>
        <v>6.6709170518578248E-2</v>
      </c>
    </row>
    <row r="825" spans="1:9" x14ac:dyDescent="0.3">
      <c r="A825" s="8">
        <v>45729</v>
      </c>
      <c r="B825" s="9" t="s">
        <v>23</v>
      </c>
      <c r="C825" s="16">
        <v>27.9</v>
      </c>
      <c r="D825" s="11">
        <v>12.3</v>
      </c>
      <c r="E825" s="16">
        <v>12.3</v>
      </c>
      <c r="F825" s="16"/>
      <c r="G825" s="12">
        <f t="shared" si="12"/>
        <v>0.44086021505376349</v>
      </c>
      <c r="H825" s="13">
        <f>COUNTIF(Rend_Filetadores[Data],Rend_Filetadores[[#This Row],[Data]])</f>
        <v>17</v>
      </c>
      <c r="I825" s="23">
        <f>IFERROR(Rend_Filetadores[[#This Row],[Filé produzido (kg)]]/SUMIF(Rend_Filetadores[Data],Rend_Filetadores[[#This Row],[Data]],Rend_Filetadores[Filé produzido (kg)]),"")</f>
        <v>2.883073778561182E-3</v>
      </c>
    </row>
    <row r="826" spans="1:9" x14ac:dyDescent="0.3">
      <c r="A826" s="8">
        <v>45729</v>
      </c>
      <c r="B826" s="9" t="s">
        <v>16</v>
      </c>
      <c r="C826" s="32">
        <v>577</v>
      </c>
      <c r="D826" s="11">
        <v>246.10000000000002</v>
      </c>
      <c r="E826" s="16">
        <v>246.10000000000002</v>
      </c>
      <c r="F826" s="16"/>
      <c r="G826" s="12">
        <f t="shared" si="12"/>
        <v>0.42651646447140384</v>
      </c>
      <c r="H826" s="13">
        <f>COUNTIF(Rend_Filetadores[Data],Rend_Filetadores[[#This Row],[Data]])</f>
        <v>17</v>
      </c>
      <c r="I826" s="23">
        <f>IFERROR(Rend_Filetadores[[#This Row],[Filé produzido (kg)]]/SUMIF(Rend_Filetadores[Data],Rend_Filetadores[[#This Row],[Data]],Rend_Filetadores[Filé produzido (kg)]),"")</f>
        <v>5.7684915195439584E-2</v>
      </c>
    </row>
    <row r="827" spans="1:9" x14ac:dyDescent="0.3">
      <c r="A827" s="8">
        <v>45729</v>
      </c>
      <c r="B827" s="9" t="s">
        <v>31</v>
      </c>
      <c r="C827" s="32">
        <v>561.90000000000009</v>
      </c>
      <c r="D827" s="11">
        <v>246.79999999999998</v>
      </c>
      <c r="E827" s="16">
        <v>246.79999999999998</v>
      </c>
      <c r="F827" s="16"/>
      <c r="G827" s="12">
        <f t="shared" si="12"/>
        <v>0.43922406122085772</v>
      </c>
      <c r="H827" s="13">
        <f>COUNTIF(Rend_Filetadores[Data],Rend_Filetadores[[#This Row],[Data]])</f>
        <v>17</v>
      </c>
      <c r="I827" s="23">
        <f>IFERROR(Rend_Filetadores[[#This Row],[Filé produzido (kg)]]/SUMIF(Rend_Filetadores[Data],Rend_Filetadores[[#This Row],[Data]],Rend_Filetadores[Filé produzido (kg)]),"")</f>
        <v>5.7848992564951185E-2</v>
      </c>
    </row>
    <row r="828" spans="1:9" x14ac:dyDescent="0.3">
      <c r="A828" s="8">
        <v>45729</v>
      </c>
      <c r="B828" s="9" t="s">
        <v>35</v>
      </c>
      <c r="C828" s="32">
        <v>588.20000000000005</v>
      </c>
      <c r="D828" s="11">
        <v>263.78000000000009</v>
      </c>
      <c r="E828" s="16">
        <v>263.78000000000009</v>
      </c>
      <c r="F828" s="16"/>
      <c r="G828" s="12">
        <f t="shared" si="12"/>
        <v>0.44845290717443059</v>
      </c>
      <c r="H828" s="13">
        <f>COUNTIF(Rend_Filetadores[Data],Rend_Filetadores[[#This Row],[Data]])</f>
        <v>17</v>
      </c>
      <c r="I828" s="36">
        <f>IFERROR(Rend_Filetadores[[#This Row],[Filé produzido (kg)]]/SUMIF(Rend_Filetadores[Data],Rend_Filetadores[[#This Row],[Data]],Rend_Filetadores[Filé produzido (kg)]),"")</f>
        <v>6.1829040756818596E-2</v>
      </c>
    </row>
    <row r="829" spans="1:9" x14ac:dyDescent="0.3">
      <c r="A829" s="8">
        <v>45729</v>
      </c>
      <c r="B829" s="9" t="s">
        <v>19</v>
      </c>
      <c r="C829" s="32">
        <v>551.20000000000005</v>
      </c>
      <c r="D829" s="11">
        <v>236.89999999999998</v>
      </c>
      <c r="E829" s="16">
        <v>236.89999999999998</v>
      </c>
      <c r="F829" s="16"/>
      <c r="G829" s="12">
        <f t="shared" si="12"/>
        <v>0.42978955007256886</v>
      </c>
      <c r="H829" s="13">
        <f>COUNTIF(Rend_Filetadores[Data],Rend_Filetadores[[#This Row],[Data]])</f>
        <v>17</v>
      </c>
      <c r="I829" s="23">
        <f>IFERROR(Rend_Filetadores[[#This Row],[Filé produzido (kg)]]/SUMIF(Rend_Filetadores[Data],Rend_Filetadores[[#This Row],[Data]],Rend_Filetadores[Filé produzido (kg)]),"")</f>
        <v>5.5528469767572669E-2</v>
      </c>
    </row>
    <row r="830" spans="1:9" x14ac:dyDescent="0.3">
      <c r="A830" s="8">
        <v>45730</v>
      </c>
      <c r="B830" s="9" t="s">
        <v>9</v>
      </c>
      <c r="C830" s="32">
        <v>688.30000000000007</v>
      </c>
      <c r="D830" s="11">
        <v>288.3</v>
      </c>
      <c r="E830" s="16">
        <v>288.3</v>
      </c>
      <c r="F830" s="16"/>
      <c r="G830" s="12">
        <f t="shared" si="12"/>
        <v>0.41885805608019755</v>
      </c>
      <c r="H830" s="13">
        <f>COUNTIF(Rend_Filetadores[Data],Rend_Filetadores[[#This Row],[Data]])</f>
        <v>19</v>
      </c>
      <c r="I830" s="23">
        <f>IFERROR(Rend_Filetadores[[#This Row],[Filé produzido (kg)]]/SUMIF(Rend_Filetadores[Data],Rend_Filetadores[[#This Row],[Data]],Rend_Filetadores[Filé produzido (kg)]),"")</f>
        <v>6.8346850189299216E-2</v>
      </c>
    </row>
    <row r="831" spans="1:9" x14ac:dyDescent="0.3">
      <c r="A831" s="8">
        <v>45730</v>
      </c>
      <c r="B831" s="9" t="s">
        <v>34</v>
      </c>
      <c r="C831" s="32">
        <v>211.8</v>
      </c>
      <c r="D831" s="11">
        <v>79.499999999999986</v>
      </c>
      <c r="E831" s="16">
        <v>79.499999999999986</v>
      </c>
      <c r="F831" s="16"/>
      <c r="G831" s="12">
        <f t="shared" si="12"/>
        <v>0.37535410764872512</v>
      </c>
      <c r="H831" s="13">
        <f>COUNTIF(Rend_Filetadores[Data],Rend_Filetadores[[#This Row],[Data]])</f>
        <v>19</v>
      </c>
      <c r="I831" s="23">
        <f>IFERROR(Rend_Filetadores[[#This Row],[Filé produzido (kg)]]/SUMIF(Rend_Filetadores[Data],Rend_Filetadores[[#This Row],[Data]],Rend_Filetadores[Filé produzido (kg)]),"")</f>
        <v>1.8846946202044003E-2</v>
      </c>
    </row>
    <row r="832" spans="1:9" x14ac:dyDescent="0.3">
      <c r="A832" s="8">
        <v>45730</v>
      </c>
      <c r="B832" s="9" t="s">
        <v>10</v>
      </c>
      <c r="C832" s="16">
        <v>684.1</v>
      </c>
      <c r="D832" s="11">
        <v>294.44999999999993</v>
      </c>
      <c r="E832" s="16">
        <v>294.44999999999993</v>
      </c>
      <c r="F832" s="16"/>
      <c r="G832" s="12">
        <f t="shared" si="12"/>
        <v>0.43041952930858052</v>
      </c>
      <c r="H832" s="13">
        <f>COUNTIF(Rend_Filetadores[Data],Rend_Filetadores[[#This Row],[Data]])</f>
        <v>19</v>
      </c>
      <c r="I832" s="23">
        <f>IFERROR(Rend_Filetadores[[#This Row],[Filé produzido (kg)]]/SUMIF(Rend_Filetadores[Data],Rend_Filetadores[[#This Row],[Data]],Rend_Filetadores[Filé produzido (kg)]),"")</f>
        <v>6.9804821499268629E-2</v>
      </c>
    </row>
    <row r="833" spans="1:9" x14ac:dyDescent="0.3">
      <c r="A833" s="8">
        <v>45730</v>
      </c>
      <c r="B833" s="9" t="s">
        <v>11</v>
      </c>
      <c r="C833" s="16">
        <v>231.70000000000002</v>
      </c>
      <c r="D833" s="11">
        <v>102.09999999999998</v>
      </c>
      <c r="E833" s="16">
        <v>102.09999999999998</v>
      </c>
      <c r="F833" s="16"/>
      <c r="G833" s="12">
        <f t="shared" si="12"/>
        <v>0.44065602071644355</v>
      </c>
      <c r="H833" s="13">
        <f>COUNTIF(Rend_Filetadores[Data],Rend_Filetadores[[#This Row],[Data]])</f>
        <v>19</v>
      </c>
      <c r="I833" s="23">
        <f>IFERROR(Rend_Filetadores[[#This Row],[Filé produzido (kg)]]/SUMIF(Rend_Filetadores[Data],Rend_Filetadores[[#This Row],[Data]],Rend_Filetadores[Filé produzido (kg)]),"")</f>
        <v>2.4204694430549595E-2</v>
      </c>
    </row>
    <row r="834" spans="1:9" x14ac:dyDescent="0.3">
      <c r="A834" s="8">
        <v>45730</v>
      </c>
      <c r="B834" s="9" t="s">
        <v>12</v>
      </c>
      <c r="C834" s="16">
        <v>646.6</v>
      </c>
      <c r="D834" s="11">
        <v>264.99999999999989</v>
      </c>
      <c r="E834" s="16">
        <v>264.99999999999989</v>
      </c>
      <c r="F834" s="16"/>
      <c r="G834" s="12">
        <f t="shared" si="12"/>
        <v>0.40983606557377028</v>
      </c>
      <c r="H834" s="13">
        <f>COUNTIF(Rend_Filetadores[Data],Rend_Filetadores[[#This Row],[Data]])</f>
        <v>19</v>
      </c>
      <c r="I834" s="23">
        <f>IFERROR(Rend_Filetadores[[#This Row],[Filé produzido (kg)]]/SUMIF(Rend_Filetadores[Data],Rend_Filetadores[[#This Row],[Data]],Rend_Filetadores[Filé produzido (kg)]),"")</f>
        <v>6.2823154006813334E-2</v>
      </c>
    </row>
    <row r="835" spans="1:9" x14ac:dyDescent="0.3">
      <c r="A835" s="8">
        <v>45730</v>
      </c>
      <c r="B835" s="9" t="s">
        <v>13</v>
      </c>
      <c r="C835" s="32">
        <v>828.09999999999991</v>
      </c>
      <c r="D835" s="11">
        <v>350.20000000000005</v>
      </c>
      <c r="E835" s="16">
        <v>350.20000000000005</v>
      </c>
      <c r="F835" s="16"/>
      <c r="G835" s="12">
        <f t="shared" si="12"/>
        <v>0.42289578553314827</v>
      </c>
      <c r="H835" s="13">
        <f>COUNTIF(Rend_Filetadores[Data],Rend_Filetadores[[#This Row],[Data]])</f>
        <v>19</v>
      </c>
      <c r="I835" s="23">
        <f>IFERROR(Rend_Filetadores[[#This Row],[Filé produzido (kg)]]/SUMIF(Rend_Filetadores[Data],Rend_Filetadores[[#This Row],[Data]],Rend_Filetadores[Filé produzido (kg)]),"")</f>
        <v>8.3021390691268071E-2</v>
      </c>
    </row>
    <row r="836" spans="1:9" x14ac:dyDescent="0.3">
      <c r="A836" s="8">
        <v>45730</v>
      </c>
      <c r="B836" s="9" t="s">
        <v>14</v>
      </c>
      <c r="C836" s="32">
        <v>978.60000000000014</v>
      </c>
      <c r="D836" s="11">
        <v>417.00000000000006</v>
      </c>
      <c r="E836" s="16">
        <v>417.00000000000006</v>
      </c>
      <c r="F836" s="16"/>
      <c r="G836" s="12">
        <f t="shared" ref="G836:G899" si="13">IFERROR(D836/C836,"")</f>
        <v>0.42611894543225015</v>
      </c>
      <c r="H836" s="13">
        <f>COUNTIF(Rend_Filetadores[Data],Rend_Filetadores[[#This Row],[Data]])</f>
        <v>19</v>
      </c>
      <c r="I836" s="23">
        <f>IFERROR(Rend_Filetadores[[#This Row],[Filé produzido (kg)]]/SUMIF(Rend_Filetadores[Data],Rend_Filetadores[[#This Row],[Data]],Rend_Filetadores[Filé produzido (kg)]),"")</f>
        <v>9.885756687109877E-2</v>
      </c>
    </row>
    <row r="837" spans="1:9" x14ac:dyDescent="0.3">
      <c r="A837" s="8">
        <v>45730</v>
      </c>
      <c r="B837" s="9" t="s">
        <v>28</v>
      </c>
      <c r="C837" s="32">
        <v>210.7</v>
      </c>
      <c r="D837" s="11">
        <v>84.999999999999986</v>
      </c>
      <c r="E837" s="16">
        <v>84.999999999999986</v>
      </c>
      <c r="F837" s="16"/>
      <c r="G837" s="12">
        <f t="shared" si="13"/>
        <v>0.40341718082581868</v>
      </c>
      <c r="H837" s="13">
        <f>COUNTIF(Rend_Filetadores[Data],Rend_Filetadores[[#This Row],[Data]])</f>
        <v>19</v>
      </c>
      <c r="I837" s="23">
        <f>IFERROR(Rend_Filetadores[[#This Row],[Filé produzido (kg)]]/SUMIF(Rend_Filetadores[Data],Rend_Filetadores[[#This Row],[Data]],Rend_Filetadores[Filé produzido (kg)]),"")</f>
        <v>2.0150822983317489E-2</v>
      </c>
    </row>
    <row r="838" spans="1:9" x14ac:dyDescent="0.3">
      <c r="A838" s="8">
        <v>45730</v>
      </c>
      <c r="B838" s="9" t="s">
        <v>16</v>
      </c>
      <c r="C838" s="32">
        <v>573.6</v>
      </c>
      <c r="D838" s="11">
        <v>235.89999999999992</v>
      </c>
      <c r="E838" s="16">
        <v>235.89999999999992</v>
      </c>
      <c r="F838" s="16"/>
      <c r="G838" s="12">
        <f t="shared" si="13"/>
        <v>0.41126220362622024</v>
      </c>
      <c r="H838" s="13">
        <f>COUNTIF(Rend_Filetadores[Data],Rend_Filetadores[[#This Row],[Data]])</f>
        <v>19</v>
      </c>
      <c r="I838" s="23">
        <f>IFERROR(Rend_Filetadores[[#This Row],[Filé produzido (kg)]]/SUMIF(Rend_Filetadores[Data],Rend_Filetadores[[#This Row],[Data]],Rend_Filetadores[Filé produzido (kg)]),"")</f>
        <v>5.5924460491348173E-2</v>
      </c>
    </row>
    <row r="839" spans="1:9" x14ac:dyDescent="0.3">
      <c r="A839" s="8">
        <v>45730</v>
      </c>
      <c r="B839" s="9" t="s">
        <v>18</v>
      </c>
      <c r="C839" s="10">
        <v>540.29999999999995</v>
      </c>
      <c r="D839" s="11">
        <v>214</v>
      </c>
      <c r="E839" s="10">
        <v>214</v>
      </c>
      <c r="F839" s="10"/>
      <c r="G839" s="12">
        <f t="shared" si="13"/>
        <v>0.39607625393300022</v>
      </c>
      <c r="H839" s="13">
        <f>COUNTIF(Rend_Filetadores[Data],Rend_Filetadores[[#This Row],[Data]])</f>
        <v>19</v>
      </c>
      <c r="I839" s="23">
        <f>IFERROR(Rend_Filetadores[[#This Row],[Filé produzido (kg)]]/SUMIF(Rend_Filetadores[Data],Rend_Filetadores[[#This Row],[Data]],Rend_Filetadores[Filé produzido (kg)]),"")</f>
        <v>5.0732660216822857E-2</v>
      </c>
    </row>
    <row r="840" spans="1:9" x14ac:dyDescent="0.3">
      <c r="A840" s="8">
        <v>45730</v>
      </c>
      <c r="B840" s="9" t="s">
        <v>20</v>
      </c>
      <c r="C840" s="10">
        <v>836.4</v>
      </c>
      <c r="D840" s="11">
        <v>355.2999999999999</v>
      </c>
      <c r="E840" s="10">
        <v>355.2999999999999</v>
      </c>
      <c r="F840" s="10"/>
      <c r="G840" s="12">
        <f t="shared" si="13"/>
        <v>0.42479674796747957</v>
      </c>
      <c r="H840" s="13">
        <f>COUNTIF(Rend_Filetadores[Data],Rend_Filetadores[[#This Row],[Data]])</f>
        <v>19</v>
      </c>
      <c r="I840" s="23">
        <f>IFERROR(Rend_Filetadores[[#This Row],[Filé produzido (kg)]]/SUMIF(Rend_Filetadores[Data],Rend_Filetadores[[#This Row],[Data]],Rend_Filetadores[Filé produzido (kg)]),"")</f>
        <v>8.4230440070267087E-2</v>
      </c>
    </row>
    <row r="841" spans="1:9" x14ac:dyDescent="0.3">
      <c r="A841" s="8">
        <v>45730</v>
      </c>
      <c r="B841" s="9" t="s">
        <v>21</v>
      </c>
      <c r="C841" s="10">
        <v>722.90000000000009</v>
      </c>
      <c r="D841" s="11">
        <v>317.5</v>
      </c>
      <c r="E841" s="10">
        <v>317.5</v>
      </c>
      <c r="F841" s="10"/>
      <c r="G841" s="12">
        <f t="shared" si="13"/>
        <v>0.43920320929589152</v>
      </c>
      <c r="H841" s="13">
        <f>COUNTIF(Rend_Filetadores[Data],Rend_Filetadores[[#This Row],[Data]])</f>
        <v>19</v>
      </c>
      <c r="I841" s="23">
        <f>IFERROR(Rend_Filetadores[[#This Row],[Filé produzido (kg)]]/SUMIF(Rend_Filetadores[Data],Rend_Filetadores[[#This Row],[Data]],Rend_Filetadores[Filé produzido (kg)]),"")</f>
        <v>7.5269250555332984E-2</v>
      </c>
    </row>
    <row r="842" spans="1:9" x14ac:dyDescent="0.3">
      <c r="A842" s="8">
        <v>45730</v>
      </c>
      <c r="B842" s="9" t="s">
        <v>33</v>
      </c>
      <c r="C842" s="10">
        <v>333.2</v>
      </c>
      <c r="D842" s="11">
        <v>129</v>
      </c>
      <c r="E842" s="10">
        <v>129</v>
      </c>
      <c r="F842" s="10"/>
      <c r="G842" s="12">
        <f t="shared" si="13"/>
        <v>0.38715486194477794</v>
      </c>
      <c r="H842" s="13">
        <f>COUNTIF(Rend_Filetadores[Data],Rend_Filetadores[[#This Row],[Data]])</f>
        <v>19</v>
      </c>
      <c r="I842" s="23">
        <f>IFERROR(Rend_Filetadores[[#This Row],[Filé produzido (kg)]]/SUMIF(Rend_Filetadores[Data],Rend_Filetadores[[#This Row],[Data]],Rend_Filetadores[Filé produzido (kg)]),"")</f>
        <v>3.0581837233505368E-2</v>
      </c>
    </row>
    <row r="843" spans="1:9" x14ac:dyDescent="0.3">
      <c r="A843" s="8">
        <v>45730</v>
      </c>
      <c r="B843" s="9" t="s">
        <v>23</v>
      </c>
      <c r="C843" s="15">
        <v>365.3</v>
      </c>
      <c r="D843" s="11">
        <v>152.99999999999997</v>
      </c>
      <c r="E843" s="10">
        <v>152.99999999999997</v>
      </c>
      <c r="F843" s="10"/>
      <c r="G843" s="12">
        <f t="shared" si="13"/>
        <v>0.41883383520394185</v>
      </c>
      <c r="H843" s="13">
        <f>COUNTIF(Rend_Filetadores[Data],Rend_Filetadores[[#This Row],[Data]])</f>
        <v>19</v>
      </c>
      <c r="I843" s="23">
        <f>IFERROR(Rend_Filetadores[[#This Row],[Filé produzido (kg)]]/SUMIF(Rend_Filetadores[Data],Rend_Filetadores[[#This Row],[Data]],Rend_Filetadores[Filé produzido (kg)]),"")</f>
        <v>3.6271481369971478E-2</v>
      </c>
    </row>
    <row r="844" spans="1:9" x14ac:dyDescent="0.3">
      <c r="A844" s="8">
        <v>45730</v>
      </c>
      <c r="B844" s="9" t="s">
        <v>31</v>
      </c>
      <c r="C844" s="15">
        <v>535.09999999999991</v>
      </c>
      <c r="D844" s="11">
        <v>229.64</v>
      </c>
      <c r="E844" s="10">
        <v>229.64</v>
      </c>
      <c r="F844" s="10"/>
      <c r="G844" s="12">
        <f t="shared" si="13"/>
        <v>0.42915342926555788</v>
      </c>
      <c r="H844" s="13">
        <f>COUNTIF(Rend_Filetadores[Data],Rend_Filetadores[[#This Row],[Data]])</f>
        <v>19</v>
      </c>
      <c r="I844" s="23">
        <f>IFERROR(Rend_Filetadores[[#This Row],[Filé produzido (kg)]]/SUMIF(Rend_Filetadores[Data],Rend_Filetadores[[#This Row],[Data]],Rend_Filetadores[Filé produzido (kg)]),"")</f>
        <v>5.4440411645753278E-2</v>
      </c>
    </row>
    <row r="845" spans="1:9" x14ac:dyDescent="0.3">
      <c r="A845" s="8">
        <v>45730</v>
      </c>
      <c r="B845" s="9" t="s">
        <v>30</v>
      </c>
      <c r="C845" s="10">
        <v>366.1</v>
      </c>
      <c r="D845" s="11">
        <v>149.1</v>
      </c>
      <c r="E845" s="10">
        <v>149.1</v>
      </c>
      <c r="F845" s="10"/>
      <c r="G845" s="12">
        <f t="shared" si="13"/>
        <v>0.40726577437858502</v>
      </c>
      <c r="H845" s="13">
        <f>COUNTIF(Rend_Filetadores[Data],Rend_Filetadores[[#This Row],[Data]])</f>
        <v>19</v>
      </c>
      <c r="I845" s="23">
        <f>IFERROR(Rend_Filetadores[[#This Row],[Filé produzido (kg)]]/SUMIF(Rend_Filetadores[Data],Rend_Filetadores[[#This Row],[Data]],Rend_Filetadores[Filé produzido (kg)]),"")</f>
        <v>3.5346914197795738E-2</v>
      </c>
    </row>
    <row r="846" spans="1:9" x14ac:dyDescent="0.3">
      <c r="A846" s="8">
        <v>45730</v>
      </c>
      <c r="B846" s="9" t="s">
        <v>19</v>
      </c>
      <c r="C846" s="10">
        <v>603</v>
      </c>
      <c r="D846" s="11">
        <v>300.50000000000006</v>
      </c>
      <c r="E846" s="10">
        <v>300.50000000000006</v>
      </c>
      <c r="F846" s="10"/>
      <c r="G846" s="12">
        <f t="shared" si="13"/>
        <v>0.49834162520729697</v>
      </c>
      <c r="H846" s="13">
        <f>COUNTIF(Rend_Filetadores[Data],Rend_Filetadores[[#This Row],[Data]])</f>
        <v>19</v>
      </c>
      <c r="I846" s="23">
        <f>IFERROR(Rend_Filetadores[[#This Row],[Filé produzido (kg)]]/SUMIF(Rend_Filetadores[Data],Rend_Filetadores[[#This Row],[Data]],Rend_Filetadores[Filé produzido (kg)]),"")</f>
        <v>7.1239085958669499E-2</v>
      </c>
    </row>
    <row r="847" spans="1:9" x14ac:dyDescent="0.3">
      <c r="A847" s="8">
        <v>45730</v>
      </c>
      <c r="B847" s="9" t="s">
        <v>55</v>
      </c>
      <c r="C847" s="15">
        <v>361.4</v>
      </c>
      <c r="D847" s="11">
        <v>140.00000000000003</v>
      </c>
      <c r="E847" s="10">
        <v>140.00000000000003</v>
      </c>
      <c r="F847" s="10"/>
      <c r="G847" s="12">
        <f t="shared" si="13"/>
        <v>0.38738240177089106</v>
      </c>
      <c r="H847" s="13">
        <f>COUNTIF(Rend_Filetadores[Data],Rend_Filetadores[[#This Row],[Data]])</f>
        <v>19</v>
      </c>
      <c r="I847" s="23">
        <f>IFERROR(Rend_Filetadores[[#This Row],[Filé produzido (kg)]]/SUMIF(Rend_Filetadores[Data],Rend_Filetadores[[#This Row],[Data]],Rend_Filetadores[Filé produzido (kg)]),"")</f>
        <v>3.3189590796052347E-2</v>
      </c>
    </row>
    <row r="848" spans="1:9" x14ac:dyDescent="0.3">
      <c r="A848" s="8">
        <v>45730</v>
      </c>
      <c r="B848" s="9" t="s">
        <v>32</v>
      </c>
      <c r="C848" s="10">
        <v>301.79999999999995</v>
      </c>
      <c r="D848" s="11">
        <v>112.69999999999999</v>
      </c>
      <c r="E848" s="10">
        <v>112.69999999999999</v>
      </c>
      <c r="F848" s="10"/>
      <c r="G848" s="12">
        <f t="shared" si="13"/>
        <v>0.3734261100066269</v>
      </c>
      <c r="H848" s="13">
        <f>COUNTIF(Rend_Filetadores[Data],Rend_Filetadores[[#This Row],[Data]])</f>
        <v>19</v>
      </c>
      <c r="I848" s="23">
        <f>IFERROR(Rend_Filetadores[[#This Row],[Filé produzido (kg)]]/SUMIF(Rend_Filetadores[Data],Rend_Filetadores[[#This Row],[Data]],Rend_Filetadores[Filé produzido (kg)]),"")</f>
        <v>2.6717620590822128E-2</v>
      </c>
    </row>
    <row r="849" spans="1:9" x14ac:dyDescent="0.3">
      <c r="A849" s="8">
        <v>45733</v>
      </c>
      <c r="B849" s="9" t="s">
        <v>9</v>
      </c>
      <c r="C849" s="10">
        <v>676.1</v>
      </c>
      <c r="D849" s="11">
        <v>285.80000000000007</v>
      </c>
      <c r="E849" s="10">
        <v>285.80000000000007</v>
      </c>
      <c r="F849" s="10"/>
      <c r="G849" s="12">
        <f t="shared" si="13"/>
        <v>0.4227185327614259</v>
      </c>
      <c r="H849" s="13">
        <f>COUNTIF(Rend_Filetadores[Data],Rend_Filetadores[[#This Row],[Data]])</f>
        <v>18</v>
      </c>
      <c r="I849" s="23">
        <f>IFERROR(Rend_Filetadores[[#This Row],[Filé produzido (kg)]]/SUMIF(Rend_Filetadores[Data],Rend_Filetadores[[#This Row],[Data]],Rend_Filetadores[Filé produzido (kg)]),"")</f>
        <v>6.5493377331683422E-2</v>
      </c>
    </row>
    <row r="850" spans="1:9" x14ac:dyDescent="0.3">
      <c r="A850" s="8">
        <v>45733</v>
      </c>
      <c r="B850" s="9" t="s">
        <v>26</v>
      </c>
      <c r="C850" s="10">
        <v>532.1</v>
      </c>
      <c r="D850" s="11">
        <v>222.69999999999996</v>
      </c>
      <c r="E850" s="10">
        <v>222.69999999999996</v>
      </c>
      <c r="F850" s="10"/>
      <c r="G850" s="12">
        <f t="shared" si="13"/>
        <v>0.41853035143769957</v>
      </c>
      <c r="H850" s="13">
        <f>COUNTIF(Rend_Filetadores[Data],Rend_Filetadores[[#This Row],[Data]])</f>
        <v>18</v>
      </c>
      <c r="I850" s="23">
        <f>IFERROR(Rend_Filetadores[[#This Row],[Filé produzido (kg)]]/SUMIF(Rend_Filetadores[Data],Rend_Filetadores[[#This Row],[Data]],Rend_Filetadores[Filé produzido (kg)]),"")</f>
        <v>5.1033502910307532E-2</v>
      </c>
    </row>
    <row r="851" spans="1:9" x14ac:dyDescent="0.3">
      <c r="A851" s="8">
        <v>45733</v>
      </c>
      <c r="B851" s="9" t="s">
        <v>10</v>
      </c>
      <c r="C851" s="10">
        <v>705.4</v>
      </c>
      <c r="D851" s="11">
        <v>306.40000000000003</v>
      </c>
      <c r="E851" s="10">
        <v>306.40000000000003</v>
      </c>
      <c r="F851" s="10"/>
      <c r="G851" s="12">
        <f t="shared" si="13"/>
        <v>0.43436348171250361</v>
      </c>
      <c r="H851" s="13">
        <f>COUNTIF(Rend_Filetadores[Data],Rend_Filetadores[[#This Row],[Data]])</f>
        <v>18</v>
      </c>
      <c r="I851" s="23">
        <f>IFERROR(Rend_Filetadores[[#This Row],[Filé produzido (kg)]]/SUMIF(Rend_Filetadores[Data],Rend_Filetadores[[#This Row],[Data]],Rend_Filetadores[Filé produzido (kg)]),"")</f>
        <v>7.0214033640405168E-2</v>
      </c>
    </row>
    <row r="852" spans="1:9" x14ac:dyDescent="0.3">
      <c r="A852" s="8">
        <v>45733</v>
      </c>
      <c r="B852" s="9" t="s">
        <v>11</v>
      </c>
      <c r="C852" s="10">
        <v>648.4</v>
      </c>
      <c r="D852" s="11">
        <v>272.89999999999986</v>
      </c>
      <c r="E852" s="10">
        <v>272.89999999999986</v>
      </c>
      <c r="F852" s="10"/>
      <c r="G852" s="12">
        <f t="shared" si="13"/>
        <v>0.42088217149907448</v>
      </c>
      <c r="H852" s="13">
        <f>COUNTIF(Rend_Filetadores[Data],Rend_Filetadores[[#This Row],[Data]])</f>
        <v>18</v>
      </c>
      <c r="I852" s="23">
        <f>IFERROR(Rend_Filetadores[[#This Row],[Filé produzido (kg)]]/SUMIF(Rend_Filetadores[Data],Rend_Filetadores[[#This Row],[Data]],Rend_Filetadores[Filé produzido (kg)]),"")</f>
        <v>6.2537238186901309E-2</v>
      </c>
    </row>
    <row r="853" spans="1:9" x14ac:dyDescent="0.3">
      <c r="A853" s="8">
        <v>45733</v>
      </c>
      <c r="B853" s="9" t="s">
        <v>12</v>
      </c>
      <c r="C853" s="16">
        <v>652.70000000000005</v>
      </c>
      <c r="D853" s="11">
        <v>273.30000000000007</v>
      </c>
      <c r="E853" s="16">
        <v>273.30000000000007</v>
      </c>
      <c r="F853" s="16"/>
      <c r="G853" s="12">
        <f t="shared" si="13"/>
        <v>0.41872223073387477</v>
      </c>
      <c r="H853" s="13">
        <f>COUNTIF(Rend_Filetadores[Data],Rend_Filetadores[[#This Row],[Data]])</f>
        <v>18</v>
      </c>
      <c r="I853" s="23">
        <f>IFERROR(Rend_Filetadores[[#This Row],[Filé produzido (kg)]]/SUMIF(Rend_Filetadores[Data],Rend_Filetadores[[#This Row],[Data]],Rend_Filetadores[Filé produzido (kg)]),"")</f>
        <v>6.2628901416196925E-2</v>
      </c>
    </row>
    <row r="854" spans="1:9" x14ac:dyDescent="0.3">
      <c r="A854" s="8">
        <v>45733</v>
      </c>
      <c r="B854" s="9" t="s">
        <v>13</v>
      </c>
      <c r="C854" s="16">
        <v>804.60000000000014</v>
      </c>
      <c r="D854" s="11">
        <v>336.50000000000011</v>
      </c>
      <c r="E854" s="16">
        <v>336.50000000000011</v>
      </c>
      <c r="F854" s="16"/>
      <c r="G854" s="12">
        <f t="shared" si="13"/>
        <v>0.41822023365647532</v>
      </c>
      <c r="H854" s="13">
        <f>COUNTIF(Rend_Filetadores[Data],Rend_Filetadores[[#This Row],[Data]])</f>
        <v>18</v>
      </c>
      <c r="I854" s="23">
        <f>IFERROR(Rend_Filetadores[[#This Row],[Filé produzido (kg)]]/SUMIF(Rend_Filetadores[Data],Rend_Filetadores[[#This Row],[Data]],Rend_Filetadores[Filé produzido (kg)]),"")</f>
        <v>7.7111691644896688E-2</v>
      </c>
    </row>
    <row r="855" spans="1:9" x14ac:dyDescent="0.3">
      <c r="A855" s="8">
        <v>45733</v>
      </c>
      <c r="B855" s="9" t="s">
        <v>14</v>
      </c>
      <c r="C855" s="16">
        <v>807.1</v>
      </c>
      <c r="D855" s="11">
        <v>343.7000000000001</v>
      </c>
      <c r="E855" s="16">
        <v>343.7000000000001</v>
      </c>
      <c r="F855" s="16"/>
      <c r="G855" s="12">
        <f t="shared" si="13"/>
        <v>0.42584562012142246</v>
      </c>
      <c r="H855" s="13">
        <f>COUNTIF(Rend_Filetadores[Data],Rend_Filetadores[[#This Row],[Data]])</f>
        <v>18</v>
      </c>
      <c r="I855" s="23">
        <f>IFERROR(Rend_Filetadores[[#This Row],[Filé produzido (kg)]]/SUMIF(Rend_Filetadores[Data],Rend_Filetadores[[#This Row],[Data]],Rend_Filetadores[Filé produzido (kg)]),"")</f>
        <v>7.8761629772216915E-2</v>
      </c>
    </row>
    <row r="856" spans="1:9" x14ac:dyDescent="0.3">
      <c r="A856" s="8">
        <v>45733</v>
      </c>
      <c r="B856" s="9" t="s">
        <v>15</v>
      </c>
      <c r="C856" s="16">
        <v>725.69999999999993</v>
      </c>
      <c r="D856" s="11">
        <v>309.09999999999991</v>
      </c>
      <c r="E856" s="16">
        <v>309.09999999999991</v>
      </c>
      <c r="F856" s="16"/>
      <c r="G856" s="12">
        <f t="shared" si="13"/>
        <v>0.42593358136971193</v>
      </c>
      <c r="H856" s="13">
        <f>COUNTIF(Rend_Filetadores[Data],Rend_Filetadores[[#This Row],[Data]])</f>
        <v>18</v>
      </c>
      <c r="I856" s="23">
        <f>IFERROR(Rend_Filetadores[[#This Row],[Filé produzido (kg)]]/SUMIF(Rend_Filetadores[Data],Rend_Filetadores[[#This Row],[Data]],Rend_Filetadores[Filé produzido (kg)]),"")</f>
        <v>7.0832760438150233E-2</v>
      </c>
    </row>
    <row r="857" spans="1:9" x14ac:dyDescent="0.3">
      <c r="A857" s="8">
        <v>45733</v>
      </c>
      <c r="B857" s="9" t="s">
        <v>17</v>
      </c>
      <c r="C857" s="16">
        <v>610.70000000000005</v>
      </c>
      <c r="D857" s="11">
        <v>248.8000000000001</v>
      </c>
      <c r="E857" s="16">
        <v>248.8000000000001</v>
      </c>
      <c r="F857" s="16"/>
      <c r="G857" s="12">
        <f t="shared" si="13"/>
        <v>0.40740134272146727</v>
      </c>
      <c r="H857" s="13">
        <f>COUNTIF(Rend_Filetadores[Data],Rend_Filetadores[[#This Row],[Data]])</f>
        <v>18</v>
      </c>
      <c r="I857" s="23">
        <f>IFERROR(Rend_Filetadores[[#This Row],[Filé produzido (kg)]]/SUMIF(Rend_Filetadores[Data],Rend_Filetadores[[#This Row],[Data]],Rend_Filetadores[Filé produzido (kg)]),"")</f>
        <v>5.7014528621843377E-2</v>
      </c>
    </row>
    <row r="858" spans="1:9" x14ac:dyDescent="0.3">
      <c r="A858" s="17">
        <v>45733</v>
      </c>
      <c r="B858" s="18" t="s">
        <v>18</v>
      </c>
      <c r="C858" s="19">
        <v>587.09999999999991</v>
      </c>
      <c r="D858" s="11">
        <v>243.6</v>
      </c>
      <c r="E858" s="19">
        <v>243.6</v>
      </c>
      <c r="F858" s="19"/>
      <c r="G858" s="12">
        <f t="shared" si="13"/>
        <v>0.41492079713847729</v>
      </c>
      <c r="H858" s="20">
        <f>COUNTIF(Rend_Filetadores[Data],Rend_Filetadores[[#This Row],[Data]])</f>
        <v>18</v>
      </c>
      <c r="I858" s="24">
        <f>IFERROR(Rend_Filetadores[[#This Row],[Filé produzido (kg)]]/SUMIF(Rend_Filetadores[Data],Rend_Filetadores[[#This Row],[Data]],Rend_Filetadores[Filé produzido (kg)]),"")</f>
        <v>5.5822906641000973E-2</v>
      </c>
    </row>
    <row r="859" spans="1:9" x14ac:dyDescent="0.3">
      <c r="A859" s="8">
        <v>45733</v>
      </c>
      <c r="B859" s="9" t="s">
        <v>20</v>
      </c>
      <c r="C859" s="10">
        <v>261.7</v>
      </c>
      <c r="D859" s="11">
        <v>111.3</v>
      </c>
      <c r="E859" s="10">
        <v>111.3</v>
      </c>
      <c r="F859" s="10"/>
      <c r="G859" s="12">
        <f t="shared" si="13"/>
        <v>0.42529614061902943</v>
      </c>
      <c r="H859" s="13">
        <f>COUNTIF(Rend_Filetadores[Data],Rend_Filetadores[[#This Row],[Data]])</f>
        <v>18</v>
      </c>
      <c r="I859" s="23">
        <f>IFERROR(Rend_Filetadores[[#This Row],[Filé produzido (kg)]]/SUMIF(Rend_Filetadores[Data],Rend_Filetadores[[#This Row],[Data]],Rend_Filetadores[Filé produzido (kg)]),"")</f>
        <v>2.5505293551491823E-2</v>
      </c>
    </row>
    <row r="860" spans="1:9" x14ac:dyDescent="0.3">
      <c r="A860" s="8">
        <v>45733</v>
      </c>
      <c r="B860" s="9" t="s">
        <v>21</v>
      </c>
      <c r="C860" s="16">
        <v>656.2</v>
      </c>
      <c r="D860" s="11">
        <v>282.10000000000002</v>
      </c>
      <c r="E860" s="16">
        <v>282.10000000000002</v>
      </c>
      <c r="F860" s="16"/>
      <c r="G860" s="12">
        <f t="shared" si="13"/>
        <v>0.42989942090825967</v>
      </c>
      <c r="H860" s="13">
        <f>COUNTIF(Rend_Filetadores[Data],Rend_Filetadores[[#This Row],[Data]])</f>
        <v>18</v>
      </c>
      <c r="I860" s="23">
        <f>IFERROR(Rend_Filetadores[[#This Row],[Filé produzido (kg)]]/SUMIF(Rend_Filetadores[Data],Rend_Filetadores[[#This Row],[Data]],Rend_Filetadores[Filé produzido (kg)]),"")</f>
        <v>6.4645492460699408E-2</v>
      </c>
    </row>
    <row r="861" spans="1:9" x14ac:dyDescent="0.3">
      <c r="A861" s="8">
        <v>45733</v>
      </c>
      <c r="B861" s="9" t="s">
        <v>55</v>
      </c>
      <c r="C861" s="16">
        <v>485.90000000000003</v>
      </c>
      <c r="D861" s="11">
        <v>183</v>
      </c>
      <c r="E861" s="16">
        <v>183</v>
      </c>
      <c r="F861" s="16"/>
      <c r="G861" s="12">
        <f t="shared" si="13"/>
        <v>0.37662070384852847</v>
      </c>
      <c r="H861" s="13">
        <f>COUNTIF(Rend_Filetadores[Data],Rend_Filetadores[[#This Row],[Data]])</f>
        <v>18</v>
      </c>
      <c r="I861" s="23">
        <f>IFERROR(Rend_Filetadores[[#This Row],[Filé produzido (kg)]]/SUMIF(Rend_Filetadores[Data],Rend_Filetadores[[#This Row],[Data]],Rend_Filetadores[Filé produzido (kg)]),"")</f>
        <v>4.1935927402722402E-2</v>
      </c>
    </row>
    <row r="862" spans="1:9" x14ac:dyDescent="0.3">
      <c r="A862" s="8">
        <v>45733</v>
      </c>
      <c r="B862" s="9" t="s">
        <v>23</v>
      </c>
      <c r="C862" s="16">
        <v>197.29999999999998</v>
      </c>
      <c r="D862" s="11">
        <v>84</v>
      </c>
      <c r="E862" s="16">
        <v>84</v>
      </c>
      <c r="F862" s="16"/>
      <c r="G862" s="12">
        <f t="shared" si="13"/>
        <v>0.42574759249873295</v>
      </c>
      <c r="H862" s="13">
        <f>COUNTIF(Rend_Filetadores[Data],Rend_Filetadores[[#This Row],[Data]])</f>
        <v>18</v>
      </c>
      <c r="I862" s="23">
        <f>IFERROR(Rend_Filetadores[[#This Row],[Filé produzido (kg)]]/SUMIF(Rend_Filetadores[Data],Rend_Filetadores[[#This Row],[Data]],Rend_Filetadores[Filé produzido (kg)]),"")</f>
        <v>1.92492781520693E-2</v>
      </c>
    </row>
    <row r="863" spans="1:9" x14ac:dyDescent="0.3">
      <c r="A863" s="22">
        <v>45733</v>
      </c>
      <c r="B863" s="9" t="s">
        <v>16</v>
      </c>
      <c r="C863" s="16">
        <v>691.00000000000011</v>
      </c>
      <c r="D863" s="11">
        <v>284.20000000000005</v>
      </c>
      <c r="E863" s="16">
        <v>284.20000000000005</v>
      </c>
      <c r="F863" s="16"/>
      <c r="G863" s="12">
        <f t="shared" si="13"/>
        <v>0.41128798842257597</v>
      </c>
      <c r="H863" s="13">
        <f>COUNTIF(Rend_Filetadores[Data],Rend_Filetadores[[#This Row],[Data]])</f>
        <v>18</v>
      </c>
      <c r="I863" s="23">
        <f>IFERROR(Rend_Filetadores[[#This Row],[Filé produzido (kg)]]/SUMIF(Rend_Filetadores[Data],Rend_Filetadores[[#This Row],[Data]],Rend_Filetadores[Filé produzido (kg)]),"")</f>
        <v>6.5126724414501139E-2</v>
      </c>
    </row>
    <row r="864" spans="1:9" x14ac:dyDescent="0.3">
      <c r="A864" s="22">
        <v>45733</v>
      </c>
      <c r="B864" s="9" t="s">
        <v>31</v>
      </c>
      <c r="C864" s="16">
        <v>96.4</v>
      </c>
      <c r="D864" s="11">
        <v>41.7</v>
      </c>
      <c r="E864" s="16">
        <v>41.7</v>
      </c>
      <c r="F864" s="16"/>
      <c r="G864" s="12">
        <f t="shared" si="13"/>
        <v>0.43257261410788383</v>
      </c>
      <c r="H864" s="13">
        <f>COUNTIF(Rend_Filetadores[Data],Rend_Filetadores[[#This Row],[Data]])</f>
        <v>18</v>
      </c>
      <c r="I864" s="23">
        <f>IFERROR(Rend_Filetadores[[#This Row],[Filé produzido (kg)]]/SUMIF(Rend_Filetadores[Data],Rend_Filetadores[[#This Row],[Data]],Rend_Filetadores[Filé produzido (kg)]),"")</f>
        <v>9.5558916540629743E-3</v>
      </c>
    </row>
    <row r="865" spans="1:9" x14ac:dyDescent="0.3">
      <c r="A865" s="8">
        <v>45733</v>
      </c>
      <c r="B865" s="9" t="s">
        <v>35</v>
      </c>
      <c r="C865" s="16">
        <v>666.2</v>
      </c>
      <c r="D865" s="11">
        <v>292.00000000000006</v>
      </c>
      <c r="E865" s="16">
        <v>292.00000000000006</v>
      </c>
      <c r="F865" s="16"/>
      <c r="G865" s="12">
        <f t="shared" si="13"/>
        <v>0.43830681477033928</v>
      </c>
      <c r="H865" s="13">
        <f>COUNTIF(Rend_Filetadores[Data],Rend_Filetadores[[#This Row],[Data]])</f>
        <v>18</v>
      </c>
      <c r="I865" s="23">
        <f>IFERROR(Rend_Filetadores[[#This Row],[Filé produzido (kg)]]/SUMIF(Rend_Filetadores[Data],Rend_Filetadores[[#This Row],[Data]],Rend_Filetadores[Filé produzido (kg)]),"")</f>
        <v>6.6914157385764728E-2</v>
      </c>
    </row>
    <row r="866" spans="1:9" x14ac:dyDescent="0.3">
      <c r="A866" s="8">
        <v>45733</v>
      </c>
      <c r="B866" s="9" t="s">
        <v>19</v>
      </c>
      <c r="C866" s="16">
        <v>576.1</v>
      </c>
      <c r="D866" s="11">
        <v>242.69999999999996</v>
      </c>
      <c r="E866" s="16">
        <v>242.69999999999996</v>
      </c>
      <c r="F866" s="16"/>
      <c r="G866" s="12">
        <f t="shared" si="13"/>
        <v>0.42128102759937502</v>
      </c>
      <c r="H866" s="13">
        <f>COUNTIF(Rend_Filetadores[Data],Rend_Filetadores[[#This Row],[Data]])</f>
        <v>18</v>
      </c>
      <c r="I866" s="23">
        <f>IFERROR(Rend_Filetadores[[#This Row],[Filé produzido (kg)]]/SUMIF(Rend_Filetadores[Data],Rend_Filetadores[[#This Row],[Data]],Rend_Filetadores[Filé produzido (kg)]),"")</f>
        <v>5.5616664375085938E-2</v>
      </c>
    </row>
    <row r="867" spans="1:9" x14ac:dyDescent="0.3">
      <c r="A867" s="8">
        <v>45734</v>
      </c>
      <c r="B867" s="9" t="s">
        <v>9</v>
      </c>
      <c r="C867" s="16">
        <v>671.5</v>
      </c>
      <c r="D867" s="11">
        <v>284.8</v>
      </c>
      <c r="E867" s="16">
        <v>284.8</v>
      </c>
      <c r="F867" s="16"/>
      <c r="G867" s="12">
        <f t="shared" si="13"/>
        <v>0.4241250930752048</v>
      </c>
      <c r="H867" s="13">
        <f>COUNTIF(Rend_Filetadores[Data],Rend_Filetadores[[#This Row],[Data]])</f>
        <v>18</v>
      </c>
      <c r="I867" s="23">
        <f>IFERROR(Rend_Filetadores[[#This Row],[Filé produzido (kg)]]/SUMIF(Rend_Filetadores[Data],Rend_Filetadores[[#This Row],[Data]],Rend_Filetadores[Filé produzido (kg)]),"")</f>
        <v>6.4640595565037803E-2</v>
      </c>
    </row>
    <row r="868" spans="1:9" x14ac:dyDescent="0.3">
      <c r="A868" s="8">
        <v>45734</v>
      </c>
      <c r="B868" s="9" t="s">
        <v>26</v>
      </c>
      <c r="C868" s="16">
        <v>610.99999999999989</v>
      </c>
      <c r="D868" s="11">
        <v>249.3000000000001</v>
      </c>
      <c r="E868" s="16">
        <v>249.3000000000001</v>
      </c>
      <c r="F868" s="16"/>
      <c r="G868" s="12">
        <f t="shared" si="13"/>
        <v>0.40801963993453377</v>
      </c>
      <c r="H868" s="13">
        <f>COUNTIF(Rend_Filetadores[Data],Rend_Filetadores[[#This Row],[Data]])</f>
        <v>18</v>
      </c>
      <c r="I868" s="23">
        <f>IFERROR(Rend_Filetadores[[#This Row],[Filé produzido (kg)]]/SUMIF(Rend_Filetadores[Data],Rend_Filetadores[[#This Row],[Data]],Rend_Filetadores[Filé produzido (kg)]),"")</f>
        <v>5.6583217957738512E-2</v>
      </c>
    </row>
    <row r="869" spans="1:9" x14ac:dyDescent="0.3">
      <c r="A869" s="8">
        <v>45734</v>
      </c>
      <c r="B869" s="9" t="s">
        <v>10</v>
      </c>
      <c r="C869" s="16">
        <v>728.5</v>
      </c>
      <c r="D869" s="11">
        <v>309.79999999999995</v>
      </c>
      <c r="E869" s="16">
        <v>309.79999999999995</v>
      </c>
      <c r="F869" s="16"/>
      <c r="G869" s="12">
        <f t="shared" si="13"/>
        <v>0.42525737817433074</v>
      </c>
      <c r="H869" s="13">
        <f>COUNTIF(Rend_Filetadores[Data],Rend_Filetadores[[#This Row],[Data]])</f>
        <v>18</v>
      </c>
      <c r="I869" s="23">
        <f>IFERROR(Rend_Filetadores[[#This Row],[Filé produzido (kg)]]/SUMIF(Rend_Filetadores[Data],Rend_Filetadores[[#This Row],[Data]],Rend_Filetadores[Filé produzido (kg)]),"")</f>
        <v>7.0314805147642934E-2</v>
      </c>
    </row>
    <row r="870" spans="1:9" x14ac:dyDescent="0.3">
      <c r="A870" s="8">
        <v>45734</v>
      </c>
      <c r="B870" s="9" t="s">
        <v>11</v>
      </c>
      <c r="C870" s="16">
        <v>540.9</v>
      </c>
      <c r="D870" s="11">
        <v>219.8</v>
      </c>
      <c r="E870" s="16">
        <v>219.8</v>
      </c>
      <c r="F870" s="16"/>
      <c r="G870" s="12">
        <f t="shared" si="13"/>
        <v>0.40635977075244967</v>
      </c>
      <c r="H870" s="13">
        <f>COUNTIF(Rend_Filetadores[Data],Rend_Filetadores[[#This Row],[Data]])</f>
        <v>18</v>
      </c>
      <c r="I870" s="23">
        <f>IFERROR(Rend_Filetadores[[#This Row],[Filé produzido (kg)]]/SUMIF(Rend_Filetadores[Data],Rend_Filetadores[[#This Row],[Data]],Rend_Filetadores[Filé produzido (kg)]),"")</f>
        <v>4.9887650650264424E-2</v>
      </c>
    </row>
    <row r="871" spans="1:9" x14ac:dyDescent="0.3">
      <c r="A871" s="8">
        <v>45734</v>
      </c>
      <c r="B871" s="9" t="s">
        <v>12</v>
      </c>
      <c r="C871" s="16">
        <v>541.70000000000005</v>
      </c>
      <c r="D871" s="11">
        <v>225.00000000000009</v>
      </c>
      <c r="E871" s="16">
        <v>225.00000000000009</v>
      </c>
      <c r="F871" s="16"/>
      <c r="G871" s="12">
        <f t="shared" si="13"/>
        <v>0.41535905482739538</v>
      </c>
      <c r="H871" s="13">
        <f>COUNTIF(Rend_Filetadores[Data],Rend_Filetadores[[#This Row],[Data]])</f>
        <v>18</v>
      </c>
      <c r="I871" s="23">
        <f>IFERROR(Rend_Filetadores[[#This Row],[Filé produzido (kg)]]/SUMIF(Rend_Filetadores[Data],Rend_Filetadores[[#This Row],[Data]],Rend_Filetadores[Filé produzido (kg)]),"")</f>
        <v>5.1067886243446312E-2</v>
      </c>
    </row>
    <row r="872" spans="1:9" x14ac:dyDescent="0.3">
      <c r="A872" s="8">
        <v>45734</v>
      </c>
      <c r="B872" s="9" t="s">
        <v>13</v>
      </c>
      <c r="C872" s="16">
        <v>722.4</v>
      </c>
      <c r="D872" s="11">
        <v>302.10000000000002</v>
      </c>
      <c r="E872" s="16">
        <v>302.10000000000002</v>
      </c>
      <c r="F872" s="16"/>
      <c r="G872" s="12">
        <f t="shared" si="13"/>
        <v>0.41818936877076418</v>
      </c>
      <c r="H872" s="13">
        <f>COUNTIF(Rend_Filetadores[Data],Rend_Filetadores[[#This Row],[Data]])</f>
        <v>18</v>
      </c>
      <c r="I872" s="23">
        <f>IFERROR(Rend_Filetadores[[#This Row],[Filé produzido (kg)]]/SUMIF(Rend_Filetadores[Data],Rend_Filetadores[[#This Row],[Data]],Rend_Filetadores[Filé produzido (kg)]),"")</f>
        <v>6.8567148596200556E-2</v>
      </c>
    </row>
    <row r="873" spans="1:9" x14ac:dyDescent="0.3">
      <c r="A873" s="8">
        <v>45734</v>
      </c>
      <c r="B873" s="9" t="s">
        <v>14</v>
      </c>
      <c r="C873" s="16">
        <v>840.4</v>
      </c>
      <c r="D873" s="11">
        <v>352.70000000000005</v>
      </c>
      <c r="E873" s="16">
        <v>352.70000000000005</v>
      </c>
      <c r="F873" s="16"/>
      <c r="G873" s="12">
        <f t="shared" si="13"/>
        <v>0.41968110423607813</v>
      </c>
      <c r="H873" s="13">
        <f>COUNTIF(Rend_Filetadores[Data],Rend_Filetadores[[#This Row],[Data]])</f>
        <v>18</v>
      </c>
      <c r="I873" s="23">
        <f>IFERROR(Rend_Filetadores[[#This Row],[Filé produzido (kg)]]/SUMIF(Rend_Filetadores[Data],Rend_Filetadores[[#This Row],[Data]],Rend_Filetadores[Filé produzido (kg)]),"")</f>
        <v>8.0051748791393373E-2</v>
      </c>
    </row>
    <row r="874" spans="1:9" x14ac:dyDescent="0.3">
      <c r="A874" s="8">
        <v>45734</v>
      </c>
      <c r="B874" s="9" t="s">
        <v>15</v>
      </c>
      <c r="C874" s="16">
        <v>541.4</v>
      </c>
      <c r="D874" s="11">
        <v>226.79999999999995</v>
      </c>
      <c r="E874" s="16">
        <v>226.79999999999995</v>
      </c>
      <c r="F874" s="16"/>
      <c r="G874" s="12">
        <f t="shared" si="13"/>
        <v>0.41891392685629841</v>
      </c>
      <c r="H874" s="13">
        <f>COUNTIF(Rend_Filetadores[Data],Rend_Filetadores[[#This Row],[Data]])</f>
        <v>18</v>
      </c>
      <c r="I874" s="23">
        <f>IFERROR(Rend_Filetadores[[#This Row],[Filé produzido (kg)]]/SUMIF(Rend_Filetadores[Data],Rend_Filetadores[[#This Row],[Data]],Rend_Filetadores[Filé produzido (kg)]),"")</f>
        <v>5.1476429333393851E-2</v>
      </c>
    </row>
    <row r="875" spans="1:9" x14ac:dyDescent="0.3">
      <c r="A875" s="8">
        <v>45734</v>
      </c>
      <c r="B875" s="9" t="s">
        <v>17</v>
      </c>
      <c r="C875" s="16">
        <v>585.90000000000009</v>
      </c>
      <c r="D875" s="11">
        <v>240.60000000000008</v>
      </c>
      <c r="E875" s="16">
        <v>240.60000000000008</v>
      </c>
      <c r="F875" s="16"/>
      <c r="G875" s="12">
        <f t="shared" si="13"/>
        <v>0.41065028161802364</v>
      </c>
      <c r="H875" s="13">
        <f>COUNTIF(Rend_Filetadores[Data],Rend_Filetadores[[#This Row],[Data]])</f>
        <v>18</v>
      </c>
      <c r="I875" s="23">
        <f>IFERROR(Rend_Filetadores[[#This Row],[Filé produzido (kg)]]/SUMIF(Rend_Filetadores[Data],Rend_Filetadores[[#This Row],[Data]],Rend_Filetadores[Filé produzido (kg)]),"")</f>
        <v>5.4608593022991918E-2</v>
      </c>
    </row>
    <row r="876" spans="1:9" x14ac:dyDescent="0.3">
      <c r="A876" s="8">
        <v>45734</v>
      </c>
      <c r="B876" s="9" t="s">
        <v>18</v>
      </c>
      <c r="C876" s="16">
        <v>534.6</v>
      </c>
      <c r="D876" s="11">
        <v>219.99999999999997</v>
      </c>
      <c r="E876" s="16">
        <v>219.99999999999997</v>
      </c>
      <c r="F876" s="16"/>
      <c r="G876" s="12">
        <f t="shared" si="13"/>
        <v>0.41152263374485587</v>
      </c>
      <c r="H876" s="13">
        <f>COUNTIF(Rend_Filetadores[Data],Rend_Filetadores[[#This Row],[Data]])</f>
        <v>18</v>
      </c>
      <c r="I876" s="23">
        <f>IFERROR(Rend_Filetadores[[#This Row],[Filé produzido (kg)]]/SUMIF(Rend_Filetadores[Data],Rend_Filetadores[[#This Row],[Data]],Rend_Filetadores[Filé produzido (kg)]),"")</f>
        <v>4.9933044326925254E-2</v>
      </c>
    </row>
    <row r="877" spans="1:9" x14ac:dyDescent="0.3">
      <c r="A877" s="8">
        <v>45734</v>
      </c>
      <c r="B877" s="9" t="s">
        <v>20</v>
      </c>
      <c r="C877" s="16">
        <v>684.2</v>
      </c>
      <c r="D877" s="11">
        <v>282.2</v>
      </c>
      <c r="E877" s="16">
        <v>282.2</v>
      </c>
      <c r="F877" s="16"/>
      <c r="G877" s="12">
        <f t="shared" si="13"/>
        <v>0.41245249926921951</v>
      </c>
      <c r="H877" s="13">
        <f>COUNTIF(Rend_Filetadores[Data],Rend_Filetadores[[#This Row],[Data]])</f>
        <v>18</v>
      </c>
      <c r="I877" s="23">
        <f>IFERROR(Rend_Filetadores[[#This Row],[Filé produzido (kg)]]/SUMIF(Rend_Filetadores[Data],Rend_Filetadores[[#This Row],[Data]],Rend_Filetadores[Filé produzido (kg)]),"")</f>
        <v>6.4050477768446856E-2</v>
      </c>
    </row>
    <row r="878" spans="1:9" x14ac:dyDescent="0.3">
      <c r="A878" s="8">
        <v>45734</v>
      </c>
      <c r="B878" s="9" t="s">
        <v>21</v>
      </c>
      <c r="C878" s="16">
        <v>715.19999999999993</v>
      </c>
      <c r="D878" s="11">
        <v>306</v>
      </c>
      <c r="E878" s="16">
        <v>306</v>
      </c>
      <c r="F878" s="16"/>
      <c r="G878" s="12">
        <f t="shared" si="13"/>
        <v>0.42785234899328861</v>
      </c>
      <c r="H878" s="13">
        <f>COUNTIF(Rend_Filetadores[Data],Rend_Filetadores[[#This Row],[Data]])</f>
        <v>18</v>
      </c>
      <c r="I878" s="23">
        <f>IFERROR(Rend_Filetadores[[#This Row],[Filé produzido (kg)]]/SUMIF(Rend_Filetadores[Data],Rend_Filetadores[[#This Row],[Data]],Rend_Filetadores[Filé produzido (kg)]),"")</f>
        <v>6.9452325291086955E-2</v>
      </c>
    </row>
    <row r="879" spans="1:9" x14ac:dyDescent="0.3">
      <c r="A879" s="8">
        <v>45734</v>
      </c>
      <c r="B879" s="9" t="s">
        <v>55</v>
      </c>
      <c r="C879" s="16">
        <v>560.29999999999995</v>
      </c>
      <c r="D879" s="11">
        <v>212.7</v>
      </c>
      <c r="E879" s="16">
        <v>212.7</v>
      </c>
      <c r="F879" s="16"/>
      <c r="G879" s="12">
        <f t="shared" si="13"/>
        <v>0.37961806175263252</v>
      </c>
      <c r="H879" s="13">
        <f>COUNTIF(Rend_Filetadores[Data],Rend_Filetadores[[#This Row],[Data]])</f>
        <v>18</v>
      </c>
      <c r="I879" s="23">
        <f>IFERROR(Rend_Filetadores[[#This Row],[Filé produzido (kg)]]/SUMIF(Rend_Filetadores[Data],Rend_Filetadores[[#This Row],[Data]],Rend_Filetadores[Filé produzido (kg)]),"")</f>
        <v>4.8276175128804562E-2</v>
      </c>
    </row>
    <row r="880" spans="1:9" x14ac:dyDescent="0.3">
      <c r="A880" s="8">
        <v>45734</v>
      </c>
      <c r="B880" s="9" t="s">
        <v>23</v>
      </c>
      <c r="C880" s="16">
        <v>26.4</v>
      </c>
      <c r="D880" s="11">
        <v>10.9</v>
      </c>
      <c r="E880" s="16">
        <v>10.9</v>
      </c>
      <c r="F880" s="16"/>
      <c r="G880" s="12">
        <f t="shared" si="13"/>
        <v>0.4128787878787879</v>
      </c>
      <c r="H880" s="13">
        <f>COUNTIF(Rend_Filetadores[Data],Rend_Filetadores[[#This Row],[Data]])</f>
        <v>18</v>
      </c>
      <c r="I880" s="23">
        <f>IFERROR(Rend_Filetadores[[#This Row],[Filé produzido (kg)]]/SUMIF(Rend_Filetadores[Data],Rend_Filetadores[[#This Row],[Data]],Rend_Filetadores[Filé produzido (kg)]),"")</f>
        <v>2.4739553780158425E-3</v>
      </c>
    </row>
    <row r="881" spans="1:9" x14ac:dyDescent="0.3">
      <c r="A881" s="8">
        <v>45734</v>
      </c>
      <c r="B881" s="9" t="s">
        <v>35</v>
      </c>
      <c r="C881" s="16">
        <v>609.30000000000007</v>
      </c>
      <c r="D881" s="11">
        <v>266.00000000000006</v>
      </c>
      <c r="E881" s="16">
        <v>266.00000000000006</v>
      </c>
      <c r="F881" s="16"/>
      <c r="G881" s="12">
        <f t="shared" si="13"/>
        <v>0.43656655178073206</v>
      </c>
      <c r="H881" s="13">
        <f>COUNTIF(Rend_Filetadores[Data],Rend_Filetadores[[#This Row],[Data]])</f>
        <v>18</v>
      </c>
      <c r="I881" s="23">
        <f>IFERROR(Rend_Filetadores[[#This Row],[Filé produzido (kg)]]/SUMIF(Rend_Filetadores[Data],Rend_Filetadores[[#This Row],[Data]],Rend_Filetadores[Filé produzido (kg)]),"")</f>
        <v>6.0373589958918741E-2</v>
      </c>
    </row>
    <row r="882" spans="1:9" x14ac:dyDescent="0.3">
      <c r="A882" s="8">
        <v>45734</v>
      </c>
      <c r="B882" s="9" t="s">
        <v>31</v>
      </c>
      <c r="C882" s="16">
        <v>461.19999999999993</v>
      </c>
      <c r="D882" s="11">
        <v>198.3</v>
      </c>
      <c r="E882" s="16">
        <v>198.3</v>
      </c>
      <c r="F882" s="16"/>
      <c r="G882" s="12">
        <f t="shared" si="13"/>
        <v>0.42996530789245457</v>
      </c>
      <c r="H882" s="13">
        <f>COUNTIF(Rend_Filetadores[Data],Rend_Filetadores[[#This Row],[Data]])</f>
        <v>18</v>
      </c>
      <c r="I882" s="23">
        <f>IFERROR(Rend_Filetadores[[#This Row],[Filé produzido (kg)]]/SUMIF(Rend_Filetadores[Data],Rend_Filetadores[[#This Row],[Data]],Rend_Filetadores[Filé produzido (kg)]),"")</f>
        <v>4.5007830409224001E-2</v>
      </c>
    </row>
    <row r="883" spans="1:9" x14ac:dyDescent="0.3">
      <c r="A883" s="8">
        <v>45734</v>
      </c>
      <c r="B883" s="9" t="s">
        <v>16</v>
      </c>
      <c r="C883" s="16">
        <v>627.1</v>
      </c>
      <c r="D883" s="11">
        <v>257.7</v>
      </c>
      <c r="E883" s="16">
        <v>257.7</v>
      </c>
      <c r="F883" s="16"/>
      <c r="G883" s="12">
        <f t="shared" si="13"/>
        <v>0.41093924413969063</v>
      </c>
      <c r="H883" s="13">
        <f>COUNTIF(Rend_Filetadores[Data],Rend_Filetadores[[#This Row],[Data]])</f>
        <v>18</v>
      </c>
      <c r="I883" s="23">
        <f>IFERROR(Rend_Filetadores[[#This Row],[Filé produzido (kg)]]/SUMIF(Rend_Filetadores[Data],Rend_Filetadores[[#This Row],[Data]],Rend_Filetadores[Filé produzido (kg)]),"")</f>
        <v>5.848975237749382E-2</v>
      </c>
    </row>
    <row r="884" spans="1:9" x14ac:dyDescent="0.3">
      <c r="A884" s="8">
        <v>45734</v>
      </c>
      <c r="B884" s="9" t="s">
        <v>19</v>
      </c>
      <c r="C884" s="16">
        <v>580.5</v>
      </c>
      <c r="D884" s="11">
        <v>241.1999999999999</v>
      </c>
      <c r="E884" s="16">
        <v>241.1999999999999</v>
      </c>
      <c r="F884" s="16"/>
      <c r="G884" s="12">
        <f t="shared" si="13"/>
        <v>0.41550387596899208</v>
      </c>
      <c r="H884" s="13">
        <f>COUNTIF(Rend_Filetadores[Data],Rend_Filetadores[[#This Row],[Data]])</f>
        <v>18</v>
      </c>
      <c r="I884" s="23">
        <f>IFERROR(Rend_Filetadores[[#This Row],[Filé produzido (kg)]]/SUMIF(Rend_Filetadores[Data],Rend_Filetadores[[#This Row],[Data]],Rend_Filetadores[Filé produzido (kg)]),"")</f>
        <v>5.4744774052974406E-2</v>
      </c>
    </row>
    <row r="885" spans="1:9" x14ac:dyDescent="0.3">
      <c r="A885" s="8">
        <v>45735</v>
      </c>
      <c r="B885" s="9" t="s">
        <v>18</v>
      </c>
      <c r="C885" s="16">
        <v>493.70000000000005</v>
      </c>
      <c r="D885" s="11">
        <v>195.10000000000002</v>
      </c>
      <c r="E885" s="16">
        <v>195.10000000000002</v>
      </c>
      <c r="F885" s="16"/>
      <c r="G885" s="12">
        <f t="shared" si="13"/>
        <v>0.39517925865910475</v>
      </c>
      <c r="H885" s="13">
        <f>COUNTIF(Rend_Filetadores[Data],Rend_Filetadores[[#This Row],[Data]])</f>
        <v>18</v>
      </c>
      <c r="I885" s="23">
        <f>IFERROR(Rend_Filetadores[[#This Row],[Filé produzido (kg)]]/SUMIF(Rend_Filetadores[Data],Rend_Filetadores[[#This Row],[Data]],Rend_Filetadores[Filé produzido (kg)]),"")</f>
        <v>4.8653851908747228E-2</v>
      </c>
    </row>
    <row r="886" spans="1:9" x14ac:dyDescent="0.3">
      <c r="A886" s="8">
        <v>45735</v>
      </c>
      <c r="B886" s="9" t="s">
        <v>35</v>
      </c>
      <c r="C886" s="16">
        <v>599.79999999999995</v>
      </c>
      <c r="D886" s="11">
        <v>251.9499999999999</v>
      </c>
      <c r="E886" s="16">
        <v>251.9499999999999</v>
      </c>
      <c r="F886" s="16"/>
      <c r="G886" s="12">
        <f t="shared" si="13"/>
        <v>0.42005668556185383</v>
      </c>
      <c r="H886" s="13">
        <f>COUNTIF(Rend_Filetadores[Data],Rend_Filetadores[[#This Row],[Data]])</f>
        <v>18</v>
      </c>
      <c r="I886" s="23">
        <f>IFERROR(Rend_Filetadores[[#This Row],[Filé produzido (kg)]]/SUMIF(Rend_Filetadores[Data],Rend_Filetadores[[#This Row],[Data]],Rend_Filetadores[Filé produzido (kg)]),"")</f>
        <v>6.2831050683797324E-2</v>
      </c>
    </row>
    <row r="887" spans="1:9" x14ac:dyDescent="0.3">
      <c r="A887" s="8">
        <v>45735</v>
      </c>
      <c r="B887" s="9" t="s">
        <v>21</v>
      </c>
      <c r="C887" s="16">
        <v>603.1</v>
      </c>
      <c r="D887" s="11">
        <v>253.19999999999982</v>
      </c>
      <c r="E887" s="16">
        <v>253.19999999999982</v>
      </c>
      <c r="F887" s="16"/>
      <c r="G887" s="12">
        <f t="shared" si="13"/>
        <v>0.41983087381860357</v>
      </c>
      <c r="H887" s="13">
        <f>COUNTIF(Rend_Filetadores[Data],Rend_Filetadores[[#This Row],[Data]])</f>
        <v>18</v>
      </c>
      <c r="I887" s="23">
        <f>IFERROR(Rend_Filetadores[[#This Row],[Filé produzido (kg)]]/SUMIF(Rend_Filetadores[Data],Rend_Filetadores[[#This Row],[Data]],Rend_Filetadores[Filé produzido (kg)]),"")</f>
        <v>6.314277449151609E-2</v>
      </c>
    </row>
    <row r="888" spans="1:9" x14ac:dyDescent="0.3">
      <c r="A888" s="8">
        <v>45735</v>
      </c>
      <c r="B888" s="9" t="s">
        <v>30</v>
      </c>
      <c r="C888" s="16">
        <v>289.39999999999998</v>
      </c>
      <c r="D888" s="11">
        <v>111.10000000000002</v>
      </c>
      <c r="E888" s="16">
        <v>111.10000000000002</v>
      </c>
      <c r="F888" s="16"/>
      <c r="G888" s="12">
        <f t="shared" si="13"/>
        <v>0.38389771941948869</v>
      </c>
      <c r="H888" s="13">
        <f>COUNTIF(Rend_Filetadores[Data],Rend_Filetadores[[#This Row],[Data]])</f>
        <v>18</v>
      </c>
      <c r="I888" s="23">
        <f>IFERROR(Rend_Filetadores[[#This Row],[Filé produzido (kg)]]/SUMIF(Rend_Filetadores[Data],Rend_Filetadores[[#This Row],[Data]],Rend_Filetadores[Filé produzido (kg)]),"")</f>
        <v>2.7706012030045198E-2</v>
      </c>
    </row>
    <row r="889" spans="1:9" x14ac:dyDescent="0.3">
      <c r="A889" s="8">
        <v>45735</v>
      </c>
      <c r="B889" s="9" t="s">
        <v>15</v>
      </c>
      <c r="C889" s="16">
        <v>602.50000000000011</v>
      </c>
      <c r="D889" s="11">
        <v>248.59999999999997</v>
      </c>
      <c r="E889" s="16">
        <v>248.59999999999997</v>
      </c>
      <c r="F889" s="16"/>
      <c r="G889" s="12">
        <f t="shared" si="13"/>
        <v>0.4126141078838173</v>
      </c>
      <c r="H889" s="13">
        <f>COUNTIF(Rend_Filetadores[Data],Rend_Filetadores[[#This Row],[Data]])</f>
        <v>18</v>
      </c>
      <c r="I889" s="23">
        <f>IFERROR(Rend_Filetadores[[#This Row],[Filé produzido (kg)]]/SUMIF(Rend_Filetadores[Data],Rend_Filetadores[[#This Row],[Data]],Rend_Filetadores[Filé produzido (kg)]),"")</f>
        <v>6.1995630879111009E-2</v>
      </c>
    </row>
    <row r="890" spans="1:9" x14ac:dyDescent="0.3">
      <c r="A890" s="8">
        <v>45735</v>
      </c>
      <c r="B890" s="9" t="s">
        <v>16</v>
      </c>
      <c r="C890" s="16">
        <v>617.79999999999995</v>
      </c>
      <c r="D890" s="11">
        <v>249.89999999999992</v>
      </c>
      <c r="E890" s="16">
        <v>249.89999999999992</v>
      </c>
      <c r="F890" s="16"/>
      <c r="G890" s="12">
        <f t="shared" si="13"/>
        <v>0.40449983813531876</v>
      </c>
      <c r="H890" s="13">
        <f>COUNTIF(Rend_Filetadores[Data],Rend_Filetadores[[#This Row],[Data]])</f>
        <v>18</v>
      </c>
      <c r="I890" s="23">
        <f>IFERROR(Rend_Filetadores[[#This Row],[Filé produzido (kg)]]/SUMIF(Rend_Filetadores[Data],Rend_Filetadores[[#This Row],[Data]],Rend_Filetadores[Filé produzido (kg)]),"")</f>
        <v>6.231982363913853E-2</v>
      </c>
    </row>
    <row r="891" spans="1:9" x14ac:dyDescent="0.3">
      <c r="A891" s="8">
        <v>45735</v>
      </c>
      <c r="B891" s="9" t="s">
        <v>26</v>
      </c>
      <c r="C891" s="16">
        <v>568.20000000000005</v>
      </c>
      <c r="D891" s="11">
        <v>232.4</v>
      </c>
      <c r="E891" s="16">
        <v>232.4</v>
      </c>
      <c r="F891" s="16"/>
      <c r="G891" s="12">
        <f t="shared" si="13"/>
        <v>0.40901091165082715</v>
      </c>
      <c r="H891" s="13">
        <f>COUNTIF(Rend_Filetadores[Data],Rend_Filetadores[[#This Row],[Data]])</f>
        <v>18</v>
      </c>
      <c r="I891" s="23">
        <f>IFERROR(Rend_Filetadores[[#This Row],[Filé produzido (kg)]]/SUMIF(Rend_Filetadores[Data],Rend_Filetadores[[#This Row],[Data]],Rend_Filetadores[Filé produzido (kg)]),"")</f>
        <v>5.7955690331075629E-2</v>
      </c>
    </row>
    <row r="892" spans="1:9" x14ac:dyDescent="0.3">
      <c r="A892" s="8">
        <v>45735</v>
      </c>
      <c r="B892" s="9" t="s">
        <v>9</v>
      </c>
      <c r="C892" s="16">
        <v>629.1</v>
      </c>
      <c r="D892" s="11">
        <v>256.2</v>
      </c>
      <c r="E892" s="16">
        <v>256.2</v>
      </c>
      <c r="F892" s="16"/>
      <c r="G892" s="12">
        <f t="shared" si="13"/>
        <v>0.40724845016690508</v>
      </c>
      <c r="H892" s="13">
        <f>COUNTIF(Rend_Filetadores[Data],Rend_Filetadores[[#This Row],[Data]])</f>
        <v>18</v>
      </c>
      <c r="I892" s="23">
        <f>IFERROR(Rend_Filetadores[[#This Row],[Filé produzido (kg)]]/SUMIF(Rend_Filetadores[Data],Rend_Filetadores[[#This Row],[Data]],Rend_Filetadores[Filé produzido (kg)]),"")</f>
        <v>6.3890911630041194E-2</v>
      </c>
    </row>
    <row r="893" spans="1:9" x14ac:dyDescent="0.3">
      <c r="A893" s="8">
        <v>45735</v>
      </c>
      <c r="B893" s="9" t="s">
        <v>17</v>
      </c>
      <c r="C893" s="16">
        <v>604.20000000000005</v>
      </c>
      <c r="D893" s="11">
        <v>239.70000000000002</v>
      </c>
      <c r="E893" s="16">
        <v>239.70000000000002</v>
      </c>
      <c r="F893" s="16"/>
      <c r="G893" s="12">
        <f t="shared" si="13"/>
        <v>0.39672293942403175</v>
      </c>
      <c r="H893" s="13">
        <f>COUNTIF(Rend_Filetadores[Data],Rend_Filetadores[[#This Row],[Data]])</f>
        <v>18</v>
      </c>
      <c r="I893" s="23">
        <f>IFERROR(Rend_Filetadores[[#This Row],[Filé produzido (kg)]]/SUMIF(Rend_Filetadores[Data],Rend_Filetadores[[#This Row],[Data]],Rend_Filetadores[Filé produzido (kg)]),"")</f>
        <v>5.977615736815331E-2</v>
      </c>
    </row>
    <row r="894" spans="1:9" x14ac:dyDescent="0.3">
      <c r="A894" s="8">
        <v>45735</v>
      </c>
      <c r="B894" s="9" t="s">
        <v>20</v>
      </c>
      <c r="C894" s="16">
        <v>687.69999999999993</v>
      </c>
      <c r="D894" s="11">
        <v>276.29999999999995</v>
      </c>
      <c r="E894" s="16">
        <v>276.29999999999995</v>
      </c>
      <c r="F894" s="16"/>
      <c r="G894" s="12">
        <f t="shared" si="13"/>
        <v>0.40177402937327322</v>
      </c>
      <c r="H894" s="13">
        <f>COUNTIF(Rend_Filetadores[Data],Rend_Filetadores[[#This Row],[Data]])</f>
        <v>18</v>
      </c>
      <c r="I894" s="23">
        <f>IFERROR(Rend_Filetadores[[#This Row],[Filé produzido (kg)]]/SUMIF(Rend_Filetadores[Data],Rend_Filetadores[[#This Row],[Data]],Rend_Filetadores[Filé produzido (kg)]),"")</f>
        <v>6.8903430458159179E-2</v>
      </c>
    </row>
    <row r="895" spans="1:9" x14ac:dyDescent="0.3">
      <c r="A895" s="8">
        <v>45735</v>
      </c>
      <c r="B895" s="9" t="s">
        <v>10</v>
      </c>
      <c r="C895" s="16">
        <v>435.6</v>
      </c>
      <c r="D895" s="11">
        <v>178</v>
      </c>
      <c r="E895" s="16">
        <v>178</v>
      </c>
      <c r="F895" s="16"/>
      <c r="G895" s="12">
        <f t="shared" si="13"/>
        <v>0.40863177226813591</v>
      </c>
      <c r="H895" s="13">
        <f>COUNTIF(Rend_Filetadores[Data],Rend_Filetadores[[#This Row],[Data]])</f>
        <v>18</v>
      </c>
      <c r="I895" s="23">
        <f>IFERROR(Rend_Filetadores[[#This Row],[Filé produzido (kg)]]/SUMIF(Rend_Filetadores[Data],Rend_Filetadores[[#This Row],[Data]],Rend_Filetadores[Filé produzido (kg)]),"")</f>
        <v>4.4389470219154313E-2</v>
      </c>
    </row>
    <row r="896" spans="1:9" x14ac:dyDescent="0.3">
      <c r="A896" s="8">
        <v>45735</v>
      </c>
      <c r="B896" s="9" t="s">
        <v>23</v>
      </c>
      <c r="C896" s="16">
        <v>21.6</v>
      </c>
      <c r="D896" s="11">
        <v>9</v>
      </c>
      <c r="E896" s="16">
        <v>9</v>
      </c>
      <c r="F896" s="16"/>
      <c r="G896" s="12">
        <f t="shared" si="13"/>
        <v>0.41666666666666663</v>
      </c>
      <c r="H896" s="13">
        <f>COUNTIF(Rend_Filetadores[Data],Rend_Filetadores[[#This Row],[Data]])</f>
        <v>18</v>
      </c>
      <c r="I896" s="23">
        <f>IFERROR(Rend_Filetadores[[#This Row],[Filé produzido (kg)]]/SUMIF(Rend_Filetadores[Data],Rend_Filetadores[[#This Row],[Data]],Rend_Filetadores[Filé produzido (kg)]),"")</f>
        <v>2.2444114155752179E-3</v>
      </c>
    </row>
    <row r="897" spans="1:9" x14ac:dyDescent="0.3">
      <c r="A897" s="8">
        <v>45735</v>
      </c>
      <c r="B897" s="9" t="s">
        <v>13</v>
      </c>
      <c r="C897" s="16">
        <v>786.7</v>
      </c>
      <c r="D897" s="11">
        <v>318.00000000000006</v>
      </c>
      <c r="E897" s="16">
        <v>318.00000000000006</v>
      </c>
      <c r="F897" s="16"/>
      <c r="G897" s="12">
        <f t="shared" si="13"/>
        <v>0.40422016016270501</v>
      </c>
      <c r="H897" s="13">
        <f>COUNTIF(Rend_Filetadores[Data],Rend_Filetadores[[#This Row],[Data]])</f>
        <v>18</v>
      </c>
      <c r="I897" s="23">
        <f>IFERROR(Rend_Filetadores[[#This Row],[Filé produzido (kg)]]/SUMIF(Rend_Filetadores[Data],Rend_Filetadores[[#This Row],[Data]],Rend_Filetadores[Filé produzido (kg)]),"")</f>
        <v>7.9302536683657721E-2</v>
      </c>
    </row>
    <row r="898" spans="1:9" x14ac:dyDescent="0.3">
      <c r="A898" s="8">
        <v>45735</v>
      </c>
      <c r="B898" s="51" t="s">
        <v>12</v>
      </c>
      <c r="C898" s="16">
        <v>592.5</v>
      </c>
      <c r="D898" s="11">
        <v>234.50000000000009</v>
      </c>
      <c r="E898" s="16">
        <v>234.50000000000009</v>
      </c>
      <c r="F898" s="16"/>
      <c r="G898" s="12">
        <f t="shared" si="13"/>
        <v>0.39578059071729971</v>
      </c>
      <c r="H898" s="13">
        <f>COUNTIF(Rend_Filetadores[Data],Rend_Filetadores[[#This Row],[Data]])</f>
        <v>18</v>
      </c>
      <c r="I898" s="23">
        <f>IFERROR(Rend_Filetadores[[#This Row],[Filé produzido (kg)]]/SUMIF(Rend_Filetadores[Data],Rend_Filetadores[[#This Row],[Data]],Rend_Filetadores[Filé produzido (kg)]),"")</f>
        <v>5.8479386328043198E-2</v>
      </c>
    </row>
    <row r="899" spans="1:9" x14ac:dyDescent="0.3">
      <c r="A899" s="8">
        <v>45735</v>
      </c>
      <c r="B899" s="50" t="s">
        <v>11</v>
      </c>
      <c r="C899" s="16">
        <v>590.30000000000007</v>
      </c>
      <c r="D899" s="11">
        <v>242.90999999999997</v>
      </c>
      <c r="E899" s="16">
        <v>242.90999999999997</v>
      </c>
      <c r="F899" s="16"/>
      <c r="G899" s="12">
        <f t="shared" si="13"/>
        <v>0.41150262578349983</v>
      </c>
      <c r="H899" s="13">
        <f>COUNTIF(Rend_Filetadores[Data],Rend_Filetadores[[#This Row],[Data]])</f>
        <v>18</v>
      </c>
      <c r="I899" s="23">
        <f>IFERROR(Rend_Filetadores[[#This Row],[Filé produzido (kg)]]/SUMIF(Rend_Filetadores[Data],Rend_Filetadores[[#This Row],[Data]],Rend_Filetadores[Filé produzido (kg)]),"")</f>
        <v>6.0576664106375126E-2</v>
      </c>
    </row>
    <row r="900" spans="1:9" x14ac:dyDescent="0.3">
      <c r="A900" s="8">
        <v>45735</v>
      </c>
      <c r="B900" s="9" t="s">
        <v>19</v>
      </c>
      <c r="C900" s="16">
        <v>516.6</v>
      </c>
      <c r="D900" s="11">
        <v>213.7</v>
      </c>
      <c r="E900" s="16">
        <v>213.7</v>
      </c>
      <c r="F900" s="16"/>
      <c r="G900" s="12">
        <f t="shared" ref="G900:G963" si="14">IFERROR(D900/C900,"")</f>
        <v>0.41366627951993801</v>
      </c>
      <c r="H900" s="13">
        <f>COUNTIF(Rend_Filetadores[Data],Rend_Filetadores[[#This Row],[Data]])</f>
        <v>18</v>
      </c>
      <c r="I900" s="23">
        <f>IFERROR(Rend_Filetadores[[#This Row],[Filé produzido (kg)]]/SUMIF(Rend_Filetadores[Data],Rend_Filetadores[[#This Row],[Data]],Rend_Filetadores[Filé produzido (kg)]),"")</f>
        <v>5.3292302167602675E-2</v>
      </c>
    </row>
    <row r="901" spans="1:9" x14ac:dyDescent="0.3">
      <c r="A901" s="8">
        <v>45735</v>
      </c>
      <c r="B901" s="9" t="s">
        <v>55</v>
      </c>
      <c r="C901" s="16">
        <v>507.7000000000001</v>
      </c>
      <c r="D901" s="11">
        <v>186.99999999999997</v>
      </c>
      <c r="E901" s="16">
        <v>186.99999999999997</v>
      </c>
      <c r="F901" s="16"/>
      <c r="G901" s="12">
        <f t="shared" si="14"/>
        <v>0.36832775260980882</v>
      </c>
      <c r="H901" s="13">
        <f>COUNTIF(Rend_Filetadores[Data],Rend_Filetadores[[#This Row],[Data]])</f>
        <v>18</v>
      </c>
      <c r="I901" s="23">
        <f>IFERROR(Rend_Filetadores[[#This Row],[Filé produzido (kg)]]/SUMIF(Rend_Filetadores[Data],Rend_Filetadores[[#This Row],[Data]],Rend_Filetadores[Filé produzido (kg)]),"")</f>
        <v>4.6633881634729521E-2</v>
      </c>
    </row>
    <row r="902" spans="1:9" x14ac:dyDescent="0.3">
      <c r="A902" s="8">
        <v>45735</v>
      </c>
      <c r="B902" s="9" t="s">
        <v>14</v>
      </c>
      <c r="C902" s="16">
        <v>761.19999999999993</v>
      </c>
      <c r="D902" s="11">
        <v>312.39999999999992</v>
      </c>
      <c r="E902" s="16">
        <v>312.39999999999992</v>
      </c>
      <c r="F902" s="16"/>
      <c r="G902" s="12">
        <f t="shared" si="14"/>
        <v>0.41040462427745655</v>
      </c>
      <c r="H902" s="13">
        <f>COUNTIF(Rend_Filetadores[Data],Rend_Filetadores[[#This Row],[Data]])</f>
        <v>18</v>
      </c>
      <c r="I902" s="23">
        <f>IFERROR(Rend_Filetadores[[#This Row],[Filé produzido (kg)]]/SUMIF(Rend_Filetadores[Data],Rend_Filetadores[[#This Row],[Data]],Rend_Filetadores[Filé produzido (kg)]),"")</f>
        <v>7.7906014025077547E-2</v>
      </c>
    </row>
    <row r="903" spans="1:9" x14ac:dyDescent="0.3">
      <c r="A903" s="8">
        <v>45736</v>
      </c>
      <c r="B903" s="9" t="s">
        <v>9</v>
      </c>
      <c r="C903" s="16">
        <v>609.70000000000005</v>
      </c>
      <c r="D903" s="11">
        <v>302.19999999999987</v>
      </c>
      <c r="E903" s="16">
        <v>302.19999999999987</v>
      </c>
      <c r="F903" s="16"/>
      <c r="G903" s="12">
        <f t="shared" si="14"/>
        <v>0.49565360013121185</v>
      </c>
      <c r="H903" s="13">
        <f>COUNTIF(Rend_Filetadores[Data],Rend_Filetadores[[#This Row],[Data]])</f>
        <v>18</v>
      </c>
      <c r="I903" s="23">
        <f>IFERROR(Rend_Filetadores[[#This Row],[Filé produzido (kg)]]/SUMIF(Rend_Filetadores[Data],Rend_Filetadores[[#This Row],[Data]],Rend_Filetadores[Filé produzido (kg)]),"")</f>
        <v>6.6097987751531029E-2</v>
      </c>
    </row>
    <row r="904" spans="1:9" x14ac:dyDescent="0.3">
      <c r="A904" s="8">
        <v>45736</v>
      </c>
      <c r="B904" s="9" t="s">
        <v>26</v>
      </c>
      <c r="C904" s="16">
        <v>698.69999999999993</v>
      </c>
      <c r="D904" s="11">
        <v>298</v>
      </c>
      <c r="E904" s="16">
        <v>298</v>
      </c>
      <c r="F904" s="16"/>
      <c r="G904" s="12">
        <f t="shared" si="14"/>
        <v>0.42650636897094607</v>
      </c>
      <c r="H904" s="13">
        <f>COUNTIF(Rend_Filetadores[Data],Rend_Filetadores[[#This Row],[Data]])</f>
        <v>18</v>
      </c>
      <c r="I904" s="23">
        <f>IFERROR(Rend_Filetadores[[#This Row],[Filé produzido (kg)]]/SUMIF(Rend_Filetadores[Data],Rend_Filetadores[[#This Row],[Data]],Rend_Filetadores[Filé produzido (kg)]),"")</f>
        <v>6.5179352580927385E-2</v>
      </c>
    </row>
    <row r="905" spans="1:9" x14ac:dyDescent="0.3">
      <c r="A905" s="8">
        <v>45736</v>
      </c>
      <c r="B905" s="9" t="s">
        <v>10</v>
      </c>
      <c r="C905" s="16">
        <v>132.80000000000001</v>
      </c>
      <c r="D905" s="11">
        <v>53.499999999999993</v>
      </c>
      <c r="E905" s="16">
        <v>53.499999999999993</v>
      </c>
      <c r="F905" s="16"/>
      <c r="G905" s="12">
        <f t="shared" si="14"/>
        <v>0.40286144578313243</v>
      </c>
      <c r="H905" s="13">
        <f>COUNTIF(Rend_Filetadores[Data],Rend_Filetadores[[#This Row],[Data]])</f>
        <v>18</v>
      </c>
      <c r="I905" s="23">
        <f>IFERROR(Rend_Filetadores[[#This Row],[Filé produzido (kg)]]/SUMIF(Rend_Filetadores[Data],Rend_Filetadores[[#This Row],[Data]],Rend_Filetadores[Filé produzido (kg)]),"")</f>
        <v>1.1701662292213472E-2</v>
      </c>
    </row>
    <row r="906" spans="1:9" x14ac:dyDescent="0.3">
      <c r="A906" s="8">
        <v>45736</v>
      </c>
      <c r="B906" s="9" t="s">
        <v>11</v>
      </c>
      <c r="C906" s="16">
        <v>653</v>
      </c>
      <c r="D906" s="11">
        <v>285.8</v>
      </c>
      <c r="E906" s="16">
        <v>285.8</v>
      </c>
      <c r="F906" s="16"/>
      <c r="G906" s="12">
        <f t="shared" si="14"/>
        <v>0.43767228177641654</v>
      </c>
      <c r="H906" s="13">
        <f>COUNTIF(Rend_Filetadores[Data],Rend_Filetadores[[#This Row],[Data]])</f>
        <v>18</v>
      </c>
      <c r="I906" s="23">
        <f>IFERROR(Rend_Filetadores[[#This Row],[Filé produzido (kg)]]/SUMIF(Rend_Filetadores[Data],Rend_Filetadores[[#This Row],[Data]],Rend_Filetadores[Filé produzido (kg)]),"")</f>
        <v>6.2510936132983377E-2</v>
      </c>
    </row>
    <row r="907" spans="1:9" x14ac:dyDescent="0.3">
      <c r="A907" s="8">
        <v>45736</v>
      </c>
      <c r="B907" s="9" t="s">
        <v>12</v>
      </c>
      <c r="C907" s="16">
        <v>567.4</v>
      </c>
      <c r="D907" s="11">
        <v>242.59999999999985</v>
      </c>
      <c r="E907" s="16">
        <v>242.59999999999985</v>
      </c>
      <c r="F907" s="16"/>
      <c r="G907" s="12">
        <f t="shared" si="14"/>
        <v>0.42756432851603782</v>
      </c>
      <c r="H907" s="13">
        <f>COUNTIF(Rend_Filetadores[Data],Rend_Filetadores[[#This Row],[Data]])</f>
        <v>18</v>
      </c>
      <c r="I907" s="23">
        <f>IFERROR(Rend_Filetadores[[#This Row],[Filé produzido (kg)]]/SUMIF(Rend_Filetadores[Data],Rend_Filetadores[[#This Row],[Data]],Rend_Filetadores[Filé produzido (kg)]),"")</f>
        <v>5.3062117235345548E-2</v>
      </c>
    </row>
    <row r="908" spans="1:9" x14ac:dyDescent="0.3">
      <c r="A908" s="8">
        <v>45736</v>
      </c>
      <c r="B908" s="9" t="s">
        <v>13</v>
      </c>
      <c r="C908" s="16">
        <v>888.79999999999984</v>
      </c>
      <c r="D908" s="11">
        <v>384.10000000000014</v>
      </c>
      <c r="E908" s="16">
        <v>384.10000000000014</v>
      </c>
      <c r="F908" s="16"/>
      <c r="G908" s="12">
        <f t="shared" si="14"/>
        <v>0.43215571557155741</v>
      </c>
      <c r="H908" s="13">
        <f>COUNTIF(Rend_Filetadores[Data],Rend_Filetadores[[#This Row],[Data]])</f>
        <v>18</v>
      </c>
      <c r="I908" s="23">
        <f>IFERROR(Rend_Filetadores[[#This Row],[Filé produzido (kg)]]/SUMIF(Rend_Filetadores[Data],Rend_Filetadores[[#This Row],[Data]],Rend_Filetadores[Filé produzido (kg)]),"")</f>
        <v>8.4011373578302739E-2</v>
      </c>
    </row>
    <row r="909" spans="1:9" x14ac:dyDescent="0.3">
      <c r="A909" s="8">
        <v>45736</v>
      </c>
      <c r="B909" s="9" t="s">
        <v>14</v>
      </c>
      <c r="C909" s="16">
        <v>1107.3</v>
      </c>
      <c r="D909" s="11">
        <v>484.99999999999989</v>
      </c>
      <c r="E909" s="16">
        <v>484.99999999999989</v>
      </c>
      <c r="F909" s="16"/>
      <c r="G909" s="12">
        <f t="shared" si="14"/>
        <v>0.43800234805382454</v>
      </c>
      <c r="H909" s="13">
        <f>COUNTIF(Rend_Filetadores[Data],Rend_Filetadores[[#This Row],[Data]])</f>
        <v>18</v>
      </c>
      <c r="I909" s="23">
        <f>IFERROR(Rend_Filetadores[[#This Row],[Filé produzido (kg)]]/SUMIF(Rend_Filetadores[Data],Rend_Filetadores[[#This Row],[Data]],Rend_Filetadores[Filé produzido (kg)]),"")</f>
        <v>0.10608048993875763</v>
      </c>
    </row>
    <row r="910" spans="1:9" x14ac:dyDescent="0.3">
      <c r="A910" s="8">
        <v>45736</v>
      </c>
      <c r="B910" s="9" t="s">
        <v>15</v>
      </c>
      <c r="C910" s="16">
        <v>754.7</v>
      </c>
      <c r="D910" s="11">
        <v>329.8</v>
      </c>
      <c r="E910" s="16">
        <v>329.8</v>
      </c>
      <c r="F910" s="16"/>
      <c r="G910" s="12">
        <f t="shared" si="14"/>
        <v>0.4369948323837286</v>
      </c>
      <c r="H910" s="13">
        <f>COUNTIF(Rend_Filetadores[Data],Rend_Filetadores[[#This Row],[Data]])</f>
        <v>18</v>
      </c>
      <c r="I910" s="23">
        <f>IFERROR(Rend_Filetadores[[#This Row],[Filé produzido (kg)]]/SUMIF(Rend_Filetadores[Data],Rend_Filetadores[[#This Row],[Data]],Rend_Filetadores[Filé produzido (kg)]),"")</f>
        <v>7.213473315835521E-2</v>
      </c>
    </row>
    <row r="911" spans="1:9" x14ac:dyDescent="0.3">
      <c r="A911" s="8">
        <v>45736</v>
      </c>
      <c r="B911" s="9" t="s">
        <v>17</v>
      </c>
      <c r="C911" s="16">
        <v>660.7</v>
      </c>
      <c r="D911" s="11">
        <v>277.8</v>
      </c>
      <c r="E911" s="16">
        <v>277.8</v>
      </c>
      <c r="F911" s="16"/>
      <c r="G911" s="12">
        <f t="shared" si="14"/>
        <v>0.42046314514908428</v>
      </c>
      <c r="H911" s="13">
        <f>COUNTIF(Rend_Filetadores[Data],Rend_Filetadores[[#This Row],[Data]])</f>
        <v>18</v>
      </c>
      <c r="I911" s="23">
        <f>IFERROR(Rend_Filetadores[[#This Row],[Filé produzido (kg)]]/SUMIF(Rend_Filetadores[Data],Rend_Filetadores[[#This Row],[Data]],Rend_Filetadores[Filé produzido (kg)]),"")</f>
        <v>6.0761154855643047E-2</v>
      </c>
    </row>
    <row r="912" spans="1:9" x14ac:dyDescent="0.3">
      <c r="A912" s="8">
        <v>45736</v>
      </c>
      <c r="B912" s="9" t="s">
        <v>18</v>
      </c>
      <c r="C912" s="16">
        <v>606.30000000000007</v>
      </c>
      <c r="D912" s="11">
        <v>259.70000000000005</v>
      </c>
      <c r="E912" s="16">
        <v>259.70000000000005</v>
      </c>
      <c r="F912" s="16"/>
      <c r="G912" s="12">
        <f t="shared" si="14"/>
        <v>0.42833580735609439</v>
      </c>
      <c r="H912" s="13">
        <f>COUNTIF(Rend_Filetadores[Data],Rend_Filetadores[[#This Row],[Data]])</f>
        <v>18</v>
      </c>
      <c r="I912" s="23">
        <f>IFERROR(Rend_Filetadores[[#This Row],[Filé produzido (kg)]]/SUMIF(Rend_Filetadores[Data],Rend_Filetadores[[#This Row],[Data]],Rend_Filetadores[Filé produzido (kg)]),"")</f>
        <v>5.6802274715660551E-2</v>
      </c>
    </row>
    <row r="913" spans="1:9" x14ac:dyDescent="0.3">
      <c r="A913" s="8">
        <v>45736</v>
      </c>
      <c r="B913" s="9" t="s">
        <v>20</v>
      </c>
      <c r="C913" s="16">
        <v>877.2</v>
      </c>
      <c r="D913" s="11">
        <v>373.19999999999993</v>
      </c>
      <c r="E913" s="16">
        <v>373.19999999999993</v>
      </c>
      <c r="F913" s="16"/>
      <c r="G913" s="12">
        <f t="shared" si="14"/>
        <v>0.42544459644322835</v>
      </c>
      <c r="H913" s="13">
        <f>COUNTIF(Rend_Filetadores[Data],Rend_Filetadores[[#This Row],[Data]])</f>
        <v>18</v>
      </c>
      <c r="I913" s="23">
        <f>IFERROR(Rend_Filetadores[[#This Row],[Filé produzido (kg)]]/SUMIF(Rend_Filetadores[Data],Rend_Filetadores[[#This Row],[Data]],Rend_Filetadores[Filé produzido (kg)]),"")</f>
        <v>8.1627296587926501E-2</v>
      </c>
    </row>
    <row r="914" spans="1:9" x14ac:dyDescent="0.3">
      <c r="A914" s="8">
        <v>45736</v>
      </c>
      <c r="B914" s="9" t="s">
        <v>21</v>
      </c>
      <c r="C914" s="16">
        <v>524.29999999999995</v>
      </c>
      <c r="D914" s="11">
        <v>190.70000000000002</v>
      </c>
      <c r="E914" s="16">
        <v>190.70000000000002</v>
      </c>
      <c r="F914" s="16"/>
      <c r="G914" s="12">
        <f t="shared" si="14"/>
        <v>0.3637230593171849</v>
      </c>
      <c r="H914" s="13">
        <f>COUNTIF(Rend_Filetadores[Data],Rend_Filetadores[[#This Row],[Data]])</f>
        <v>18</v>
      </c>
      <c r="I914" s="23">
        <f>IFERROR(Rend_Filetadores[[#This Row],[Filé produzido (kg)]]/SUMIF(Rend_Filetadores[Data],Rend_Filetadores[[#This Row],[Data]],Rend_Filetadores[Filé produzido (kg)]),"")</f>
        <v>4.1710411198600181E-2</v>
      </c>
    </row>
    <row r="915" spans="1:9" x14ac:dyDescent="0.3">
      <c r="A915" s="8">
        <v>45736</v>
      </c>
      <c r="B915" s="9" t="s">
        <v>55</v>
      </c>
      <c r="C915" s="32">
        <v>516.79999999999995</v>
      </c>
      <c r="D915" s="11">
        <v>212.39999999999992</v>
      </c>
      <c r="E915" s="16">
        <v>212.39999999999992</v>
      </c>
      <c r="F915" s="16"/>
      <c r="G915" s="12">
        <f t="shared" si="14"/>
        <v>0.41099071207430327</v>
      </c>
      <c r="H915" s="13">
        <f>COUNTIF(Rend_Filetadores[Data],Rend_Filetadores[[#This Row],[Data]])</f>
        <v>18</v>
      </c>
      <c r="I915" s="23">
        <f>IFERROR(Rend_Filetadores[[#This Row],[Filé produzido (kg)]]/SUMIF(Rend_Filetadores[Data],Rend_Filetadores[[#This Row],[Data]],Rend_Filetadores[Filé produzido (kg)]),"")</f>
        <v>4.6456692913385812E-2</v>
      </c>
    </row>
    <row r="916" spans="1:9" x14ac:dyDescent="0.3">
      <c r="A916" s="8">
        <v>45736</v>
      </c>
      <c r="B916" s="9" t="s">
        <v>23</v>
      </c>
      <c r="C916" s="32">
        <v>175.9</v>
      </c>
      <c r="D916" s="11">
        <v>81.699999999999989</v>
      </c>
      <c r="E916" s="16">
        <v>81.699999999999989</v>
      </c>
      <c r="F916" s="16"/>
      <c r="G916" s="12">
        <f t="shared" si="14"/>
        <v>0.46446844798180775</v>
      </c>
      <c r="H916" s="13">
        <f>COUNTIF(Rend_Filetadores[Data],Rend_Filetadores[[#This Row],[Data]])</f>
        <v>18</v>
      </c>
      <c r="I916" s="23">
        <f>IFERROR(Rend_Filetadores[[#This Row],[Filé produzido (kg)]]/SUMIF(Rend_Filetadores[Data],Rend_Filetadores[[#This Row],[Data]],Rend_Filetadores[Filé produzido (kg)]),"")</f>
        <v>1.7869641294838142E-2</v>
      </c>
    </row>
    <row r="917" spans="1:9" x14ac:dyDescent="0.3">
      <c r="A917" s="8">
        <v>45736</v>
      </c>
      <c r="B917" s="9" t="s">
        <v>35</v>
      </c>
      <c r="C917" s="32">
        <v>697.7</v>
      </c>
      <c r="D917" s="11">
        <v>311.8</v>
      </c>
      <c r="E917" s="16">
        <v>311.8</v>
      </c>
      <c r="F917" s="16"/>
      <c r="G917" s="12">
        <f t="shared" si="14"/>
        <v>0.44689694711193922</v>
      </c>
      <c r="H917" s="13">
        <f>COUNTIF(Rend_Filetadores[Data],Rend_Filetadores[[#This Row],[Data]])</f>
        <v>18</v>
      </c>
      <c r="I917" s="23">
        <f>IFERROR(Rend_Filetadores[[#This Row],[Filé produzido (kg)]]/SUMIF(Rend_Filetadores[Data],Rend_Filetadores[[#This Row],[Data]],Rend_Filetadores[Filé produzido (kg)]),"")</f>
        <v>6.8197725284339455E-2</v>
      </c>
    </row>
    <row r="918" spans="1:9" x14ac:dyDescent="0.3">
      <c r="A918" s="8">
        <v>45736</v>
      </c>
      <c r="B918" s="9" t="s">
        <v>31</v>
      </c>
      <c r="C918" s="32">
        <v>62</v>
      </c>
      <c r="D918" s="11">
        <v>27.400000000000006</v>
      </c>
      <c r="E918" s="16">
        <v>27.400000000000006</v>
      </c>
      <c r="F918" s="16"/>
      <c r="G918" s="12">
        <f t="shared" si="14"/>
        <v>0.44193548387096782</v>
      </c>
      <c r="H918" s="13">
        <f>COUNTIF(Rend_Filetadores[Data],Rend_Filetadores[[#This Row],[Data]])</f>
        <v>18</v>
      </c>
      <c r="I918" s="23">
        <f>IFERROR(Rend_Filetadores[[#This Row],[Filé produzido (kg)]]/SUMIF(Rend_Filetadores[Data],Rend_Filetadores[[#This Row],[Data]],Rend_Filetadores[Filé produzido (kg)]),"")</f>
        <v>5.99300087489064E-3</v>
      </c>
    </row>
    <row r="919" spans="1:9" x14ac:dyDescent="0.3">
      <c r="A919" s="8">
        <v>45736</v>
      </c>
      <c r="B919" s="9" t="s">
        <v>30</v>
      </c>
      <c r="C919" s="32">
        <v>364.79999999999995</v>
      </c>
      <c r="D919" s="11">
        <v>154.09999999999997</v>
      </c>
      <c r="E919" s="16">
        <v>154.09999999999997</v>
      </c>
      <c r="F919" s="16"/>
      <c r="G919" s="12">
        <f t="shared" si="14"/>
        <v>0.42242324561403505</v>
      </c>
      <c r="H919" s="13">
        <f>COUNTIF(Rend_Filetadores[Data],Rend_Filetadores[[#This Row],[Data]])</f>
        <v>18</v>
      </c>
      <c r="I919" s="23">
        <f>IFERROR(Rend_Filetadores[[#This Row],[Filé produzido (kg)]]/SUMIF(Rend_Filetadores[Data],Rend_Filetadores[[#This Row],[Data]],Rend_Filetadores[Filé produzido (kg)]),"")</f>
        <v>3.3705161854768149E-2</v>
      </c>
    </row>
    <row r="920" spans="1:9" x14ac:dyDescent="0.3">
      <c r="A920" s="8">
        <v>45736</v>
      </c>
      <c r="B920" s="9" t="s">
        <v>16</v>
      </c>
      <c r="C920" s="32">
        <v>696</v>
      </c>
      <c r="D920" s="11">
        <v>302.2000000000001</v>
      </c>
      <c r="E920" s="16">
        <v>302.2000000000001</v>
      </c>
      <c r="F920" s="16"/>
      <c r="G920" s="12">
        <f t="shared" si="14"/>
        <v>0.43419540229885073</v>
      </c>
      <c r="H920" s="13">
        <f>COUNTIF(Rend_Filetadores[Data],Rend_Filetadores[[#This Row],[Data]])</f>
        <v>18</v>
      </c>
      <c r="I920" s="23">
        <f>IFERROR(Rend_Filetadores[[#This Row],[Filé produzido (kg)]]/SUMIF(Rend_Filetadores[Data],Rend_Filetadores[[#This Row],[Data]],Rend_Filetadores[Filé produzido (kg)]),"")</f>
        <v>6.6097987751531084E-2</v>
      </c>
    </row>
    <row r="921" spans="1:9" x14ac:dyDescent="0.3">
      <c r="A921" s="17">
        <v>45737</v>
      </c>
      <c r="B921" s="18" t="s">
        <v>9</v>
      </c>
      <c r="C921" s="33">
        <v>727.1</v>
      </c>
      <c r="D921" s="34">
        <v>292.79999999999995</v>
      </c>
      <c r="E921" s="19">
        <v>292.79999999999995</v>
      </c>
      <c r="F921" s="19">
        <v>5</v>
      </c>
      <c r="G921" s="35">
        <f t="shared" si="14"/>
        <v>0.4026956402145509</v>
      </c>
      <c r="H921" s="20">
        <f>COUNTIF(Rend_Filetadores[Data],Rend_Filetadores[[#This Row],[Data]])</f>
        <v>17</v>
      </c>
      <c r="I921" s="24">
        <f>IFERROR(Rend_Filetadores[[#This Row],[Filé produzido (kg)]]/SUMIF(Rend_Filetadores[Data],Rend_Filetadores[[#This Row],[Data]],Rend_Filetadores[Filé produzido (kg)]),"")</f>
        <v>7.5701949428615731E-2</v>
      </c>
    </row>
    <row r="922" spans="1:9" x14ac:dyDescent="0.3">
      <c r="A922" s="8">
        <v>45737</v>
      </c>
      <c r="B922" s="9" t="s">
        <v>26</v>
      </c>
      <c r="C922" s="32">
        <v>661.2</v>
      </c>
      <c r="D922" s="11">
        <v>264.8</v>
      </c>
      <c r="E922" s="16">
        <v>264.8</v>
      </c>
      <c r="F922" s="16"/>
      <c r="G922" s="12">
        <f t="shared" si="14"/>
        <v>0.40048396854204477</v>
      </c>
      <c r="H922" s="13">
        <f>COUNTIF(Rend_Filetadores[Data],Rend_Filetadores[[#This Row],[Data]])</f>
        <v>17</v>
      </c>
      <c r="I922" s="23">
        <f>IFERROR(Rend_Filetadores[[#This Row],[Filé produzido (kg)]]/SUMIF(Rend_Filetadores[Data],Rend_Filetadores[[#This Row],[Data]],Rend_Filetadores[Filé produzido (kg)]),"")</f>
        <v>6.8462691969595119E-2</v>
      </c>
    </row>
    <row r="923" spans="1:9" x14ac:dyDescent="0.3">
      <c r="A923" s="8">
        <v>45737</v>
      </c>
      <c r="B923" s="9" t="s">
        <v>10</v>
      </c>
      <c r="C923" s="32">
        <v>715.9</v>
      </c>
      <c r="D923" s="11">
        <v>290.40000000000003</v>
      </c>
      <c r="E923" s="16">
        <v>290.40000000000003</v>
      </c>
      <c r="F923" s="16">
        <v>-5</v>
      </c>
      <c r="G923" s="12">
        <f t="shared" si="14"/>
        <v>0.40564324626344467</v>
      </c>
      <c r="H923" s="13">
        <f>COUNTIF(Rend_Filetadores[Data],Rend_Filetadores[[#This Row],[Data]])</f>
        <v>17</v>
      </c>
      <c r="I923" s="23">
        <f>IFERROR(Rend_Filetadores[[#This Row],[Filé produzido (kg)]]/SUMIF(Rend_Filetadores[Data],Rend_Filetadores[[#This Row],[Data]],Rend_Filetadores[Filé produzido (kg)]),"")</f>
        <v>7.5081441646413991E-2</v>
      </c>
    </row>
    <row r="924" spans="1:9" x14ac:dyDescent="0.3">
      <c r="A924" s="8">
        <v>45737</v>
      </c>
      <c r="B924" s="9" t="s">
        <v>11</v>
      </c>
      <c r="C924" s="32">
        <v>690.40000000000009</v>
      </c>
      <c r="D924" s="11">
        <v>286</v>
      </c>
      <c r="E924" s="16">
        <v>286</v>
      </c>
      <c r="F924" s="16"/>
      <c r="G924" s="12">
        <f t="shared" si="14"/>
        <v>0.41425260718424095</v>
      </c>
      <c r="H924" s="13">
        <f>COUNTIF(Rend_Filetadores[Data],Rend_Filetadores[[#This Row],[Data]])</f>
        <v>17</v>
      </c>
      <c r="I924" s="23">
        <f>IFERROR(Rend_Filetadores[[#This Row],[Filé produzido (kg)]]/SUMIF(Rend_Filetadores[Data],Rend_Filetadores[[#This Row],[Data]],Rend_Filetadores[Filé produzido (kg)]),"")</f>
        <v>7.3943844045710735E-2</v>
      </c>
    </row>
    <row r="925" spans="1:9" x14ac:dyDescent="0.3">
      <c r="A925" s="8">
        <v>45737</v>
      </c>
      <c r="B925" s="9" t="s">
        <v>12</v>
      </c>
      <c r="C925" s="32">
        <v>665.5</v>
      </c>
      <c r="D925" s="11">
        <v>266.50000000000017</v>
      </c>
      <c r="E925" s="16">
        <v>266.50000000000017</v>
      </c>
      <c r="F925" s="16"/>
      <c r="G925" s="12">
        <f t="shared" si="14"/>
        <v>0.4004507888805412</v>
      </c>
      <c r="H925" s="13">
        <f>COUNTIF(Rend_Filetadores[Data],Rend_Filetadores[[#This Row],[Data]])</f>
        <v>17</v>
      </c>
      <c r="I925" s="23">
        <f>IFERROR(Rend_Filetadores[[#This Row],[Filé produzido (kg)]]/SUMIF(Rend_Filetadores[Data],Rend_Filetadores[[#This Row],[Data]],Rend_Filetadores[Filé produzido (kg)]),"")</f>
        <v>6.8902218315321409E-2</v>
      </c>
    </row>
    <row r="926" spans="1:9" x14ac:dyDescent="0.3">
      <c r="A926" s="8">
        <v>45737</v>
      </c>
      <c r="B926" s="9" t="s">
        <v>13</v>
      </c>
      <c r="C926" s="32">
        <v>805.2</v>
      </c>
      <c r="D926" s="11">
        <v>331.90000000000015</v>
      </c>
      <c r="E926" s="16">
        <v>331.90000000000015</v>
      </c>
      <c r="F926" s="16"/>
      <c r="G926" s="12">
        <f t="shared" si="14"/>
        <v>0.41219572776949842</v>
      </c>
      <c r="H926" s="13">
        <f>COUNTIF(Rend_Filetadores[Data],Rend_Filetadores[[#This Row],[Data]])</f>
        <v>17</v>
      </c>
      <c r="I926" s="23">
        <f>IFERROR(Rend_Filetadores[[#This Row],[Filé produzido (kg)]]/SUMIF(Rend_Filetadores[Data],Rend_Filetadores[[#This Row],[Data]],Rend_Filetadores[Filé produzido (kg)]),"")</f>
        <v>8.5811055380319592E-2</v>
      </c>
    </row>
    <row r="927" spans="1:9" x14ac:dyDescent="0.3">
      <c r="A927" s="8">
        <v>45737</v>
      </c>
      <c r="B927" s="9" t="s">
        <v>14</v>
      </c>
      <c r="C927" s="32">
        <v>623.60000000000014</v>
      </c>
      <c r="D927" s="11">
        <v>245.09999999999997</v>
      </c>
      <c r="E927" s="16">
        <v>245.09999999999997</v>
      </c>
      <c r="F927" s="16"/>
      <c r="G927" s="12">
        <f t="shared" si="14"/>
        <v>0.39304041051956368</v>
      </c>
      <c r="H927" s="13">
        <f>COUNTIF(Rend_Filetadores[Data],Rend_Filetadores[[#This Row],[Data]])</f>
        <v>17</v>
      </c>
      <c r="I927" s="23">
        <f>IFERROR(Rend_Filetadores[[#This Row],[Filé produzido (kg)]]/SUMIF(Rend_Filetadores[Data],Rend_Filetadores[[#This Row],[Data]],Rend_Filetadores[Filé produzido (kg)]),"")</f>
        <v>6.3369357257355596E-2</v>
      </c>
    </row>
    <row r="928" spans="1:9" x14ac:dyDescent="0.3">
      <c r="A928" s="8">
        <v>45737</v>
      </c>
      <c r="B928" s="9" t="s">
        <v>15</v>
      </c>
      <c r="C928" s="32">
        <v>681.60000000000014</v>
      </c>
      <c r="D928" s="11">
        <v>272.49999999999989</v>
      </c>
      <c r="E928" s="16">
        <v>272.49999999999989</v>
      </c>
      <c r="F928" s="16"/>
      <c r="G928" s="12">
        <f t="shared" si="14"/>
        <v>0.3997946009389669</v>
      </c>
      <c r="H928" s="13">
        <f>COUNTIF(Rend_Filetadores[Data],Rend_Filetadores[[#This Row],[Data]])</f>
        <v>17</v>
      </c>
      <c r="I928" s="23">
        <f>IFERROR(Rend_Filetadores[[#This Row],[Filé produzido (kg)]]/SUMIF(Rend_Filetadores[Data],Rend_Filetadores[[#This Row],[Data]],Rend_Filetadores[Filé produzido (kg)]),"")</f>
        <v>7.045348777082576E-2</v>
      </c>
    </row>
    <row r="929" spans="1:9" x14ac:dyDescent="0.3">
      <c r="A929" s="8">
        <v>45737</v>
      </c>
      <c r="B929" s="9" t="s">
        <v>17</v>
      </c>
      <c r="C929" s="32">
        <v>690.2</v>
      </c>
      <c r="D929" s="11">
        <v>276.10000000000002</v>
      </c>
      <c r="E929" s="16">
        <v>276.10000000000002</v>
      </c>
      <c r="F929" s="16"/>
      <c r="G929" s="12">
        <f t="shared" si="14"/>
        <v>0.4000289771080846</v>
      </c>
      <c r="H929" s="13">
        <f>COUNTIF(Rend_Filetadores[Data],Rend_Filetadores[[#This Row],[Data]])</f>
        <v>17</v>
      </c>
      <c r="I929" s="23">
        <f>IFERROR(Rend_Filetadores[[#This Row],[Filé produzido (kg)]]/SUMIF(Rend_Filetadores[Data],Rend_Filetadores[[#This Row],[Data]],Rend_Filetadores[Filé produzido (kg)]),"")</f>
        <v>7.1384249444128453E-2</v>
      </c>
    </row>
    <row r="930" spans="1:9" x14ac:dyDescent="0.3">
      <c r="A930" s="8">
        <v>45737</v>
      </c>
      <c r="B930" s="9" t="s">
        <v>18</v>
      </c>
      <c r="C930" s="32">
        <v>606.70000000000005</v>
      </c>
      <c r="D930" s="11">
        <v>245.2000000000001</v>
      </c>
      <c r="E930" s="16">
        <v>245.2000000000001</v>
      </c>
      <c r="F930" s="16">
        <v>-45</v>
      </c>
      <c r="G930" s="12">
        <f t="shared" si="14"/>
        <v>0.40415361793308074</v>
      </c>
      <c r="H930" s="13">
        <f>COUNTIF(Rend_Filetadores[Data],Rend_Filetadores[[#This Row],[Data]])</f>
        <v>17</v>
      </c>
      <c r="I930" s="23">
        <f>IFERROR(Rend_Filetadores[[#This Row],[Filé produzido (kg)]]/SUMIF(Rend_Filetadores[Data],Rend_Filetadores[[#This Row],[Data]],Rend_Filetadores[Filé produzido (kg)]),"")</f>
        <v>6.3395211748280694E-2</v>
      </c>
    </row>
    <row r="931" spans="1:9" x14ac:dyDescent="0.3">
      <c r="A931" s="8">
        <v>45737</v>
      </c>
      <c r="B931" s="9" t="s">
        <v>20</v>
      </c>
      <c r="C931" s="32">
        <v>519.6</v>
      </c>
      <c r="D931" s="11">
        <v>198.2</v>
      </c>
      <c r="E931" s="16">
        <v>198.2</v>
      </c>
      <c r="F931" s="16">
        <v>-10</v>
      </c>
      <c r="G931" s="12">
        <f t="shared" si="14"/>
        <v>0.38144726712856042</v>
      </c>
      <c r="H931" s="13">
        <f>COUNTIF(Rend_Filetadores[Data],Rend_Filetadores[[#This Row],[Data]])</f>
        <v>17</v>
      </c>
      <c r="I931" s="23">
        <f>IFERROR(Rend_Filetadores[[#This Row],[Filé produzido (kg)]]/SUMIF(Rend_Filetadores[Data],Rend_Filetadores[[#This Row],[Data]],Rend_Filetadores[Filé produzido (kg)]),"")</f>
        <v>5.1243601013496037E-2</v>
      </c>
    </row>
    <row r="932" spans="1:9" x14ac:dyDescent="0.3">
      <c r="A932" s="8">
        <v>45737</v>
      </c>
      <c r="B932" s="9" t="s">
        <v>35</v>
      </c>
      <c r="C932" s="32">
        <v>602.79999999999995</v>
      </c>
      <c r="D932" s="11">
        <v>252.99999999999997</v>
      </c>
      <c r="E932" s="16">
        <v>252.99999999999997</v>
      </c>
      <c r="F932" s="16"/>
      <c r="G932" s="12">
        <f t="shared" si="14"/>
        <v>0.41970802919708028</v>
      </c>
      <c r="H932" s="13">
        <f>COUNTIF(Rend_Filetadores[Data],Rend_Filetadores[[#This Row],[Data]])</f>
        <v>17</v>
      </c>
      <c r="I932" s="23">
        <f>IFERROR(Rend_Filetadores[[#This Row],[Filé produzido (kg)]]/SUMIF(Rend_Filetadores[Data],Rend_Filetadores[[#This Row],[Data]],Rend_Filetadores[Filé produzido (kg)]),"")</f>
        <v>6.5411862040436419E-2</v>
      </c>
    </row>
    <row r="933" spans="1:9" x14ac:dyDescent="0.3">
      <c r="A933" s="8">
        <v>45737</v>
      </c>
      <c r="B933" s="9" t="s">
        <v>33</v>
      </c>
      <c r="C933" s="32">
        <v>163.79999999999998</v>
      </c>
      <c r="D933" s="11">
        <v>65.699999999999989</v>
      </c>
      <c r="E933" s="16">
        <v>65.699999999999989</v>
      </c>
      <c r="F933" s="16"/>
      <c r="G933" s="12">
        <f t="shared" si="14"/>
        <v>0.40109890109890106</v>
      </c>
      <c r="H933" s="13">
        <f>COUNTIF(Rend_Filetadores[Data],Rend_Filetadores[[#This Row],[Data]])</f>
        <v>17</v>
      </c>
      <c r="I933" s="23">
        <f>IFERROR(Rend_Filetadores[[#This Row],[Filé produzido (kg)]]/SUMIF(Rend_Filetadores[Data],Rend_Filetadores[[#This Row],[Data]],Rend_Filetadores[Filé produzido (kg)]),"")</f>
        <v>1.6986400537773408E-2</v>
      </c>
    </row>
    <row r="934" spans="1:9" x14ac:dyDescent="0.3">
      <c r="A934" s="8">
        <v>45737</v>
      </c>
      <c r="B934" s="9" t="s">
        <v>23</v>
      </c>
      <c r="C934" s="32">
        <v>376.2</v>
      </c>
      <c r="D934" s="11">
        <v>155.30000000000004</v>
      </c>
      <c r="E934" s="16">
        <v>155.30000000000004</v>
      </c>
      <c r="F934" s="16"/>
      <c r="G934" s="12">
        <f t="shared" si="14"/>
        <v>0.41281233386496557</v>
      </c>
      <c r="H934" s="13">
        <f>COUNTIF(Rend_Filetadores[Data],Rend_Filetadores[[#This Row],[Data]])</f>
        <v>17</v>
      </c>
      <c r="I934" s="23">
        <f>IFERROR(Rend_Filetadores[[#This Row],[Filé produzido (kg)]]/SUMIF(Rend_Filetadores[Data],Rend_Filetadores[[#This Row],[Data]],Rend_Filetadores[Filé produzido (kg)]),"")</f>
        <v>4.0152024406639439E-2</v>
      </c>
    </row>
    <row r="935" spans="1:9" x14ac:dyDescent="0.3">
      <c r="A935" s="8">
        <v>45737</v>
      </c>
      <c r="B935" s="9" t="s">
        <v>16</v>
      </c>
      <c r="C935" s="32">
        <v>674.3</v>
      </c>
      <c r="D935" s="11">
        <v>260.00000000000006</v>
      </c>
      <c r="E935" s="16">
        <v>260.00000000000006</v>
      </c>
      <c r="F935" s="16"/>
      <c r="G935" s="12">
        <f t="shared" si="14"/>
        <v>0.38558505116417036</v>
      </c>
      <c r="H935" s="13">
        <f>COUNTIF(Rend_Filetadores[Data],Rend_Filetadores[[#This Row],[Data]])</f>
        <v>17</v>
      </c>
      <c r="I935" s="36">
        <f>IFERROR(Rend_Filetadores[[#This Row],[Filé produzido (kg)]]/SUMIF(Rend_Filetadores[Data],Rend_Filetadores[[#This Row],[Data]],Rend_Filetadores[Filé produzido (kg)]),"")</f>
        <v>6.7221676405191597E-2</v>
      </c>
    </row>
    <row r="936" spans="1:9" x14ac:dyDescent="0.3">
      <c r="A936" s="8">
        <v>45737</v>
      </c>
      <c r="B936" s="9" t="s">
        <v>31</v>
      </c>
      <c r="C936" s="32">
        <v>100</v>
      </c>
      <c r="D936" s="11">
        <v>43.5</v>
      </c>
      <c r="E936" s="16">
        <v>43.5</v>
      </c>
      <c r="F936" s="16"/>
      <c r="G936" s="12">
        <f t="shared" si="14"/>
        <v>0.435</v>
      </c>
      <c r="H936" s="13">
        <f>COUNTIF(Rend_Filetadores[Data],Rend_Filetadores[[#This Row],[Data]])</f>
        <v>17</v>
      </c>
      <c r="I936" s="36">
        <f>IFERROR(Rend_Filetadores[[#This Row],[Filé produzido (kg)]]/SUMIF(Rend_Filetadores[Data],Rend_Filetadores[[#This Row],[Data]],Rend_Filetadores[Filé produzido (kg)]),"")</f>
        <v>1.1246703552407053E-2</v>
      </c>
    </row>
    <row r="937" spans="1:9" x14ac:dyDescent="0.3">
      <c r="A937" s="8">
        <v>45737</v>
      </c>
      <c r="B937" s="9" t="s">
        <v>30</v>
      </c>
      <c r="C937" s="32">
        <v>315.60000000000002</v>
      </c>
      <c r="D937" s="11">
        <v>120.80000000000003</v>
      </c>
      <c r="E937" s="16">
        <v>120.80000000000003</v>
      </c>
      <c r="F937" s="16"/>
      <c r="G937" s="12">
        <f t="shared" si="14"/>
        <v>0.38276299112801021</v>
      </c>
      <c r="H937" s="13">
        <f>COUNTIF(Rend_Filetadores[Data],Rend_Filetadores[[#This Row],[Data]])</f>
        <v>17</v>
      </c>
      <c r="I937" s="36">
        <f>IFERROR(Rend_Filetadores[[#This Row],[Filé produzido (kg)]]/SUMIF(Rend_Filetadores[Data],Rend_Filetadores[[#This Row],[Data]],Rend_Filetadores[Filé produzido (kg)]),"")</f>
        <v>3.1232225037489018E-2</v>
      </c>
    </row>
    <row r="938" spans="1:9" x14ac:dyDescent="0.3">
      <c r="A938" s="8">
        <v>45740</v>
      </c>
      <c r="B938" s="9" t="s">
        <v>9</v>
      </c>
      <c r="C938" s="32">
        <v>714.5</v>
      </c>
      <c r="D938" s="11">
        <v>304.00000000000011</v>
      </c>
      <c r="E938" s="16">
        <v>304.00000000000011</v>
      </c>
      <c r="F938" s="16"/>
      <c r="G938" s="12">
        <f t="shared" si="14"/>
        <v>0.4254723582925124</v>
      </c>
      <c r="H938" s="13">
        <f>COUNTIF(Rend_Filetadores[Data],Rend_Filetadores[[#This Row],[Data]])</f>
        <v>18</v>
      </c>
      <c r="I938" s="36">
        <f>IFERROR(Rend_Filetadores[[#This Row],[Filé produzido (kg)]]/SUMIF(Rend_Filetadores[Data],Rend_Filetadores[[#This Row],[Data]],Rend_Filetadores[Filé produzido (kg)]),"")</f>
        <v>6.9628153594209888E-2</v>
      </c>
    </row>
    <row r="939" spans="1:9" x14ac:dyDescent="0.3">
      <c r="A939" s="8">
        <v>45740</v>
      </c>
      <c r="B939" s="9" t="s">
        <v>26</v>
      </c>
      <c r="C939" s="32">
        <v>644.1</v>
      </c>
      <c r="D939" s="11">
        <v>271.2999999999999</v>
      </c>
      <c r="E939" s="16">
        <v>271.2999999999999</v>
      </c>
      <c r="F939" s="16"/>
      <c r="G939" s="12">
        <f t="shared" si="14"/>
        <v>0.42120788697407219</v>
      </c>
      <c r="H939" s="13">
        <f>COUNTIF(Rend_Filetadores[Data],Rend_Filetadores[[#This Row],[Data]])</f>
        <v>18</v>
      </c>
      <c r="I939" s="36">
        <f>IFERROR(Rend_Filetadores[[#This Row],[Filé produzido (kg)]]/SUMIF(Rend_Filetadores[Data],Rend_Filetadores[[#This Row],[Data]],Rend_Filetadores[Filé produzido (kg)]),"")</f>
        <v>6.2138546283253715E-2</v>
      </c>
    </row>
    <row r="940" spans="1:9" x14ac:dyDescent="0.3">
      <c r="A940" s="8">
        <v>45740</v>
      </c>
      <c r="B940" s="9" t="s">
        <v>10</v>
      </c>
      <c r="C940" s="32">
        <v>688.4</v>
      </c>
      <c r="D940" s="11">
        <v>295.20000000000005</v>
      </c>
      <c r="E940" s="16">
        <v>295.20000000000005</v>
      </c>
      <c r="F940" s="16"/>
      <c r="G940" s="12">
        <f t="shared" si="14"/>
        <v>0.42882045322486934</v>
      </c>
      <c r="H940" s="13">
        <f>COUNTIF(Rend_Filetadores[Data],Rend_Filetadores[[#This Row],[Data]])</f>
        <v>18</v>
      </c>
      <c r="I940" s="36">
        <f>IFERROR(Rend_Filetadores[[#This Row],[Filé produzido (kg)]]/SUMIF(Rend_Filetadores[Data],Rend_Filetadores[[#This Row],[Data]],Rend_Filetadores[Filé produzido (kg)]),"")</f>
        <v>6.7612601779640638E-2</v>
      </c>
    </row>
    <row r="941" spans="1:9" x14ac:dyDescent="0.3">
      <c r="A941" s="8">
        <v>45740</v>
      </c>
      <c r="B941" s="9" t="s">
        <v>11</v>
      </c>
      <c r="C941" s="32">
        <v>600.70000000000005</v>
      </c>
      <c r="D941" s="11">
        <v>251.99999999999991</v>
      </c>
      <c r="E941" s="16">
        <v>251.99999999999991</v>
      </c>
      <c r="F941" s="16">
        <v>5</v>
      </c>
      <c r="G941" s="12">
        <f t="shared" si="14"/>
        <v>0.41951057100049927</v>
      </c>
      <c r="H941" s="13">
        <f>COUNTIF(Rend_Filetadores[Data],Rend_Filetadores[[#This Row],[Data]])</f>
        <v>18</v>
      </c>
      <c r="I941" s="23">
        <f>IFERROR(Rend_Filetadores[[#This Row],[Filé produzido (kg)]]/SUMIF(Rend_Filetadores[Data],Rend_Filetadores[[#This Row],[Data]],Rend_Filetadores[Filé produzido (kg)]),"")</f>
        <v>5.7718074689937109E-2</v>
      </c>
    </row>
    <row r="942" spans="1:9" x14ac:dyDescent="0.3">
      <c r="A942" s="8">
        <v>45740</v>
      </c>
      <c r="B942" s="9" t="s">
        <v>12</v>
      </c>
      <c r="C942" s="32">
        <v>386.1</v>
      </c>
      <c r="D942" s="11">
        <v>163.40000000000003</v>
      </c>
      <c r="E942" s="16">
        <v>163.40000000000003</v>
      </c>
      <c r="F942" s="16"/>
      <c r="G942" s="12">
        <f t="shared" si="14"/>
        <v>0.42320642320642327</v>
      </c>
      <c r="H942" s="13">
        <f>COUNTIF(Rend_Filetadores[Data],Rend_Filetadores[[#This Row],[Data]])</f>
        <v>18</v>
      </c>
      <c r="I942" s="23">
        <f>IFERROR(Rend_Filetadores[[#This Row],[Filé produzido (kg)]]/SUMIF(Rend_Filetadores[Data],Rend_Filetadores[[#This Row],[Data]],Rend_Filetadores[Filé produzido (kg)]),"")</f>
        <v>3.7425132556887813E-2</v>
      </c>
    </row>
    <row r="943" spans="1:9" x14ac:dyDescent="0.3">
      <c r="A943" s="8">
        <v>45740</v>
      </c>
      <c r="B943" s="9" t="s">
        <v>13</v>
      </c>
      <c r="C943" s="32">
        <v>735.5</v>
      </c>
      <c r="D943" s="11">
        <v>315.19999999999993</v>
      </c>
      <c r="E943" s="16">
        <v>315.19999999999993</v>
      </c>
      <c r="F943" s="16"/>
      <c r="G943" s="12">
        <f t="shared" si="14"/>
        <v>0.42855200543847716</v>
      </c>
      <c r="H943" s="13">
        <f>COUNTIF(Rend_Filetadores[Data],Rend_Filetadores[[#This Row],[Data]])</f>
        <v>18</v>
      </c>
      <c r="I943" s="23">
        <f>IFERROR(Rend_Filetadores[[#This Row],[Filé produzido (kg)]]/SUMIF(Rend_Filetadores[Data],Rend_Filetadores[[#This Row],[Data]],Rend_Filetadores[Filé produzido (kg)]),"")</f>
        <v>7.2193401358207052E-2</v>
      </c>
    </row>
    <row r="944" spans="1:9" x14ac:dyDescent="0.3">
      <c r="A944" s="8">
        <v>45740</v>
      </c>
      <c r="B944" s="9" t="s">
        <v>14</v>
      </c>
      <c r="C944" s="32">
        <v>812.6</v>
      </c>
      <c r="D944" s="11">
        <v>348.9000000000002</v>
      </c>
      <c r="E944" s="16">
        <v>348.9000000000002</v>
      </c>
      <c r="F944" s="16"/>
      <c r="G944" s="12">
        <f t="shared" si="14"/>
        <v>0.42936253999507779</v>
      </c>
      <c r="H944" s="13">
        <f>COUNTIF(Rend_Filetadores[Data],Rend_Filetadores[[#This Row],[Data]])</f>
        <v>18</v>
      </c>
      <c r="I944" s="23">
        <f>IFERROR(Rend_Filetadores[[#This Row],[Filé produzido (kg)]]/SUMIF(Rend_Filetadores[Data],Rend_Filetadores[[#This Row],[Data]],Rend_Filetadores[Filé produzido (kg)]),"")</f>
        <v>7.9912048648091566E-2</v>
      </c>
    </row>
    <row r="945" spans="1:9" x14ac:dyDescent="0.3">
      <c r="A945" s="8">
        <v>45740</v>
      </c>
      <c r="B945" s="9" t="s">
        <v>15</v>
      </c>
      <c r="C945" s="32">
        <v>690.30000000000007</v>
      </c>
      <c r="D945" s="11">
        <v>304.60000000000002</v>
      </c>
      <c r="E945" s="16">
        <v>304.60000000000002</v>
      </c>
      <c r="F945" s="16"/>
      <c r="G945" s="12">
        <f t="shared" si="14"/>
        <v>0.44125742430827175</v>
      </c>
      <c r="H945" s="13">
        <f>COUNTIF(Rend_Filetadores[Data],Rend_Filetadores[[#This Row],[Data]])</f>
        <v>18</v>
      </c>
      <c r="I945" s="23">
        <f>IFERROR(Rend_Filetadores[[#This Row],[Filé produzido (kg)]]/SUMIF(Rend_Filetadores[Data],Rend_Filetadores[[#This Row],[Data]],Rend_Filetadores[Filé produzido (kg)]),"")</f>
        <v>6.9765577581566859E-2</v>
      </c>
    </row>
    <row r="946" spans="1:9" x14ac:dyDescent="0.3">
      <c r="A946" s="8">
        <v>45740</v>
      </c>
      <c r="B946" s="9" t="s">
        <v>17</v>
      </c>
      <c r="C946" s="32">
        <v>632.70000000000005</v>
      </c>
      <c r="D946" s="11">
        <v>265.25000000000011</v>
      </c>
      <c r="E946" s="16">
        <v>265.25000000000011</v>
      </c>
      <c r="F946" s="16"/>
      <c r="G946" s="12">
        <f t="shared" si="14"/>
        <v>0.41923502449818256</v>
      </c>
      <c r="H946" s="13">
        <f>COUNTIF(Rend_Filetadores[Data],Rend_Filetadores[[#This Row],[Data]])</f>
        <v>18</v>
      </c>
      <c r="I946" s="23">
        <f>IFERROR(Rend_Filetadores[[#This Row],[Filé produzido (kg)]]/SUMIF(Rend_Filetadores[Data],Rend_Filetadores[[#This Row],[Data]],Rend_Filetadores[Filé produzido (kg)]),"")</f>
        <v>6.0752854410737418E-2</v>
      </c>
    </row>
    <row r="947" spans="1:9" x14ac:dyDescent="0.3">
      <c r="A947" s="8">
        <v>45740</v>
      </c>
      <c r="B947" s="9" t="s">
        <v>18</v>
      </c>
      <c r="C947" s="32">
        <v>583.1</v>
      </c>
      <c r="D947" s="11">
        <v>245.89999999999998</v>
      </c>
      <c r="E947" s="16">
        <v>245.89999999999998</v>
      </c>
      <c r="F947" s="16"/>
      <c r="G947" s="12">
        <f t="shared" si="14"/>
        <v>0.42171154175956094</v>
      </c>
      <c r="H947" s="13">
        <f>COUNTIF(Rend_Filetadores[Data],Rend_Filetadores[[#This Row],[Data]])</f>
        <v>18</v>
      </c>
      <c r="I947" s="23">
        <f>IFERROR(Rend_Filetadores[[#This Row],[Filé produzido (kg)]]/SUMIF(Rend_Filetadores[Data],Rend_Filetadores[[#This Row],[Data]],Rend_Filetadores[Filé produzido (kg)]),"")</f>
        <v>5.6320930818474356E-2</v>
      </c>
    </row>
    <row r="948" spans="1:9" x14ac:dyDescent="0.3">
      <c r="A948" s="8">
        <v>45740</v>
      </c>
      <c r="B948" s="9" t="s">
        <v>20</v>
      </c>
      <c r="C948" s="32">
        <v>777.07</v>
      </c>
      <c r="D948" s="11">
        <v>330.30000000000007</v>
      </c>
      <c r="E948" s="16">
        <v>330.30000000000007</v>
      </c>
      <c r="F948" s="16"/>
      <c r="G948" s="12">
        <f t="shared" si="14"/>
        <v>0.42505823156215017</v>
      </c>
      <c r="H948" s="13">
        <f>COUNTIF(Rend_Filetadores[Data],Rend_Filetadores[[#This Row],[Data]])</f>
        <v>18</v>
      </c>
      <c r="I948" s="23">
        <f>IFERROR(Rend_Filetadores[[#This Row],[Filé produzido (kg)]]/SUMIF(Rend_Filetadores[Data],Rend_Filetadores[[#This Row],[Data]],Rend_Filetadores[Filé produzido (kg)]),"")</f>
        <v>7.5651905040024753E-2</v>
      </c>
    </row>
    <row r="949" spans="1:9" x14ac:dyDescent="0.3">
      <c r="A949" s="8">
        <v>45740</v>
      </c>
      <c r="B949" s="9" t="s">
        <v>21</v>
      </c>
      <c r="C949" s="10">
        <v>702.9</v>
      </c>
      <c r="D949" s="11">
        <v>309.2000000000001</v>
      </c>
      <c r="E949" s="10">
        <v>309.2000000000001</v>
      </c>
      <c r="F949" s="10"/>
      <c r="G949" s="12">
        <f t="shared" si="14"/>
        <v>0.439891876511595</v>
      </c>
      <c r="H949" s="13">
        <f>COUNTIF(Rend_Filetadores[Data],Rend_Filetadores[[#This Row],[Data]])</f>
        <v>18</v>
      </c>
      <c r="I949" s="23">
        <f>IFERROR(Rend_Filetadores[[#This Row],[Filé produzido (kg)]]/SUMIF(Rend_Filetadores[Data],Rend_Filetadores[[#This Row],[Data]],Rend_Filetadores[Filé produzido (kg)]),"")</f>
        <v>7.0819161484637169E-2</v>
      </c>
    </row>
    <row r="950" spans="1:9" x14ac:dyDescent="0.3">
      <c r="A950" s="8">
        <v>45740</v>
      </c>
      <c r="B950" s="9" t="s">
        <v>35</v>
      </c>
      <c r="C950" s="15">
        <v>659.30000000000018</v>
      </c>
      <c r="D950" s="11">
        <v>289</v>
      </c>
      <c r="E950" s="10">
        <v>289</v>
      </c>
      <c r="F950" s="10"/>
      <c r="G950" s="12">
        <f t="shared" si="14"/>
        <v>0.43834369786136801</v>
      </c>
      <c r="H950" s="13">
        <f>COUNTIF(Rend_Filetadores[Data],Rend_Filetadores[[#This Row],[Data]])</f>
        <v>18</v>
      </c>
      <c r="I950" s="23">
        <f>IFERROR(Rend_Filetadores[[#This Row],[Filé produzido (kg)]]/SUMIF(Rend_Filetadores[Data],Rend_Filetadores[[#This Row],[Data]],Rend_Filetadores[Filé produzido (kg)]),"")</f>
        <v>6.6192553910285043E-2</v>
      </c>
    </row>
    <row r="951" spans="1:9" x14ac:dyDescent="0.3">
      <c r="A951" s="8">
        <v>45740</v>
      </c>
      <c r="B951" s="9" t="s">
        <v>23</v>
      </c>
      <c r="C951" s="10">
        <v>267.7</v>
      </c>
      <c r="D951" s="11">
        <v>111.10000000000001</v>
      </c>
      <c r="E951" s="10">
        <v>111.10000000000001</v>
      </c>
      <c r="F951" s="10"/>
      <c r="G951" s="12">
        <f t="shared" si="14"/>
        <v>0.41501680986178563</v>
      </c>
      <c r="H951" s="13">
        <f>COUNTIF(Rend_Filetadores[Data],Rend_Filetadores[[#This Row],[Data]])</f>
        <v>18</v>
      </c>
      <c r="I951" s="23">
        <f>IFERROR(Rend_Filetadores[[#This Row],[Filé produzido (kg)]]/SUMIF(Rend_Filetadores[Data],Rend_Filetadores[[#This Row],[Data]],Rend_Filetadores[Filé produzido (kg)]),"")</f>
        <v>2.5446341658936569E-2</v>
      </c>
    </row>
    <row r="952" spans="1:9" x14ac:dyDescent="0.3">
      <c r="A952" s="8">
        <v>45740</v>
      </c>
      <c r="B952" s="9" t="s">
        <v>16</v>
      </c>
      <c r="C952" s="10">
        <v>705.4</v>
      </c>
      <c r="D952" s="11">
        <v>298.69999999999993</v>
      </c>
      <c r="E952" s="10">
        <v>298.69999999999993</v>
      </c>
      <c r="F952" s="10"/>
      <c r="G952" s="12">
        <f t="shared" si="14"/>
        <v>0.42344768925432369</v>
      </c>
      <c r="H952" s="13">
        <f>COUNTIF(Rend_Filetadores[Data],Rend_Filetadores[[#This Row],[Data]])</f>
        <v>18</v>
      </c>
      <c r="I952" s="23">
        <f>IFERROR(Rend_Filetadores[[#This Row],[Filé produzido (kg)]]/SUMIF(Rend_Filetadores[Data],Rend_Filetadores[[#This Row],[Data]],Rend_Filetadores[Filé produzido (kg)]),"")</f>
        <v>6.841424170588975E-2</v>
      </c>
    </row>
    <row r="953" spans="1:9" x14ac:dyDescent="0.3">
      <c r="A953" s="8">
        <v>45740</v>
      </c>
      <c r="B953" s="9" t="s">
        <v>31</v>
      </c>
      <c r="C953" s="10">
        <v>9.699999999999994</v>
      </c>
      <c r="D953" s="11">
        <v>4.0999999999999996</v>
      </c>
      <c r="E953" s="10">
        <v>4.0999999999999996</v>
      </c>
      <c r="F953" s="10"/>
      <c r="G953" s="12">
        <f t="shared" si="14"/>
        <v>0.42268041237113424</v>
      </c>
      <c r="H953" s="13">
        <f>COUNTIF(Rend_Filetadores[Data],Rend_Filetadores[[#This Row],[Data]])</f>
        <v>18</v>
      </c>
      <c r="I953" s="23">
        <f>IFERROR(Rend_Filetadores[[#This Row],[Filé produzido (kg)]]/SUMIF(Rend_Filetadores[Data],Rend_Filetadores[[#This Row],[Data]],Rend_Filetadores[Filé produzido (kg)]),"")</f>
        <v>9.3906391360611987E-4</v>
      </c>
    </row>
    <row r="954" spans="1:9" x14ac:dyDescent="0.3">
      <c r="A954" s="8">
        <v>45740</v>
      </c>
      <c r="B954" s="9" t="s">
        <v>30</v>
      </c>
      <c r="C954" s="10">
        <v>349.3</v>
      </c>
      <c r="D954" s="11">
        <v>146.39999999999998</v>
      </c>
      <c r="E954" s="10">
        <v>146.39999999999998</v>
      </c>
      <c r="F954" s="10"/>
      <c r="G954" s="12">
        <f t="shared" si="14"/>
        <v>0.41912396221013448</v>
      </c>
      <c r="H954" s="13">
        <f>COUNTIF(Rend_Filetadores[Data],Rend_Filetadores[[#This Row],[Data]])</f>
        <v>18</v>
      </c>
      <c r="I954" s="23">
        <f>IFERROR(Rend_Filetadores[[#This Row],[Filé produzido (kg)]]/SUMIF(Rend_Filetadores[Data],Rend_Filetadores[[#This Row],[Data]],Rend_Filetadores[Filé produzido (kg)]),"")</f>
        <v>3.3531452915106327E-2</v>
      </c>
    </row>
    <row r="955" spans="1:9" x14ac:dyDescent="0.3">
      <c r="A955" s="8">
        <v>45740</v>
      </c>
      <c r="B955" s="9" t="s">
        <v>34</v>
      </c>
      <c r="C955" s="10">
        <v>282</v>
      </c>
      <c r="D955" s="11">
        <v>111.49999999999996</v>
      </c>
      <c r="E955" s="10">
        <v>111.49999999999996</v>
      </c>
      <c r="F955" s="10"/>
      <c r="G955" s="12">
        <f t="shared" si="14"/>
        <v>0.39539007092198564</v>
      </c>
      <c r="H955" s="13">
        <f>COUNTIF(Rend_Filetadores[Data],Rend_Filetadores[[#This Row],[Data]])</f>
        <v>18</v>
      </c>
      <c r="I955" s="23">
        <f>IFERROR(Rend_Filetadores[[#This Row],[Filé produzido (kg)]]/SUMIF(Rend_Filetadores[Data],Rend_Filetadores[[#This Row],[Data]],Rend_Filetadores[Filé produzido (kg)]),"")</f>
        <v>2.5537957650507884E-2</v>
      </c>
    </row>
    <row r="956" spans="1:9" x14ac:dyDescent="0.3">
      <c r="A956" s="8">
        <v>45741</v>
      </c>
      <c r="B956" s="9" t="s">
        <v>18</v>
      </c>
      <c r="C956" s="10">
        <v>553.29999999999995</v>
      </c>
      <c r="D956" s="11">
        <v>226.79999999999995</v>
      </c>
      <c r="E956" s="10">
        <v>226.79999999999995</v>
      </c>
      <c r="F956" s="10"/>
      <c r="G956" s="12">
        <f t="shared" si="14"/>
        <v>0.40990421109705399</v>
      </c>
      <c r="H956" s="13">
        <f>COUNTIF(Rend_Filetadores[Data],Rend_Filetadores[[#This Row],[Data]])</f>
        <v>17</v>
      </c>
      <c r="I956" s="23">
        <f>IFERROR(Rend_Filetadores[[#This Row],[Filé produzido (kg)]]/SUMIF(Rend_Filetadores[Data],Rend_Filetadores[[#This Row],[Data]],Rend_Filetadores[Filé produzido (kg)]),"")</f>
        <v>5.4254479343587771E-2</v>
      </c>
    </row>
    <row r="957" spans="1:9" x14ac:dyDescent="0.3">
      <c r="A957" s="8">
        <v>45741</v>
      </c>
      <c r="B957" s="9" t="s">
        <v>35</v>
      </c>
      <c r="C957" s="10">
        <v>329.2</v>
      </c>
      <c r="D957" s="11">
        <v>135.99999999999997</v>
      </c>
      <c r="E957" s="10">
        <v>135.99999999999997</v>
      </c>
      <c r="F957" s="10"/>
      <c r="G957" s="12">
        <f t="shared" si="14"/>
        <v>0.41312272174969616</v>
      </c>
      <c r="H957" s="13">
        <f>COUNTIF(Rend_Filetadores[Data],Rend_Filetadores[[#This Row],[Data]])</f>
        <v>17</v>
      </c>
      <c r="I957" s="23">
        <f>IFERROR(Rend_Filetadores[[#This Row],[Filé produzido (kg)]]/SUMIF(Rend_Filetadores[Data],Rend_Filetadores[[#This Row],[Data]],Rend_Filetadores[Filé produzido (kg)]),"")</f>
        <v>3.2533550223668148E-2</v>
      </c>
    </row>
    <row r="958" spans="1:9" x14ac:dyDescent="0.3">
      <c r="A958" s="8">
        <v>45741</v>
      </c>
      <c r="B958" s="9" t="s">
        <v>21</v>
      </c>
      <c r="C958" s="10">
        <v>712.19999999999993</v>
      </c>
      <c r="D958" s="11">
        <v>297.5</v>
      </c>
      <c r="E958" s="10">
        <v>297.5</v>
      </c>
      <c r="F958" s="10"/>
      <c r="G958" s="12">
        <f t="shared" si="14"/>
        <v>0.41771974164560521</v>
      </c>
      <c r="H958" s="13">
        <f>COUNTIF(Rend_Filetadores[Data],Rend_Filetadores[[#This Row],[Data]])</f>
        <v>17</v>
      </c>
      <c r="I958" s="23">
        <f>IFERROR(Rend_Filetadores[[#This Row],[Filé produzido (kg)]]/SUMIF(Rend_Filetadores[Data],Rend_Filetadores[[#This Row],[Data]],Rend_Filetadores[Filé produzido (kg)]),"")</f>
        <v>7.1167141114274093E-2</v>
      </c>
    </row>
    <row r="959" spans="1:9" x14ac:dyDescent="0.3">
      <c r="A959" s="8">
        <v>45741</v>
      </c>
      <c r="B959" s="9" t="s">
        <v>30</v>
      </c>
      <c r="C959" s="10">
        <v>345.3</v>
      </c>
      <c r="D959" s="11">
        <v>136.60000000000008</v>
      </c>
      <c r="E959" s="10">
        <v>136.60000000000008</v>
      </c>
      <c r="F959" s="10"/>
      <c r="G959" s="12">
        <f t="shared" si="14"/>
        <v>0.39559803069794403</v>
      </c>
      <c r="H959" s="13">
        <f>COUNTIF(Rend_Filetadores[Data],Rend_Filetadores[[#This Row],[Data]])</f>
        <v>17</v>
      </c>
      <c r="I959" s="23">
        <f>IFERROR(Rend_Filetadores[[#This Row],[Filé produzido (kg)]]/SUMIF(Rend_Filetadores[Data],Rend_Filetadores[[#This Row],[Data]],Rend_Filetadores[Filé produzido (kg)]),"")</f>
        <v>3.2677080592302003E-2</v>
      </c>
    </row>
    <row r="960" spans="1:9" x14ac:dyDescent="0.3">
      <c r="A960" s="8">
        <v>45741</v>
      </c>
      <c r="B960" s="9" t="s">
        <v>15</v>
      </c>
      <c r="C960" s="10">
        <v>637.1</v>
      </c>
      <c r="D960" s="11">
        <v>262.70000000000005</v>
      </c>
      <c r="E960" s="10">
        <v>262.70000000000005</v>
      </c>
      <c r="F960" s="10"/>
      <c r="G960" s="12">
        <f t="shared" si="14"/>
        <v>0.41233715272327742</v>
      </c>
      <c r="H960" s="13">
        <f>COUNTIF(Rend_Filetadores[Data],Rend_Filetadores[[#This Row],[Data]])</f>
        <v>17</v>
      </c>
      <c r="I960" s="23">
        <f>IFERROR(Rend_Filetadores[[#This Row],[Filé produzido (kg)]]/SUMIF(Rend_Filetadores[Data],Rend_Filetadores[[#This Row],[Data]],Rend_Filetadores[Filé produzido (kg)]),"")</f>
        <v>6.2842379733511963E-2</v>
      </c>
    </row>
    <row r="961" spans="1:9" x14ac:dyDescent="0.3">
      <c r="A961" s="8">
        <v>45741</v>
      </c>
      <c r="B961" s="9" t="s">
        <v>16</v>
      </c>
      <c r="C961" s="15">
        <v>668.19999999999993</v>
      </c>
      <c r="D961" s="11">
        <v>272</v>
      </c>
      <c r="E961" s="10">
        <v>272</v>
      </c>
      <c r="F961" s="10"/>
      <c r="G961" s="12">
        <f t="shared" si="14"/>
        <v>0.40706375336725537</v>
      </c>
      <c r="H961" s="13">
        <f>COUNTIF(Rend_Filetadores[Data],Rend_Filetadores[[#This Row],[Data]])</f>
        <v>17</v>
      </c>
      <c r="I961" s="23">
        <f>IFERROR(Rend_Filetadores[[#This Row],[Filé produzido (kg)]]/SUMIF(Rend_Filetadores[Data],Rend_Filetadores[[#This Row],[Data]],Rend_Filetadores[Filé produzido (kg)]),"")</f>
        <v>6.506710044733631E-2</v>
      </c>
    </row>
    <row r="962" spans="1:9" x14ac:dyDescent="0.3">
      <c r="A962" s="8">
        <v>45741</v>
      </c>
      <c r="B962" s="9" t="s">
        <v>26</v>
      </c>
      <c r="C962" s="10">
        <v>577.69999999999993</v>
      </c>
      <c r="D962" s="11">
        <v>226.39999999999986</v>
      </c>
      <c r="E962" s="10">
        <v>226.39999999999986</v>
      </c>
      <c r="F962" s="10"/>
      <c r="G962" s="12">
        <f t="shared" si="14"/>
        <v>0.39189890946858214</v>
      </c>
      <c r="H962" s="13">
        <f>COUNTIF(Rend_Filetadores[Data],Rend_Filetadores[[#This Row],[Data]])</f>
        <v>17</v>
      </c>
      <c r="I962" s="23">
        <f>IFERROR(Rend_Filetadores[[#This Row],[Filé produzido (kg)]]/SUMIF(Rend_Filetadores[Data],Rend_Filetadores[[#This Row],[Data]],Rend_Filetadores[Filé produzido (kg)]),"")</f>
        <v>5.4158792431165191E-2</v>
      </c>
    </row>
    <row r="963" spans="1:9" x14ac:dyDescent="0.3">
      <c r="A963" s="8">
        <v>45741</v>
      </c>
      <c r="B963" s="9" t="s">
        <v>9</v>
      </c>
      <c r="C963" s="10">
        <v>606.59999999999991</v>
      </c>
      <c r="D963" s="11">
        <v>238.20000000000005</v>
      </c>
      <c r="E963" s="10">
        <v>238.20000000000005</v>
      </c>
      <c r="F963" s="10"/>
      <c r="G963" s="12">
        <f t="shared" si="14"/>
        <v>0.39268051434223555</v>
      </c>
      <c r="H963" s="13">
        <f>COUNTIF(Rend_Filetadores[Data],Rend_Filetadores[[#This Row],[Data]])</f>
        <v>17</v>
      </c>
      <c r="I963" s="23">
        <f>IFERROR(Rend_Filetadores[[#This Row],[Filé produzido (kg)]]/SUMIF(Rend_Filetadores[Data],Rend_Filetadores[[#This Row],[Data]],Rend_Filetadores[Filé produzido (kg)]),"")</f>
        <v>5.6981556347630559E-2</v>
      </c>
    </row>
    <row r="964" spans="1:9" x14ac:dyDescent="0.3">
      <c r="A964" s="8">
        <v>45741</v>
      </c>
      <c r="B964" s="9" t="s">
        <v>17</v>
      </c>
      <c r="C964" s="16">
        <v>674.10000000000014</v>
      </c>
      <c r="D964" s="11">
        <v>256.40000000000003</v>
      </c>
      <c r="E964" s="16">
        <v>256.40000000000003</v>
      </c>
      <c r="F964" s="16"/>
      <c r="G964" s="12">
        <f t="shared" ref="G964:G1027" si="15">IFERROR(D964/C964,"")</f>
        <v>0.38035899718142707</v>
      </c>
      <c r="H964" s="13">
        <f>COUNTIF(Rend_Filetadores[Data],Rend_Filetadores[[#This Row],[Data]])</f>
        <v>17</v>
      </c>
      <c r="I964" s="23">
        <f>IFERROR(Rend_Filetadores[[#This Row],[Filé produzido (kg)]]/SUMIF(Rend_Filetadores[Data],Rend_Filetadores[[#This Row],[Data]],Rend_Filetadores[Filé produzido (kg)]),"")</f>
        <v>6.1335310862856741E-2</v>
      </c>
    </row>
    <row r="965" spans="1:9" x14ac:dyDescent="0.3">
      <c r="A965" s="8">
        <v>45741</v>
      </c>
      <c r="B965" s="9" t="s">
        <v>20</v>
      </c>
      <c r="C965" s="16">
        <v>912.5</v>
      </c>
      <c r="D965" s="11">
        <v>358.20000000000005</v>
      </c>
      <c r="E965" s="16">
        <v>358.20000000000005</v>
      </c>
      <c r="F965" s="16"/>
      <c r="G965" s="12">
        <f t="shared" si="15"/>
        <v>0.39254794520547948</v>
      </c>
      <c r="H965" s="13">
        <f>COUNTIF(Rend_Filetadores[Data],Rend_Filetadores[[#This Row],[Data]])</f>
        <v>17</v>
      </c>
      <c r="I965" s="23">
        <f>IFERROR(Rend_Filetadores[[#This Row],[Filé produzido (kg)]]/SUMIF(Rend_Filetadores[Data],Rend_Filetadores[[#This Row],[Data]],Rend_Filetadores[Filé produzido (kg)]),"")</f>
        <v>8.5687630074396587E-2</v>
      </c>
    </row>
    <row r="966" spans="1:9" x14ac:dyDescent="0.3">
      <c r="A966" s="8">
        <v>45741</v>
      </c>
      <c r="B966" s="9" t="s">
        <v>10</v>
      </c>
      <c r="C966" s="16">
        <v>572.5</v>
      </c>
      <c r="D966" s="11">
        <v>231.10000000000008</v>
      </c>
      <c r="E966" s="16">
        <v>231.10000000000008</v>
      </c>
      <c r="F966" s="16"/>
      <c r="G966" s="12">
        <f t="shared" si="15"/>
        <v>0.4036681222707425</v>
      </c>
      <c r="H966" s="13">
        <f>COUNTIF(Rend_Filetadores[Data],Rend_Filetadores[[#This Row],[Data]])</f>
        <v>17</v>
      </c>
      <c r="I966" s="23">
        <f>IFERROR(Rend_Filetadores[[#This Row],[Filé produzido (kg)]]/SUMIF(Rend_Filetadores[Data],Rend_Filetadores[[#This Row],[Data]],Rend_Filetadores[Filé produzido (kg)]),"")</f>
        <v>5.5283113652130247E-2</v>
      </c>
    </row>
    <row r="967" spans="1:9" x14ac:dyDescent="0.3">
      <c r="A967" s="8">
        <v>45741</v>
      </c>
      <c r="B967" s="9" t="s">
        <v>23</v>
      </c>
      <c r="C967" s="16">
        <v>127.70000000000002</v>
      </c>
      <c r="D967" s="11">
        <v>58.599999999999987</v>
      </c>
      <c r="E967" s="16">
        <v>58.599999999999987</v>
      </c>
      <c r="F967" s="16"/>
      <c r="G967" s="12">
        <f t="shared" si="15"/>
        <v>0.45888801879404839</v>
      </c>
      <c r="H967" s="13">
        <f>COUNTIF(Rend_Filetadores[Data],Rend_Filetadores[[#This Row],[Data]])</f>
        <v>17</v>
      </c>
      <c r="I967" s="23">
        <f>IFERROR(Rend_Filetadores[[#This Row],[Filé produzido (kg)]]/SUMIF(Rend_Filetadores[Data],Rend_Filetadores[[#This Row],[Data]],Rend_Filetadores[Filé produzido (kg)]),"")</f>
        <v>1.4018132669904071E-2</v>
      </c>
    </row>
    <row r="968" spans="1:9" x14ac:dyDescent="0.3">
      <c r="A968" s="8">
        <v>45741</v>
      </c>
      <c r="B968" s="9" t="s">
        <v>13</v>
      </c>
      <c r="C968" s="16">
        <v>783.19999999999993</v>
      </c>
      <c r="D968" s="11">
        <v>316</v>
      </c>
      <c r="E968" s="16">
        <v>316</v>
      </c>
      <c r="F968" s="16"/>
      <c r="G968" s="12">
        <f t="shared" si="15"/>
        <v>0.40347293156281921</v>
      </c>
      <c r="H968" s="13">
        <f>COUNTIF(Rend_Filetadores[Data],Rend_Filetadores[[#This Row],[Data]])</f>
        <v>17</v>
      </c>
      <c r="I968" s="23">
        <f>IFERROR(Rend_Filetadores[[#This Row],[Filé produzido (kg)]]/SUMIF(Rend_Filetadores[Data],Rend_Filetadores[[#This Row],[Data]],Rend_Filetadores[Filé produzido (kg)]),"")</f>
        <v>7.5592660813817186E-2</v>
      </c>
    </row>
    <row r="969" spans="1:9" x14ac:dyDescent="0.3">
      <c r="A969" s="8">
        <v>45741</v>
      </c>
      <c r="B969" s="9" t="s">
        <v>12</v>
      </c>
      <c r="C969" s="16">
        <v>605.9</v>
      </c>
      <c r="D969" s="11">
        <v>248.60000000000011</v>
      </c>
      <c r="E969" s="16">
        <v>248.60000000000011</v>
      </c>
      <c r="F969" s="16"/>
      <c r="G969" s="12">
        <f t="shared" si="15"/>
        <v>0.41029872916322846</v>
      </c>
      <c r="H969" s="13">
        <f>COUNTIF(Rend_Filetadores[Data],Rend_Filetadores[[#This Row],[Data]])</f>
        <v>17</v>
      </c>
      <c r="I969" s="23">
        <f>IFERROR(Rend_Filetadores[[#This Row],[Filé produzido (kg)]]/SUMIF(Rend_Filetadores[Data],Rend_Filetadores[[#This Row],[Data]],Rend_Filetadores[Filé produzido (kg)]),"")</f>
        <v>5.9469416070616968E-2</v>
      </c>
    </row>
    <row r="970" spans="1:9" x14ac:dyDescent="0.3">
      <c r="A970" s="8">
        <v>45741</v>
      </c>
      <c r="B970" s="9" t="s">
        <v>11</v>
      </c>
      <c r="C970" s="10">
        <v>609.00000000000011</v>
      </c>
      <c r="D970" s="11">
        <v>246.00000000000003</v>
      </c>
      <c r="E970" s="10">
        <v>246.00000000000003</v>
      </c>
      <c r="F970" s="10"/>
      <c r="G970" s="12">
        <f t="shared" si="15"/>
        <v>0.40394088669950734</v>
      </c>
      <c r="H970" s="13">
        <f>COUNTIF(Rend_Filetadores[Data],Rend_Filetadores[[#This Row],[Data]])</f>
        <v>17</v>
      </c>
      <c r="I970" s="23">
        <f>IFERROR(Rend_Filetadores[[#This Row],[Filé produzido (kg)]]/SUMIF(Rend_Filetadores[Data],Rend_Filetadores[[#This Row],[Data]],Rend_Filetadores[Filé produzido (kg)]),"")</f>
        <v>5.8847451139870346E-2</v>
      </c>
    </row>
    <row r="971" spans="1:9" x14ac:dyDescent="0.3">
      <c r="A971" s="8">
        <v>45741</v>
      </c>
      <c r="B971" s="9" t="s">
        <v>19</v>
      </c>
      <c r="C971" s="16">
        <v>668.6</v>
      </c>
      <c r="D971" s="11">
        <v>270.8</v>
      </c>
      <c r="E971" s="16">
        <v>270.8</v>
      </c>
      <c r="F971" s="16"/>
      <c r="G971" s="12">
        <f t="shared" si="15"/>
        <v>0.40502542626383486</v>
      </c>
      <c r="H971" s="13">
        <f>COUNTIF(Rend_Filetadores[Data],Rend_Filetadores[[#This Row],[Data]])</f>
        <v>17</v>
      </c>
      <c r="I971" s="23">
        <f>IFERROR(Rend_Filetadores[[#This Row],[Filé produzido (kg)]]/SUMIF(Rend_Filetadores[Data],Rend_Filetadores[[#This Row],[Data]],Rend_Filetadores[Filé produzido (kg)]),"")</f>
        <v>6.4780039710068654E-2</v>
      </c>
    </row>
    <row r="972" spans="1:9" x14ac:dyDescent="0.3">
      <c r="A972" s="8">
        <v>45741</v>
      </c>
      <c r="B972" s="9" t="s">
        <v>14</v>
      </c>
      <c r="C972" s="16">
        <v>977.19999999999993</v>
      </c>
      <c r="D972" s="11">
        <v>398.40000000000003</v>
      </c>
      <c r="E972" s="16">
        <v>398.40000000000003</v>
      </c>
      <c r="F972" s="16"/>
      <c r="G972" s="12">
        <f t="shared" si="15"/>
        <v>0.4076954564060582</v>
      </c>
      <c r="H972" s="13">
        <f>COUNTIF(Rend_Filetadores[Data],Rend_Filetadores[[#This Row],[Data]])</f>
        <v>17</v>
      </c>
      <c r="I972" s="23">
        <f>IFERROR(Rend_Filetadores[[#This Row],[Filé produzido (kg)]]/SUMIF(Rend_Filetadores[Data],Rend_Filetadores[[#This Row],[Data]],Rend_Filetadores[Filé produzido (kg)]),"")</f>
        <v>9.5304164772863201E-2</v>
      </c>
    </row>
    <row r="973" spans="1:9" x14ac:dyDescent="0.3">
      <c r="A973" s="8">
        <v>45742</v>
      </c>
      <c r="B973" s="9" t="s">
        <v>26</v>
      </c>
      <c r="C973" s="16">
        <v>609.80000000000007</v>
      </c>
      <c r="D973" s="11">
        <v>252.8</v>
      </c>
      <c r="E973" s="16">
        <v>252.8</v>
      </c>
      <c r="F973" s="16"/>
      <c r="G973" s="12">
        <f t="shared" si="15"/>
        <v>0.41456215152509018</v>
      </c>
      <c r="H973" s="13">
        <f>COUNTIF(Rend_Filetadores[Data],Rend_Filetadores[[#This Row],[Data]])</f>
        <v>17</v>
      </c>
      <c r="I973" s="23">
        <f>IFERROR(Rend_Filetadores[[#This Row],[Filé produzido (kg)]]/SUMIF(Rend_Filetadores[Data],Rend_Filetadores[[#This Row],[Data]],Rend_Filetadores[Filé produzido (kg)]),"")</f>
        <v>6.7550957150033675E-2</v>
      </c>
    </row>
    <row r="974" spans="1:9" x14ac:dyDescent="0.3">
      <c r="A974" s="8">
        <v>45742</v>
      </c>
      <c r="B974" s="9" t="s">
        <v>10</v>
      </c>
      <c r="C974" s="16">
        <v>66</v>
      </c>
      <c r="D974" s="11">
        <v>27.099999999999998</v>
      </c>
      <c r="E974" s="16">
        <v>27.099999999999998</v>
      </c>
      <c r="F974" s="16"/>
      <c r="G974" s="12">
        <f t="shared" si="15"/>
        <v>0.41060606060606059</v>
      </c>
      <c r="H974" s="13">
        <f>COUNTIF(Rend_Filetadores[Data],Rend_Filetadores[[#This Row],[Data]])</f>
        <v>17</v>
      </c>
      <c r="I974" s="23">
        <f>IFERROR(Rend_Filetadores[[#This Row],[Filé produzido (kg)]]/SUMIF(Rend_Filetadores[Data],Rend_Filetadores[[#This Row],[Data]],Rend_Filetadores[Filé produzido (kg)]),"")</f>
        <v>7.2414198527132601E-3</v>
      </c>
    </row>
    <row r="975" spans="1:9" x14ac:dyDescent="0.3">
      <c r="A975" s="22">
        <v>45742</v>
      </c>
      <c r="B975" s="9" t="s">
        <v>11</v>
      </c>
      <c r="C975" s="16">
        <v>519.29999999999995</v>
      </c>
      <c r="D975" s="11">
        <v>216.20000000000005</v>
      </c>
      <c r="E975" s="16">
        <v>216.20000000000005</v>
      </c>
      <c r="F975" s="16"/>
      <c r="G975" s="12">
        <f t="shared" si="15"/>
        <v>0.41632967456191039</v>
      </c>
      <c r="H975" s="13">
        <f>COUNTIF(Rend_Filetadores[Data],Rend_Filetadores[[#This Row],[Data]])</f>
        <v>17</v>
      </c>
      <c r="I975" s="23">
        <f>IFERROR(Rend_Filetadores[[#This Row],[Filé produzido (kg)]]/SUMIF(Rend_Filetadores[Data],Rend_Filetadores[[#This Row],[Data]],Rend_Filetadores[Filé produzido (kg)]),"")</f>
        <v>5.7771032182900639E-2</v>
      </c>
    </row>
    <row r="976" spans="1:9" x14ac:dyDescent="0.3">
      <c r="A976" s="22">
        <v>45742</v>
      </c>
      <c r="B976" s="9" t="s">
        <v>12</v>
      </c>
      <c r="C976" s="16">
        <v>575.9</v>
      </c>
      <c r="D976" s="11">
        <v>241.09999999999991</v>
      </c>
      <c r="E976" s="16">
        <v>241.09999999999991</v>
      </c>
      <c r="F976" s="16"/>
      <c r="G976" s="12">
        <f t="shared" si="15"/>
        <v>0.41864907101927401</v>
      </c>
      <c r="H976" s="13">
        <f>COUNTIF(Rend_Filetadores[Data],Rend_Filetadores[[#This Row],[Data]])</f>
        <v>17</v>
      </c>
      <c r="I976" s="23">
        <f>IFERROR(Rend_Filetadores[[#This Row],[Filé produzido (kg)]]/SUMIF(Rend_Filetadores[Data],Rend_Filetadores[[#This Row],[Data]],Rend_Filetadores[Filé produzido (kg)]),"")</f>
        <v>6.4424587693327179E-2</v>
      </c>
    </row>
    <row r="977" spans="1:9" x14ac:dyDescent="0.3">
      <c r="A977" s="8">
        <v>45742</v>
      </c>
      <c r="B977" s="9" t="s">
        <v>13</v>
      </c>
      <c r="C977" s="16">
        <v>734.8</v>
      </c>
      <c r="D977" s="11">
        <v>314.89999999999986</v>
      </c>
      <c r="E977" s="16">
        <v>314.89999999999986</v>
      </c>
      <c r="F977" s="16"/>
      <c r="G977" s="12">
        <f t="shared" si="15"/>
        <v>0.42855198693522029</v>
      </c>
      <c r="H977" s="13">
        <f>COUNTIF(Rend_Filetadores[Data],Rend_Filetadores[[#This Row],[Data]])</f>
        <v>17</v>
      </c>
      <c r="I977" s="23">
        <f>IFERROR(Rend_Filetadores[[#This Row],[Filé produzido (kg)]]/SUMIF(Rend_Filetadores[Data],Rend_Filetadores[[#This Row],[Data]],Rend_Filetadores[Filé produzido (kg)]),"")</f>
        <v>8.4144764266398706E-2</v>
      </c>
    </row>
    <row r="978" spans="1:9" x14ac:dyDescent="0.3">
      <c r="A978" s="8">
        <v>45742</v>
      </c>
      <c r="B978" s="9" t="s">
        <v>14</v>
      </c>
      <c r="C978" s="16">
        <v>897.89999999999986</v>
      </c>
      <c r="D978" s="11">
        <v>384.4</v>
      </c>
      <c r="E978" s="16">
        <v>384.4</v>
      </c>
      <c r="F978" s="16"/>
      <c r="G978" s="12">
        <f t="shared" si="15"/>
        <v>0.42811003452500285</v>
      </c>
      <c r="H978" s="13">
        <f>COUNTIF(Rend_Filetadores[Data],Rend_Filetadores[[#This Row],[Data]])</f>
        <v>17</v>
      </c>
      <c r="I978" s="23">
        <f>IFERROR(Rend_Filetadores[[#This Row],[Filé produzido (kg)]]/SUMIF(Rend_Filetadores[Data],Rend_Filetadores[[#This Row],[Data]],Rend_Filetadores[Filé produzido (kg)]),"")</f>
        <v>0.10271593326136448</v>
      </c>
    </row>
    <row r="979" spans="1:9" x14ac:dyDescent="0.3">
      <c r="A979" s="8">
        <v>45742</v>
      </c>
      <c r="B979" s="9" t="s">
        <v>15</v>
      </c>
      <c r="C979" s="16">
        <v>623.29999999999995</v>
      </c>
      <c r="D979" s="11">
        <v>260.7000000000001</v>
      </c>
      <c r="E979" s="16">
        <v>260.7000000000001</v>
      </c>
      <c r="F979" s="16"/>
      <c r="G979" s="12">
        <f t="shared" si="15"/>
        <v>0.41825766083747812</v>
      </c>
      <c r="H979" s="13">
        <f>COUNTIF(Rend_Filetadores[Data],Rend_Filetadores[[#This Row],[Data]])</f>
        <v>17</v>
      </c>
      <c r="I979" s="23">
        <f>IFERROR(Rend_Filetadores[[#This Row],[Filé produzido (kg)]]/SUMIF(Rend_Filetadores[Data],Rend_Filetadores[[#This Row],[Data]],Rend_Filetadores[Filé produzido (kg)]),"")</f>
        <v>6.9661924560972241E-2</v>
      </c>
    </row>
    <row r="980" spans="1:9" x14ac:dyDescent="0.3">
      <c r="A980" s="8">
        <v>45742</v>
      </c>
      <c r="B980" s="9" t="s">
        <v>17</v>
      </c>
      <c r="C980" s="16">
        <v>578.20000000000005</v>
      </c>
      <c r="D980" s="11">
        <v>229.99999999999997</v>
      </c>
      <c r="E980" s="16">
        <v>229.99999999999997</v>
      </c>
      <c r="F980" s="16"/>
      <c r="G980" s="12">
        <f t="shared" si="15"/>
        <v>0.39778623313732264</v>
      </c>
      <c r="H980" s="13">
        <f>COUNTIF(Rend_Filetadores[Data],Rend_Filetadores[[#This Row],[Data]])</f>
        <v>17</v>
      </c>
      <c r="I980" s="23">
        <f>IFERROR(Rend_Filetadores[[#This Row],[Filé produzido (kg)]]/SUMIF(Rend_Filetadores[Data],Rend_Filetadores[[#This Row],[Data]],Rend_Filetadores[Filé produzido (kg)]),"")</f>
        <v>6.1458544875426194E-2</v>
      </c>
    </row>
    <row r="981" spans="1:9" x14ac:dyDescent="0.3">
      <c r="A981" s="8">
        <v>45742</v>
      </c>
      <c r="B981" s="9" t="s">
        <v>18</v>
      </c>
      <c r="C981" s="16">
        <v>535.1</v>
      </c>
      <c r="D981" s="11">
        <v>218.50000000000003</v>
      </c>
      <c r="E981" s="16">
        <v>218.50000000000003</v>
      </c>
      <c r="F981" s="16"/>
      <c r="G981" s="12">
        <f t="shared" si="15"/>
        <v>0.40833489067464029</v>
      </c>
      <c r="H981" s="13">
        <f>COUNTIF(Rend_Filetadores[Data],Rend_Filetadores[[#This Row],[Data]])</f>
        <v>17</v>
      </c>
      <c r="I981" s="23">
        <f>IFERROR(Rend_Filetadores[[#This Row],[Filé produzido (kg)]]/SUMIF(Rend_Filetadores[Data],Rend_Filetadores[[#This Row],[Data]],Rend_Filetadores[Filé produzido (kg)]),"")</f>
        <v>5.8385617631654896E-2</v>
      </c>
    </row>
    <row r="982" spans="1:9" x14ac:dyDescent="0.3">
      <c r="A982" s="8">
        <v>45742</v>
      </c>
      <c r="B982" s="9" t="s">
        <v>20</v>
      </c>
      <c r="C982" s="16">
        <v>829.80000000000007</v>
      </c>
      <c r="D982" s="11">
        <v>346.60000000000008</v>
      </c>
      <c r="E982" s="16">
        <v>346.60000000000008</v>
      </c>
      <c r="F982" s="16"/>
      <c r="G982" s="12">
        <f t="shared" si="15"/>
        <v>0.41769100988189933</v>
      </c>
      <c r="H982" s="13">
        <f>COUNTIF(Rend_Filetadores[Data],Rend_Filetadores[[#This Row],[Data]])</f>
        <v>17</v>
      </c>
      <c r="I982" s="23">
        <f>IFERROR(Rend_Filetadores[[#This Row],[Filé produzido (kg)]]/SUMIF(Rend_Filetadores[Data],Rend_Filetadores[[#This Row],[Data]],Rend_Filetadores[Filé produzido (kg)]),"")</f>
        <v>9.2615355016620549E-2</v>
      </c>
    </row>
    <row r="983" spans="1:9" x14ac:dyDescent="0.3">
      <c r="A983" s="8">
        <v>45742</v>
      </c>
      <c r="B983" s="9" t="s">
        <v>21</v>
      </c>
      <c r="C983" s="16">
        <v>495.70000000000005</v>
      </c>
      <c r="D983" s="11">
        <v>212.89999999999989</v>
      </c>
      <c r="E983" s="16">
        <v>212.89999999999989</v>
      </c>
      <c r="F983" s="16"/>
      <c r="G983" s="12">
        <f t="shared" si="15"/>
        <v>0.42949364535000983</v>
      </c>
      <c r="H983" s="13">
        <f>COUNTIF(Rend_Filetadores[Data],Rend_Filetadores[[#This Row],[Data]])</f>
        <v>17</v>
      </c>
      <c r="I983" s="23">
        <f>IFERROR(Rend_Filetadores[[#This Row],[Filé produzido (kg)]]/SUMIF(Rend_Filetadores[Data],Rend_Filetadores[[#This Row],[Data]],Rend_Filetadores[Filé produzido (kg)]),"")</f>
        <v>5.6889235669470573E-2</v>
      </c>
    </row>
    <row r="984" spans="1:9" x14ac:dyDescent="0.3">
      <c r="A984" s="8">
        <v>45742</v>
      </c>
      <c r="B984" s="9" t="s">
        <v>16</v>
      </c>
      <c r="C984" s="16">
        <v>609.79999999999995</v>
      </c>
      <c r="D984" s="11">
        <v>254.60000000000002</v>
      </c>
      <c r="E984" s="16">
        <v>254.60000000000002</v>
      </c>
      <c r="F984" s="16"/>
      <c r="G984" s="12">
        <f t="shared" si="15"/>
        <v>0.41751393899639233</v>
      </c>
      <c r="H984" s="13">
        <f>COUNTIF(Rend_Filetadores[Data],Rend_Filetadores[[#This Row],[Data]])</f>
        <v>17</v>
      </c>
      <c r="I984" s="23">
        <f>IFERROR(Rend_Filetadores[[#This Row],[Filé produzido (kg)]]/SUMIF(Rend_Filetadores[Data],Rend_Filetadores[[#This Row],[Data]],Rend_Filetadores[Filé produzido (kg)]),"")</f>
        <v>6.8031937066450054E-2</v>
      </c>
    </row>
    <row r="985" spans="1:9" x14ac:dyDescent="0.3">
      <c r="A985" s="8">
        <v>45742</v>
      </c>
      <c r="B985" s="9" t="s">
        <v>23</v>
      </c>
      <c r="C985" s="16">
        <v>296.7</v>
      </c>
      <c r="D985" s="11">
        <v>123.55999999999996</v>
      </c>
      <c r="E985" s="16">
        <v>123.55999999999996</v>
      </c>
      <c r="F985" s="16"/>
      <c r="G985" s="12">
        <f t="shared" si="15"/>
        <v>0.41644759015840904</v>
      </c>
      <c r="H985" s="13">
        <f>COUNTIF(Rend_Filetadores[Data],Rend_Filetadores[[#This Row],[Data]])</f>
        <v>17</v>
      </c>
      <c r="I985" s="23">
        <f>IFERROR(Rend_Filetadores[[#This Row],[Filé produzido (kg)]]/SUMIF(Rend_Filetadores[Data],Rend_Filetadores[[#This Row],[Data]],Rend_Filetadores[Filé produzido (kg)]),"")</f>
        <v>3.3016599151337644E-2</v>
      </c>
    </row>
    <row r="986" spans="1:9" x14ac:dyDescent="0.3">
      <c r="A986" s="8">
        <v>45742</v>
      </c>
      <c r="B986" s="9" t="s">
        <v>35</v>
      </c>
      <c r="C986" s="16">
        <v>538.5</v>
      </c>
      <c r="D986" s="11">
        <v>235</v>
      </c>
      <c r="E986" s="16">
        <v>235</v>
      </c>
      <c r="F986" s="16"/>
      <c r="G986" s="12">
        <f t="shared" si="15"/>
        <v>0.436397400185701</v>
      </c>
      <c r="H986" s="13">
        <f>COUNTIF(Rend_Filetadores[Data],Rend_Filetadores[[#This Row],[Data]])</f>
        <v>17</v>
      </c>
      <c r="I986" s="23">
        <f>IFERROR(Rend_Filetadores[[#This Row],[Filé produzido (kg)]]/SUMIF(Rend_Filetadores[Data],Rend_Filetadores[[#This Row],[Data]],Rend_Filetadores[Filé produzido (kg)]),"")</f>
        <v>6.2794600198805034E-2</v>
      </c>
    </row>
    <row r="987" spans="1:9" x14ac:dyDescent="0.3">
      <c r="A987" s="8">
        <v>45742</v>
      </c>
      <c r="B987" s="9" t="s">
        <v>34</v>
      </c>
      <c r="C987" s="16">
        <v>132.69999999999999</v>
      </c>
      <c r="D987" s="11">
        <v>51.600000000000009</v>
      </c>
      <c r="E987" s="16">
        <v>51.600000000000009</v>
      </c>
      <c r="F987" s="16"/>
      <c r="G987" s="12">
        <f t="shared" si="15"/>
        <v>0.38884702336096466</v>
      </c>
      <c r="H987" s="13">
        <f>COUNTIF(Rend_Filetadores[Data],Rend_Filetadores[[#This Row],[Data]])</f>
        <v>17</v>
      </c>
      <c r="I987" s="23">
        <f>IFERROR(Rend_Filetadores[[#This Row],[Filé produzido (kg)]]/SUMIF(Rend_Filetadores[Data],Rend_Filetadores[[#This Row],[Data]],Rend_Filetadores[Filé produzido (kg)]),"")</f>
        <v>1.3788090937269532E-2</v>
      </c>
    </row>
    <row r="988" spans="1:9" x14ac:dyDescent="0.3">
      <c r="A988" s="8">
        <v>45742</v>
      </c>
      <c r="B988" s="9" t="s">
        <v>30</v>
      </c>
      <c r="C988" s="16">
        <v>346.5</v>
      </c>
      <c r="D988" s="11">
        <v>142.5</v>
      </c>
      <c r="E988" s="16">
        <v>142.5</v>
      </c>
      <c r="F988" s="16"/>
      <c r="G988" s="12">
        <f t="shared" si="15"/>
        <v>0.41125541125541126</v>
      </c>
      <c r="H988" s="13">
        <f>COUNTIF(Rend_Filetadores[Data],Rend_Filetadores[[#This Row],[Data]])</f>
        <v>17</v>
      </c>
      <c r="I988" s="23">
        <f>IFERROR(Rend_Filetadores[[#This Row],[Filé produzido (kg)]]/SUMIF(Rend_Filetadores[Data],Rend_Filetadores[[#This Row],[Data]],Rend_Filetadores[Filé produzido (kg)]),"")</f>
        <v>3.807757671629667E-2</v>
      </c>
    </row>
    <row r="989" spans="1:9" x14ac:dyDescent="0.3">
      <c r="A989" s="8">
        <v>45742</v>
      </c>
      <c r="B989" s="9" t="s">
        <v>19</v>
      </c>
      <c r="C989" s="16">
        <v>551.1</v>
      </c>
      <c r="D989" s="11">
        <v>229.90000000000006</v>
      </c>
      <c r="E989" s="16">
        <v>229.90000000000006</v>
      </c>
      <c r="F989" s="16"/>
      <c r="G989" s="12">
        <f t="shared" si="15"/>
        <v>0.41716566866267474</v>
      </c>
      <c r="H989" s="13">
        <f>COUNTIF(Rend_Filetadores[Data],Rend_Filetadores[[#This Row],[Data]])</f>
        <v>17</v>
      </c>
      <c r="I989" s="23">
        <f>IFERROR(Rend_Filetadores[[#This Row],[Filé produzido (kg)]]/SUMIF(Rend_Filetadores[Data],Rend_Filetadores[[#This Row],[Data]],Rend_Filetadores[Filé produzido (kg)]),"")</f>
        <v>6.1431823768958636E-2</v>
      </c>
    </row>
    <row r="990" spans="1:9" x14ac:dyDescent="0.3">
      <c r="A990" s="8">
        <v>45743</v>
      </c>
      <c r="B990" s="9" t="s">
        <v>9</v>
      </c>
      <c r="C990" s="16">
        <v>626.70000000000005</v>
      </c>
      <c r="D990" s="11">
        <v>256.59999999999997</v>
      </c>
      <c r="E990" s="16">
        <v>256.59999999999997</v>
      </c>
      <c r="F990" s="16"/>
      <c r="G990" s="12">
        <f t="shared" si="15"/>
        <v>0.40944630604755056</v>
      </c>
      <c r="H990" s="13">
        <f>COUNTIF(Rend_Filetadores[Data],Rend_Filetadores[[#This Row],[Data]])</f>
        <v>16</v>
      </c>
      <c r="I990" s="23">
        <f>IFERROR(Rend_Filetadores[[#This Row],[Filé produzido (kg)]]/SUMIF(Rend_Filetadores[Data],Rend_Filetadores[[#This Row],[Data]],Rend_Filetadores[Filé produzido (kg)]),"")</f>
        <v>6.720796228391826E-2</v>
      </c>
    </row>
    <row r="991" spans="1:9" x14ac:dyDescent="0.3">
      <c r="A991" s="8">
        <v>45743</v>
      </c>
      <c r="B991" s="9" t="s">
        <v>26</v>
      </c>
      <c r="C991" s="16">
        <v>618.00000000000011</v>
      </c>
      <c r="D991" s="11">
        <v>250.7000000000001</v>
      </c>
      <c r="E991" s="16">
        <v>250.7000000000001</v>
      </c>
      <c r="F991" s="16"/>
      <c r="G991" s="12">
        <f t="shared" si="15"/>
        <v>0.40566343042071207</v>
      </c>
      <c r="H991" s="13">
        <f>COUNTIF(Rend_Filetadores[Data],Rend_Filetadores[[#This Row],[Data]])</f>
        <v>16</v>
      </c>
      <c r="I991" s="23">
        <f>IFERROR(Rend_Filetadores[[#This Row],[Filé produzido (kg)]]/SUMIF(Rend_Filetadores[Data],Rend_Filetadores[[#This Row],[Data]],Rend_Filetadores[Filé produzido (kg)]),"")</f>
        <v>6.5662650602409653E-2</v>
      </c>
    </row>
    <row r="992" spans="1:9" x14ac:dyDescent="0.3">
      <c r="A992" s="8">
        <v>45743</v>
      </c>
      <c r="B992" s="9" t="s">
        <v>10</v>
      </c>
      <c r="C992" s="16">
        <v>98.3</v>
      </c>
      <c r="D992" s="11">
        <v>39.400000000000006</v>
      </c>
      <c r="E992" s="16">
        <v>39.400000000000006</v>
      </c>
      <c r="F992" s="16"/>
      <c r="G992" s="12">
        <f t="shared" si="15"/>
        <v>0.40081383519837238</v>
      </c>
      <c r="H992" s="13">
        <f>COUNTIF(Rend_Filetadores[Data],Rend_Filetadores[[#This Row],[Data]])</f>
        <v>16</v>
      </c>
      <c r="I992" s="23">
        <f>IFERROR(Rend_Filetadores[[#This Row],[Filé produzido (kg)]]/SUMIF(Rend_Filetadores[Data],Rend_Filetadores[[#This Row],[Data]],Rend_Filetadores[Filé produzido (kg)]),"")</f>
        <v>1.0319539025667889E-2</v>
      </c>
    </row>
    <row r="993" spans="1:9" x14ac:dyDescent="0.3">
      <c r="A993" s="8">
        <v>45743</v>
      </c>
      <c r="B993" s="9" t="s">
        <v>11</v>
      </c>
      <c r="C993" s="16">
        <v>707.80000000000007</v>
      </c>
      <c r="D993" s="11">
        <v>288.99999999999994</v>
      </c>
      <c r="E993" s="16">
        <v>288.99999999999994</v>
      </c>
      <c r="F993" s="16"/>
      <c r="G993" s="12">
        <f t="shared" si="15"/>
        <v>0.40830743147781845</v>
      </c>
      <c r="H993" s="13">
        <f>COUNTIF(Rend_Filetadores[Data],Rend_Filetadores[[#This Row],[Data]])</f>
        <v>16</v>
      </c>
      <c r="I993" s="23">
        <f>IFERROR(Rend_Filetadores[[#This Row],[Filé produzido (kg)]]/SUMIF(Rend_Filetadores[Data],Rend_Filetadores[[#This Row],[Data]],Rend_Filetadores[Filé produzido (kg)]),"")</f>
        <v>7.569408067050809E-2</v>
      </c>
    </row>
    <row r="994" spans="1:9" x14ac:dyDescent="0.3">
      <c r="A994" s="8">
        <v>45743</v>
      </c>
      <c r="B994" s="9" t="s">
        <v>12</v>
      </c>
      <c r="C994" s="16">
        <v>553.5</v>
      </c>
      <c r="D994" s="11">
        <v>220.8</v>
      </c>
      <c r="E994" s="16">
        <v>220.8</v>
      </c>
      <c r="F994" s="16"/>
      <c r="G994" s="12">
        <f t="shared" si="15"/>
        <v>0.39891598915989163</v>
      </c>
      <c r="H994" s="13">
        <f>COUNTIF(Rend_Filetadores[Data],Rend_Filetadores[[#This Row],[Data]])</f>
        <v>16</v>
      </c>
      <c r="I994" s="23">
        <f>IFERROR(Rend_Filetadores[[#This Row],[Filé produzido (kg)]]/SUMIF(Rend_Filetadores[Data],Rend_Filetadores[[#This Row],[Data]],Rend_Filetadores[Filé produzido (kg)]),"")</f>
        <v>5.7831325301204814E-2</v>
      </c>
    </row>
    <row r="995" spans="1:9" x14ac:dyDescent="0.3">
      <c r="A995" s="8">
        <v>45743</v>
      </c>
      <c r="B995" s="9" t="s">
        <v>13</v>
      </c>
      <c r="C995" s="16">
        <v>756.7</v>
      </c>
      <c r="D995" s="11">
        <v>314.60000000000008</v>
      </c>
      <c r="E995" s="16">
        <v>314.60000000000008</v>
      </c>
      <c r="F995" s="16"/>
      <c r="G995" s="12">
        <f t="shared" si="15"/>
        <v>0.41575261001717995</v>
      </c>
      <c r="H995" s="13">
        <f>COUNTIF(Rend_Filetadores[Data],Rend_Filetadores[[#This Row],[Data]])</f>
        <v>16</v>
      </c>
      <c r="I995" s="23">
        <f>IFERROR(Rend_Filetadores[[#This Row],[Filé produzido (kg)]]/SUMIF(Rend_Filetadores[Data],Rend_Filetadores[[#This Row],[Data]],Rend_Filetadores[Filé produzido (kg)]),"")</f>
        <v>8.2399161864850717E-2</v>
      </c>
    </row>
    <row r="996" spans="1:9" x14ac:dyDescent="0.3">
      <c r="A996" s="8">
        <v>45743</v>
      </c>
      <c r="B996" s="9" t="s">
        <v>14</v>
      </c>
      <c r="C996" s="16">
        <v>851.3</v>
      </c>
      <c r="D996" s="11">
        <v>347.29999999999984</v>
      </c>
      <c r="E996" s="16">
        <v>347.29999999999984</v>
      </c>
      <c r="F996" s="16"/>
      <c r="G996" s="12">
        <f t="shared" si="15"/>
        <v>0.40796428990954992</v>
      </c>
      <c r="H996" s="13">
        <f>COUNTIF(Rend_Filetadores[Data],Rend_Filetadores[[#This Row],[Data]])</f>
        <v>16</v>
      </c>
      <c r="I996" s="23">
        <f>IFERROR(Rend_Filetadores[[#This Row],[Filé produzido (kg)]]/SUMIF(Rend_Filetadores[Data],Rend_Filetadores[[#This Row],[Data]],Rend_Filetadores[Filé produzido (kg)]),"")</f>
        <v>9.0963855421686696E-2</v>
      </c>
    </row>
    <row r="997" spans="1:9" x14ac:dyDescent="0.3">
      <c r="A997" s="8">
        <v>45743</v>
      </c>
      <c r="B997" s="9" t="s">
        <v>15</v>
      </c>
      <c r="C997" s="16">
        <v>554.69999999999993</v>
      </c>
      <c r="D997" s="11">
        <v>228.60000000000005</v>
      </c>
      <c r="E997" s="16">
        <v>228.60000000000005</v>
      </c>
      <c r="F997" s="16"/>
      <c r="G997" s="12">
        <f t="shared" si="15"/>
        <v>0.41211465657111968</v>
      </c>
      <c r="H997" s="13">
        <f>COUNTIF(Rend_Filetadores[Data],Rend_Filetadores[[#This Row],[Data]])</f>
        <v>16</v>
      </c>
      <c r="I997" s="23">
        <f>IFERROR(Rend_Filetadores[[#This Row],[Filé produzido (kg)]]/SUMIF(Rend_Filetadores[Data],Rend_Filetadores[[#This Row],[Data]],Rend_Filetadores[Filé produzido (kg)]),"")</f>
        <v>5.9874279727606082E-2</v>
      </c>
    </row>
    <row r="998" spans="1:9" x14ac:dyDescent="0.3">
      <c r="A998" s="8">
        <v>45743</v>
      </c>
      <c r="B998" s="9" t="s">
        <v>17</v>
      </c>
      <c r="C998" s="16">
        <v>630.40000000000009</v>
      </c>
      <c r="D998" s="11">
        <v>249.2000000000001</v>
      </c>
      <c r="E998" s="16">
        <v>249.2000000000001</v>
      </c>
      <c r="F998" s="16"/>
      <c r="G998" s="12">
        <f t="shared" si="15"/>
        <v>0.3953045685279189</v>
      </c>
      <c r="H998" s="13">
        <f>COUNTIF(Rend_Filetadores[Data],Rend_Filetadores[[#This Row],[Data]])</f>
        <v>16</v>
      </c>
      <c r="I998" s="23">
        <f>IFERROR(Rend_Filetadores[[#This Row],[Filé produzido (kg)]]/SUMIF(Rend_Filetadores[Data],Rend_Filetadores[[#This Row],[Data]],Rend_Filetadores[Filé produzido (kg)]),"")</f>
        <v>6.526977475117865E-2</v>
      </c>
    </row>
    <row r="999" spans="1:9" x14ac:dyDescent="0.3">
      <c r="A999" s="8">
        <v>45743</v>
      </c>
      <c r="B999" s="9" t="s">
        <v>18</v>
      </c>
      <c r="C999" s="16">
        <v>533.5</v>
      </c>
      <c r="D999" s="11">
        <v>219.90000000000003</v>
      </c>
      <c r="E999" s="16">
        <v>219.90000000000003</v>
      </c>
      <c r="F999" s="16"/>
      <c r="G999" s="12">
        <f t="shared" si="15"/>
        <v>0.4121836925960638</v>
      </c>
      <c r="H999" s="13">
        <f>COUNTIF(Rend_Filetadores[Data],Rend_Filetadores[[#This Row],[Data]])</f>
        <v>16</v>
      </c>
      <c r="I999" s="23">
        <f>IFERROR(Rend_Filetadores[[#This Row],[Filé produzido (kg)]]/SUMIF(Rend_Filetadores[Data],Rend_Filetadores[[#This Row],[Data]],Rend_Filetadores[Filé produzido (kg)]),"")</f>
        <v>5.7595599790466218E-2</v>
      </c>
    </row>
    <row r="1000" spans="1:9" x14ac:dyDescent="0.3">
      <c r="A1000" s="8">
        <v>45743</v>
      </c>
      <c r="B1000" s="9" t="s">
        <v>20</v>
      </c>
      <c r="C1000" s="16">
        <v>842.8</v>
      </c>
      <c r="D1000" s="11">
        <v>344.30000000000007</v>
      </c>
      <c r="E1000" s="16">
        <v>344.30000000000007</v>
      </c>
      <c r="F1000" s="16"/>
      <c r="G1000" s="12">
        <f t="shared" si="15"/>
        <v>0.40851922164214532</v>
      </c>
      <c r="H1000" s="13">
        <f>COUNTIF(Rend_Filetadores[Data],Rend_Filetadores[[#This Row],[Data]])</f>
        <v>16</v>
      </c>
      <c r="I1000" s="23">
        <f>IFERROR(Rend_Filetadores[[#This Row],[Filé produzido (kg)]]/SUMIF(Rend_Filetadores[Data],Rend_Filetadores[[#This Row],[Data]],Rend_Filetadores[Filé produzido (kg)]),"")</f>
        <v>9.0178103719224731E-2</v>
      </c>
    </row>
    <row r="1001" spans="1:9" x14ac:dyDescent="0.3">
      <c r="A1001" s="8">
        <v>45743</v>
      </c>
      <c r="B1001" s="9" t="s">
        <v>21</v>
      </c>
      <c r="C1001" s="16">
        <v>694.69999999999993</v>
      </c>
      <c r="D1001" s="11">
        <v>291.60000000000002</v>
      </c>
      <c r="E1001" s="16">
        <v>291.60000000000002</v>
      </c>
      <c r="F1001" s="16"/>
      <c r="G1001" s="12">
        <f t="shared" si="15"/>
        <v>0.41974953217216071</v>
      </c>
      <c r="H1001" s="13">
        <f>COUNTIF(Rend_Filetadores[Data],Rend_Filetadores[[#This Row],[Data]])</f>
        <v>16</v>
      </c>
      <c r="I1001" s="23">
        <f>IFERROR(Rend_Filetadores[[#This Row],[Filé produzido (kg)]]/SUMIF(Rend_Filetadores[Data],Rend_Filetadores[[#This Row],[Data]],Rend_Filetadores[Filé produzido (kg)]),"")</f>
        <v>7.6375065479308529E-2</v>
      </c>
    </row>
    <row r="1002" spans="1:9" x14ac:dyDescent="0.3">
      <c r="A1002" s="8">
        <v>45743</v>
      </c>
      <c r="B1002" s="9" t="s">
        <v>35</v>
      </c>
      <c r="C1002" s="16">
        <v>615.1</v>
      </c>
      <c r="D1002" s="11">
        <v>257.60000000000008</v>
      </c>
      <c r="E1002" s="16">
        <v>257.60000000000008</v>
      </c>
      <c r="F1002" s="16"/>
      <c r="G1002" s="12">
        <f t="shared" si="15"/>
        <v>0.41879369208258832</v>
      </c>
      <c r="H1002" s="13">
        <f>COUNTIF(Rend_Filetadores[Data],Rend_Filetadores[[#This Row],[Data]])</f>
        <v>16</v>
      </c>
      <c r="I1002" s="23">
        <f>IFERROR(Rend_Filetadores[[#This Row],[Filé produzido (kg)]]/SUMIF(Rend_Filetadores[Data],Rend_Filetadores[[#This Row],[Data]],Rend_Filetadores[Filé produzido (kg)]),"")</f>
        <v>6.7469879518072304E-2</v>
      </c>
    </row>
    <row r="1003" spans="1:9" x14ac:dyDescent="0.3">
      <c r="A1003" s="8">
        <v>45743</v>
      </c>
      <c r="B1003" s="9" t="s">
        <v>23</v>
      </c>
      <c r="C1003" s="16">
        <v>116.30000000000001</v>
      </c>
      <c r="D1003" s="11">
        <v>47.8</v>
      </c>
      <c r="E1003" s="16">
        <v>47.8</v>
      </c>
      <c r="F1003" s="16"/>
      <c r="G1003" s="12">
        <f t="shared" si="15"/>
        <v>0.41100601891659494</v>
      </c>
      <c r="H1003" s="13">
        <f>COUNTIF(Rend_Filetadores[Data],Rend_Filetadores[[#This Row],[Data]])</f>
        <v>16</v>
      </c>
      <c r="I1003" s="23">
        <f>IFERROR(Rend_Filetadores[[#This Row],[Filé produzido (kg)]]/SUMIF(Rend_Filetadores[Data],Rend_Filetadores[[#This Row],[Data]],Rend_Filetadores[Filé produzido (kg)]),"")</f>
        <v>1.2519643792561548E-2</v>
      </c>
    </row>
    <row r="1004" spans="1:9" x14ac:dyDescent="0.3">
      <c r="A1004" s="8">
        <v>45743</v>
      </c>
      <c r="B1004" s="9" t="s">
        <v>16</v>
      </c>
      <c r="C1004" s="16">
        <v>619</v>
      </c>
      <c r="D1004" s="11">
        <v>250.90000000000003</v>
      </c>
      <c r="E1004" s="16">
        <v>250.90000000000003</v>
      </c>
      <c r="F1004" s="16"/>
      <c r="G1004" s="12">
        <f t="shared" si="15"/>
        <v>0.40533117932148632</v>
      </c>
      <c r="H1004" s="13">
        <f>COUNTIF(Rend_Filetadores[Data],Rend_Filetadores[[#This Row],[Data]])</f>
        <v>16</v>
      </c>
      <c r="I1004" s="23">
        <f>IFERROR(Rend_Filetadores[[#This Row],[Filé produzido (kg)]]/SUMIF(Rend_Filetadores[Data],Rend_Filetadores[[#This Row],[Data]],Rend_Filetadores[Filé produzido (kg)]),"")</f>
        <v>6.5715034049240437E-2</v>
      </c>
    </row>
    <row r="1005" spans="1:9" x14ac:dyDescent="0.3">
      <c r="A1005" s="8">
        <v>45743</v>
      </c>
      <c r="B1005" s="9" t="s">
        <v>19</v>
      </c>
      <c r="C1005" s="16">
        <v>500.4</v>
      </c>
      <c r="D1005" s="11">
        <v>209.7</v>
      </c>
      <c r="E1005" s="16">
        <v>209.7</v>
      </c>
      <c r="F1005" s="16"/>
      <c r="G1005" s="12">
        <f t="shared" si="15"/>
        <v>0.41906474820143885</v>
      </c>
      <c r="H1005" s="13">
        <f>COUNTIF(Rend_Filetadores[Data],Rend_Filetadores[[#This Row],[Data]])</f>
        <v>16</v>
      </c>
      <c r="I1005" s="23">
        <f>IFERROR(Rend_Filetadores[[#This Row],[Filé produzido (kg)]]/SUMIF(Rend_Filetadores[Data],Rend_Filetadores[[#This Row],[Data]],Rend_Filetadores[Filé produzido (kg)]),"")</f>
        <v>5.4924044002095329E-2</v>
      </c>
    </row>
    <row r="1006" spans="1:9" x14ac:dyDescent="0.3">
      <c r="A1006" s="8">
        <v>45744</v>
      </c>
      <c r="B1006" s="9" t="s">
        <v>9</v>
      </c>
      <c r="C1006" s="16">
        <v>622.4</v>
      </c>
      <c r="D1006" s="11">
        <v>251.29999999999995</v>
      </c>
      <c r="E1006" s="16">
        <v>251.29999999999995</v>
      </c>
      <c r="F1006" s="16"/>
      <c r="G1006" s="12">
        <f t="shared" si="15"/>
        <v>0.40375964010282772</v>
      </c>
      <c r="H1006" s="13">
        <f>COUNTIF(Rend_Filetadores[Data],Rend_Filetadores[[#This Row],[Data]])</f>
        <v>17</v>
      </c>
      <c r="I1006" s="23">
        <f>IFERROR(Rend_Filetadores[[#This Row],[Filé produzido (kg)]]/SUMIF(Rend_Filetadores[Data],Rend_Filetadores[[#This Row],[Data]],Rend_Filetadores[Filé produzido (kg)]),"")</f>
        <v>6.3594332436652398E-2</v>
      </c>
    </row>
    <row r="1007" spans="1:9" x14ac:dyDescent="0.3">
      <c r="A1007" s="8">
        <v>45744</v>
      </c>
      <c r="B1007" s="9" t="s">
        <v>26</v>
      </c>
      <c r="C1007" s="16">
        <v>514.1</v>
      </c>
      <c r="D1007" s="11">
        <v>205.39999999999998</v>
      </c>
      <c r="E1007" s="16">
        <v>205.39999999999998</v>
      </c>
      <c r="F1007" s="16"/>
      <c r="G1007" s="12">
        <f t="shared" si="15"/>
        <v>0.39953316475393885</v>
      </c>
      <c r="H1007" s="13">
        <f>COUNTIF(Rend_Filetadores[Data],Rend_Filetadores[[#This Row],[Data]])</f>
        <v>17</v>
      </c>
      <c r="I1007" s="23">
        <f>IFERROR(Rend_Filetadores[[#This Row],[Filé produzido (kg)]]/SUMIF(Rend_Filetadores[Data],Rend_Filetadores[[#This Row],[Data]],Rend_Filetadores[Filé produzido (kg)]),"")</f>
        <v>5.1978813698720268E-2</v>
      </c>
    </row>
    <row r="1008" spans="1:9" x14ac:dyDescent="0.3">
      <c r="A1008" s="8">
        <v>45744</v>
      </c>
      <c r="B1008" s="9" t="s">
        <v>10</v>
      </c>
      <c r="C1008" s="16">
        <v>514.6</v>
      </c>
      <c r="D1008" s="11">
        <v>213.7</v>
      </c>
      <c r="E1008" s="16">
        <v>213.7</v>
      </c>
      <c r="F1008" s="16"/>
      <c r="G1008" s="12">
        <f t="shared" si="15"/>
        <v>0.4152739992226972</v>
      </c>
      <c r="H1008" s="13">
        <f>COUNTIF(Rend_Filetadores[Data],Rend_Filetadores[[#This Row],[Data]])</f>
        <v>17</v>
      </c>
      <c r="I1008" s="23">
        <f>IFERROR(Rend_Filetadores[[#This Row],[Filé produzido (kg)]]/SUMIF(Rend_Filetadores[Data],Rend_Filetadores[[#This Row],[Data]],Rend_Filetadores[Filé produzido (kg)]),"")</f>
        <v>5.4079223405143727E-2</v>
      </c>
    </row>
    <row r="1009" spans="1:9" x14ac:dyDescent="0.3">
      <c r="A1009" s="8">
        <v>45744</v>
      </c>
      <c r="B1009" s="9" t="s">
        <v>11</v>
      </c>
      <c r="C1009" s="16">
        <v>557.6</v>
      </c>
      <c r="D1009" s="11">
        <v>225.29999999999998</v>
      </c>
      <c r="E1009" s="16">
        <v>225.29999999999998</v>
      </c>
      <c r="F1009" s="16"/>
      <c r="G1009" s="12">
        <f t="shared" si="15"/>
        <v>0.40405308464849349</v>
      </c>
      <c r="H1009" s="13">
        <f>COUNTIF(Rend_Filetadores[Data],Rend_Filetadores[[#This Row],[Data]])</f>
        <v>17</v>
      </c>
      <c r="I1009" s="23">
        <f>IFERROR(Rend_Filetadores[[#This Row],[Filé produzido (kg)]]/SUMIF(Rend_Filetadores[Data],Rend_Filetadores[[#This Row],[Data]],Rend_Filetadores[Filé produzido (kg)]),"")</f>
        <v>5.7014735765928318E-2</v>
      </c>
    </row>
    <row r="1010" spans="1:9" x14ac:dyDescent="0.3">
      <c r="A1010" s="8">
        <v>45744</v>
      </c>
      <c r="B1010" s="50" t="s">
        <v>12</v>
      </c>
      <c r="C1010" s="16">
        <v>546.4</v>
      </c>
      <c r="D1010" s="11">
        <v>220.3</v>
      </c>
      <c r="E1010" s="16">
        <v>220.3</v>
      </c>
      <c r="F1010" s="16"/>
      <c r="G1010" s="12">
        <f t="shared" si="15"/>
        <v>0.40318448023426068</v>
      </c>
      <c r="H1010" s="13">
        <f>COUNTIF(Rend_Filetadores[Data],Rend_Filetadores[[#This Row],[Data]])</f>
        <v>17</v>
      </c>
      <c r="I1010" s="23">
        <f>IFERROR(Rend_Filetadores[[#This Row],[Filé produzido (kg)]]/SUMIF(Rend_Filetadores[Data],Rend_Filetadores[[#This Row],[Data]],Rend_Filetadores[Filé produzido (kg)]),"")</f>
        <v>5.5749428713866005E-2</v>
      </c>
    </row>
    <row r="1011" spans="1:9" x14ac:dyDescent="0.3">
      <c r="A1011" s="8">
        <v>45744</v>
      </c>
      <c r="B1011" s="50" t="s">
        <v>13</v>
      </c>
      <c r="C1011" s="16">
        <v>734.90000000000009</v>
      </c>
      <c r="D1011" s="11">
        <v>305.7</v>
      </c>
      <c r="E1011" s="16">
        <v>305.7</v>
      </c>
      <c r="F1011" s="16"/>
      <c r="G1011" s="12">
        <f t="shared" si="15"/>
        <v>0.41597496257994276</v>
      </c>
      <c r="H1011" s="13">
        <f>COUNTIF(Rend_Filetadores[Data],Rend_Filetadores[[#This Row],[Data]])</f>
        <v>17</v>
      </c>
      <c r="I1011" s="23">
        <f>IFERROR(Rend_Filetadores[[#This Row],[Filé produzido (kg)]]/SUMIF(Rend_Filetadores[Data],Rend_Filetadores[[#This Row],[Data]],Rend_Filetadores[Filé produzido (kg)]),"")</f>
        <v>7.7360873163090496E-2</v>
      </c>
    </row>
    <row r="1012" spans="1:9" x14ac:dyDescent="0.3">
      <c r="A1012" s="8">
        <v>45744</v>
      </c>
      <c r="B1012" s="9" t="s">
        <v>14</v>
      </c>
      <c r="C1012" s="16">
        <v>768.19999999999993</v>
      </c>
      <c r="D1012" s="11">
        <v>320.39999999999998</v>
      </c>
      <c r="E1012" s="16">
        <v>320.39999999999998</v>
      </c>
      <c r="F1012" s="16"/>
      <c r="G1012" s="12">
        <f t="shared" si="15"/>
        <v>0.4170788857068472</v>
      </c>
      <c r="H1012" s="13">
        <f>COUNTIF(Rend_Filetadores[Data],Rend_Filetadores[[#This Row],[Data]])</f>
        <v>17</v>
      </c>
      <c r="I1012" s="23">
        <f>IFERROR(Rend_Filetadores[[#This Row],[Filé produzido (kg)]]/SUMIF(Rend_Filetadores[Data],Rend_Filetadores[[#This Row],[Data]],Rend_Filetadores[Filé produzido (kg)]),"")</f>
        <v>8.1080875896153717E-2</v>
      </c>
    </row>
    <row r="1013" spans="1:9" x14ac:dyDescent="0.3">
      <c r="A1013" s="8">
        <v>45744</v>
      </c>
      <c r="B1013" s="9" t="s">
        <v>15</v>
      </c>
      <c r="C1013" s="16">
        <v>555.20000000000005</v>
      </c>
      <c r="D1013" s="11">
        <v>225.7</v>
      </c>
      <c r="E1013" s="16">
        <v>225.7</v>
      </c>
      <c r="F1013" s="16"/>
      <c r="G1013" s="12">
        <f t="shared" si="15"/>
        <v>0.40652017291066278</v>
      </c>
      <c r="H1013" s="13">
        <f>COUNTIF(Rend_Filetadores[Data],Rend_Filetadores[[#This Row],[Data]])</f>
        <v>17</v>
      </c>
      <c r="I1013" s="23">
        <f>IFERROR(Rend_Filetadores[[#This Row],[Filé produzido (kg)]]/SUMIF(Rend_Filetadores[Data],Rend_Filetadores[[#This Row],[Data]],Rend_Filetadores[Filé produzido (kg)]),"")</f>
        <v>5.7115960330093307E-2</v>
      </c>
    </row>
    <row r="1014" spans="1:9" x14ac:dyDescent="0.3">
      <c r="A1014" s="8">
        <v>45744</v>
      </c>
      <c r="B1014" s="9" t="s">
        <v>17</v>
      </c>
      <c r="C1014" s="16">
        <v>527.1</v>
      </c>
      <c r="D1014" s="11">
        <v>206.7</v>
      </c>
      <c r="E1014" s="16">
        <v>206.7</v>
      </c>
      <c r="F1014" s="16"/>
      <c r="G1014" s="12">
        <f t="shared" si="15"/>
        <v>0.39214570290267498</v>
      </c>
      <c r="H1014" s="13">
        <f>COUNTIF(Rend_Filetadores[Data],Rend_Filetadores[[#This Row],[Data]])</f>
        <v>17</v>
      </c>
      <c r="I1014" s="23">
        <f>IFERROR(Rend_Filetadores[[#This Row],[Filé produzido (kg)]]/SUMIF(Rend_Filetadores[Data],Rend_Filetadores[[#This Row],[Data]],Rend_Filetadores[Filé produzido (kg)]),"")</f>
        <v>5.2307793532256473E-2</v>
      </c>
    </row>
    <row r="1015" spans="1:9" x14ac:dyDescent="0.3">
      <c r="A1015" s="8">
        <v>45744</v>
      </c>
      <c r="B1015" s="9" t="s">
        <v>18</v>
      </c>
      <c r="C1015" s="16">
        <v>558.19999999999993</v>
      </c>
      <c r="D1015" s="11">
        <v>226.40000000000009</v>
      </c>
      <c r="E1015" s="16">
        <v>226.40000000000009</v>
      </c>
      <c r="F1015" s="16"/>
      <c r="G1015" s="12">
        <f t="shared" si="15"/>
        <v>0.40558939448226461</v>
      </c>
      <c r="H1015" s="13">
        <f>COUNTIF(Rend_Filetadores[Data],Rend_Filetadores[[#This Row],[Data]])</f>
        <v>17</v>
      </c>
      <c r="I1015" s="23">
        <f>IFERROR(Rend_Filetadores[[#This Row],[Filé produzido (kg)]]/SUMIF(Rend_Filetadores[Data],Rend_Filetadores[[#This Row],[Data]],Rend_Filetadores[Filé produzido (kg)]),"")</f>
        <v>5.7293103317382056E-2</v>
      </c>
    </row>
    <row r="1016" spans="1:9" x14ac:dyDescent="0.3">
      <c r="A1016" s="8">
        <v>45744</v>
      </c>
      <c r="B1016" s="9" t="s">
        <v>20</v>
      </c>
      <c r="C1016" s="16">
        <v>783.5</v>
      </c>
      <c r="D1016" s="11">
        <v>314.69999999999993</v>
      </c>
      <c r="E1016" s="16">
        <v>314.69999999999993</v>
      </c>
      <c r="F1016" s="16"/>
      <c r="G1016" s="12">
        <f t="shared" si="15"/>
        <v>0.40165922144224625</v>
      </c>
      <c r="H1016" s="13">
        <f>COUNTIF(Rend_Filetadores[Data],Rend_Filetadores[[#This Row],[Data]])</f>
        <v>17</v>
      </c>
      <c r="I1016" s="23">
        <f>IFERROR(Rend_Filetadores[[#This Row],[Filé produzido (kg)]]/SUMIF(Rend_Filetadores[Data],Rend_Filetadores[[#This Row],[Data]],Rend_Filetadores[Filé produzido (kg)]),"")</f>
        <v>7.9638425856802655E-2</v>
      </c>
    </row>
    <row r="1017" spans="1:9" x14ac:dyDescent="0.3">
      <c r="A1017" s="8">
        <v>45744</v>
      </c>
      <c r="B1017" s="9" t="s">
        <v>21</v>
      </c>
      <c r="C1017" s="16">
        <v>644.70000000000005</v>
      </c>
      <c r="D1017" s="11">
        <v>275.69999999999987</v>
      </c>
      <c r="E1017" s="16">
        <v>275.69999999999987</v>
      </c>
      <c r="F1017" s="16"/>
      <c r="G1017" s="12">
        <f t="shared" si="15"/>
        <v>0.42764076314564892</v>
      </c>
      <c r="H1017" s="13">
        <f>COUNTIF(Rend_Filetadores[Data],Rend_Filetadores[[#This Row],[Data]])</f>
        <v>17</v>
      </c>
      <c r="I1017" s="23">
        <f>IFERROR(Rend_Filetadores[[#This Row],[Filé produzido (kg)]]/SUMIF(Rend_Filetadores[Data],Rend_Filetadores[[#This Row],[Data]],Rend_Filetadores[Filé produzido (kg)]),"")</f>
        <v>6.9769030850716521E-2</v>
      </c>
    </row>
    <row r="1018" spans="1:9" x14ac:dyDescent="0.3">
      <c r="A1018" s="8">
        <v>45744</v>
      </c>
      <c r="B1018" s="9" t="s">
        <v>35</v>
      </c>
      <c r="C1018" s="16">
        <v>606.4</v>
      </c>
      <c r="D1018" s="11">
        <v>251.10000000000002</v>
      </c>
      <c r="E1018" s="16">
        <v>251.10000000000002</v>
      </c>
      <c r="F1018" s="16"/>
      <c r="G1018" s="12">
        <f t="shared" si="15"/>
        <v>0.41408311345646442</v>
      </c>
      <c r="H1018" s="13">
        <f>COUNTIF(Rend_Filetadores[Data],Rend_Filetadores[[#This Row],[Data]])</f>
        <v>17</v>
      </c>
      <c r="I1018" s="23">
        <f>IFERROR(Rend_Filetadores[[#This Row],[Filé produzido (kg)]]/SUMIF(Rend_Filetadores[Data],Rend_Filetadores[[#This Row],[Data]],Rend_Filetadores[Filé produzido (kg)]),"")</f>
        <v>6.3543720154569924E-2</v>
      </c>
    </row>
    <row r="1019" spans="1:9" x14ac:dyDescent="0.3">
      <c r="A1019" s="8">
        <v>45744</v>
      </c>
      <c r="B1019" s="9" t="s">
        <v>23</v>
      </c>
      <c r="C1019" s="16">
        <v>280.7</v>
      </c>
      <c r="D1019" s="11">
        <v>113.51</v>
      </c>
      <c r="E1019" s="16">
        <v>113.51</v>
      </c>
      <c r="F1019" s="16"/>
      <c r="G1019" s="12">
        <f t="shared" si="15"/>
        <v>0.40438190238688998</v>
      </c>
      <c r="H1019" s="13">
        <f>COUNTIF(Rend_Filetadores[Data],Rend_Filetadores[[#This Row],[Data]])</f>
        <v>17</v>
      </c>
      <c r="I1019" s="23">
        <f>IFERROR(Rend_Filetadores[[#This Row],[Filé produzido (kg)]]/SUMIF(Rend_Filetadores[Data],Rend_Filetadores[[#This Row],[Data]],Rend_Filetadores[Filé produzido (kg)]),"")</f>
        <v>2.8725000695918882E-2</v>
      </c>
    </row>
    <row r="1020" spans="1:9" x14ac:dyDescent="0.3">
      <c r="A1020" s="8">
        <v>45744</v>
      </c>
      <c r="B1020" s="9" t="s">
        <v>16</v>
      </c>
      <c r="C1020" s="16">
        <v>540.19999999999993</v>
      </c>
      <c r="D1020" s="11">
        <v>215.59999999999994</v>
      </c>
      <c r="E1020" s="16">
        <v>215.59999999999994</v>
      </c>
      <c r="F1020" s="16"/>
      <c r="G1020" s="12">
        <f t="shared" si="15"/>
        <v>0.39911144020733053</v>
      </c>
      <c r="H1020" s="13">
        <f>COUNTIF(Rend_Filetadores[Data],Rend_Filetadores[[#This Row],[Data]])</f>
        <v>17</v>
      </c>
      <c r="I1020" s="23">
        <f>IFERROR(Rend_Filetadores[[#This Row],[Filé produzido (kg)]]/SUMIF(Rend_Filetadores[Data],Rend_Filetadores[[#This Row],[Data]],Rend_Filetadores[Filé produzido (kg)]),"")</f>
        <v>5.4560040084927396E-2</v>
      </c>
    </row>
    <row r="1021" spans="1:9" x14ac:dyDescent="0.3">
      <c r="A1021" s="8">
        <v>45744</v>
      </c>
      <c r="B1021" s="9" t="s">
        <v>30</v>
      </c>
      <c r="C1021" s="16">
        <v>407.1</v>
      </c>
      <c r="D1021" s="11">
        <v>163.29999999999998</v>
      </c>
      <c r="E1021" s="16">
        <v>163.29999999999998</v>
      </c>
      <c r="F1021" s="16"/>
      <c r="G1021" s="12">
        <f t="shared" si="15"/>
        <v>0.40112994350282477</v>
      </c>
      <c r="H1021" s="13">
        <f>COUNTIF(Rend_Filetadores[Data],Rend_Filetadores[[#This Row],[Data]])</f>
        <v>17</v>
      </c>
      <c r="I1021" s="23">
        <f>IFERROR(Rend_Filetadores[[#This Row],[Filé produzido (kg)]]/SUMIF(Rend_Filetadores[Data],Rend_Filetadores[[#This Row],[Data]],Rend_Filetadores[Filé produzido (kg)]),"")</f>
        <v>4.1324928320355503E-2</v>
      </c>
    </row>
    <row r="1022" spans="1:9" x14ac:dyDescent="0.3">
      <c r="A1022" s="8">
        <v>45744</v>
      </c>
      <c r="B1022" s="9" t="s">
        <v>19</v>
      </c>
      <c r="C1022" s="16">
        <v>524.69999999999993</v>
      </c>
      <c r="D1022" s="11">
        <v>216.79999999999995</v>
      </c>
      <c r="E1022" s="16">
        <v>216.79999999999995</v>
      </c>
      <c r="F1022" s="16"/>
      <c r="G1022" s="12">
        <f t="shared" si="15"/>
        <v>0.41318848866018676</v>
      </c>
      <c r="H1022" s="13">
        <f>COUNTIF(Rend_Filetadores[Data],Rend_Filetadores[[#This Row],[Data]])</f>
        <v>17</v>
      </c>
      <c r="I1022" s="23">
        <f>IFERROR(Rend_Filetadores[[#This Row],[Filé produzido (kg)]]/SUMIF(Rend_Filetadores[Data],Rend_Filetadores[[#This Row],[Data]],Rend_Filetadores[Filé produzido (kg)]),"")</f>
        <v>5.4863713777422357E-2</v>
      </c>
    </row>
    <row r="1023" spans="1:9" x14ac:dyDescent="0.3">
      <c r="A1023" s="8">
        <v>45747</v>
      </c>
      <c r="B1023" s="9" t="s">
        <v>9</v>
      </c>
      <c r="C1023" s="16">
        <v>706.30000000000007</v>
      </c>
      <c r="D1023" s="11">
        <v>290.8</v>
      </c>
      <c r="E1023" s="16">
        <v>290.8</v>
      </c>
      <c r="F1023" s="16"/>
      <c r="G1023" s="12">
        <f t="shared" si="15"/>
        <v>0.41172306385388641</v>
      </c>
      <c r="H1023" s="13">
        <f>COUNTIF(Rend_Filetadores[Data],Rend_Filetadores[[#This Row],[Data]])</f>
        <v>21</v>
      </c>
      <c r="I1023" s="23">
        <f>IFERROR(Rend_Filetadores[[#This Row],[Filé produzido (kg)]]/SUMIF(Rend_Filetadores[Data],Rend_Filetadores[[#This Row],[Data]],Rend_Filetadores[Filé produzido (kg)]),"")</f>
        <v>6.7319489779382832E-2</v>
      </c>
    </row>
    <row r="1024" spans="1:9" x14ac:dyDescent="0.3">
      <c r="A1024" s="8">
        <v>45747</v>
      </c>
      <c r="B1024" s="9" t="s">
        <v>26</v>
      </c>
      <c r="C1024" s="16">
        <v>605.80000000000007</v>
      </c>
      <c r="D1024" s="11">
        <v>246.39999999999998</v>
      </c>
      <c r="E1024" s="16">
        <v>246.39999999999998</v>
      </c>
      <c r="F1024" s="16"/>
      <c r="G1024" s="12">
        <f t="shared" si="15"/>
        <v>0.40673489600528218</v>
      </c>
      <c r="H1024" s="13">
        <f>COUNTIF(Rend_Filetadores[Data],Rend_Filetadores[[#This Row],[Data]])</f>
        <v>21</v>
      </c>
      <c r="I1024" s="23">
        <f>IFERROR(Rend_Filetadores[[#This Row],[Filé produzido (kg)]]/SUMIF(Rend_Filetadores[Data],Rend_Filetadores[[#This Row],[Data]],Rend_Filetadores[Filé produzido (kg)]),"")</f>
        <v>5.7040998217468802E-2</v>
      </c>
    </row>
    <row r="1025" spans="1:9" x14ac:dyDescent="0.3">
      <c r="A1025" s="8">
        <v>45747</v>
      </c>
      <c r="B1025" s="9" t="s">
        <v>10</v>
      </c>
      <c r="C1025" s="32">
        <v>302.09999999999997</v>
      </c>
      <c r="D1025" s="11">
        <v>126.4</v>
      </c>
      <c r="E1025" s="16">
        <v>126.4</v>
      </c>
      <c r="F1025" s="16"/>
      <c r="G1025" s="12">
        <f t="shared" si="15"/>
        <v>0.41840450182058925</v>
      </c>
      <c r="H1025" s="13">
        <f>COUNTIF(Rend_Filetadores[Data],Rend_Filetadores[[#This Row],[Data]])</f>
        <v>21</v>
      </c>
      <c r="I1025" s="23">
        <f>IFERROR(Rend_Filetadores[[#This Row],[Filé produzido (kg)]]/SUMIF(Rend_Filetadores[Data],Rend_Filetadores[[#This Row],[Data]],Rend_Filetadores[Filé produzido (kg)]),"")</f>
        <v>2.9261291293376856E-2</v>
      </c>
    </row>
    <row r="1026" spans="1:9" x14ac:dyDescent="0.3">
      <c r="A1026" s="8">
        <v>45747</v>
      </c>
      <c r="B1026" s="9" t="s">
        <v>11</v>
      </c>
      <c r="C1026" s="32">
        <v>740.4</v>
      </c>
      <c r="D1026" s="11">
        <v>312.50000000000006</v>
      </c>
      <c r="E1026" s="16">
        <v>312.50000000000006</v>
      </c>
      <c r="F1026" s="16"/>
      <c r="G1026" s="12">
        <f t="shared" si="15"/>
        <v>0.42206915180983262</v>
      </c>
      <c r="H1026" s="13">
        <f>COUNTIF(Rend_Filetadores[Data],Rend_Filetadores[[#This Row],[Data]])</f>
        <v>21</v>
      </c>
      <c r="I1026" s="23">
        <f>IFERROR(Rend_Filetadores[[#This Row],[Filé produzido (kg)]]/SUMIF(Rend_Filetadores[Data],Rend_Filetadores[[#This Row],[Data]],Rend_Filetadores[Filé produzido (kg)]),"")</f>
        <v>7.2342986781489468E-2</v>
      </c>
    </row>
    <row r="1027" spans="1:9" x14ac:dyDescent="0.3">
      <c r="A1027" s="8">
        <v>45747</v>
      </c>
      <c r="B1027" s="9" t="s">
        <v>12</v>
      </c>
      <c r="C1027" s="32">
        <v>137.10000000000002</v>
      </c>
      <c r="D1027" s="11">
        <v>54.899999999999991</v>
      </c>
      <c r="E1027" s="16">
        <v>54.899999999999991</v>
      </c>
      <c r="F1027" s="16"/>
      <c r="G1027" s="12">
        <f t="shared" si="15"/>
        <v>0.40043763676148786</v>
      </c>
      <c r="H1027" s="13">
        <f>COUNTIF(Rend_Filetadores[Data],Rend_Filetadores[[#This Row],[Data]])</f>
        <v>21</v>
      </c>
      <c r="I1027" s="23">
        <f>IFERROR(Rend_Filetadores[[#This Row],[Filé produzido (kg)]]/SUMIF(Rend_Filetadores[Data],Rend_Filetadores[[#This Row],[Data]],Rend_Filetadores[Filé produzido (kg)]),"")</f>
        <v>1.2709215917772066E-2</v>
      </c>
    </row>
    <row r="1028" spans="1:9" x14ac:dyDescent="0.3">
      <c r="A1028" s="8">
        <v>45747</v>
      </c>
      <c r="B1028" s="9" t="s">
        <v>13</v>
      </c>
      <c r="C1028" s="32">
        <v>815.6</v>
      </c>
      <c r="D1028" s="11">
        <v>338.70000000000005</v>
      </c>
      <c r="E1028" s="16">
        <v>338.70000000000005</v>
      </c>
      <c r="F1028" s="16"/>
      <c r="G1028" s="12">
        <f t="shared" ref="G1028:G1091" si="16">IFERROR(D1028/C1028,"")</f>
        <v>0.41527709661598827</v>
      </c>
      <c r="H1028" s="13">
        <f>COUNTIF(Rend_Filetadores[Data],Rend_Filetadores[[#This Row],[Data]])</f>
        <v>21</v>
      </c>
      <c r="I1028" s="23">
        <f>IFERROR(Rend_Filetadores[[#This Row],[Filé produzido (kg)]]/SUMIF(Rend_Filetadores[Data],Rend_Filetadores[[#This Row],[Data]],Rend_Filetadores[Filé produzido (kg)]),"")</f>
        <v>7.8408222793249549E-2</v>
      </c>
    </row>
    <row r="1029" spans="1:9" x14ac:dyDescent="0.3">
      <c r="A1029" s="8">
        <v>45747</v>
      </c>
      <c r="B1029" s="9" t="s">
        <v>14</v>
      </c>
      <c r="C1029" s="32">
        <v>603.29999999999995</v>
      </c>
      <c r="D1029" s="11">
        <v>250.20000000000002</v>
      </c>
      <c r="E1029" s="16">
        <v>250.20000000000002</v>
      </c>
      <c r="F1029" s="16"/>
      <c r="G1029" s="12">
        <f t="shared" si="16"/>
        <v>0.41471904525111891</v>
      </c>
      <c r="H1029" s="13">
        <f>COUNTIF(Rend_Filetadores[Data],Rend_Filetadores[[#This Row],[Data]])</f>
        <v>21</v>
      </c>
      <c r="I1029" s="23">
        <f>IFERROR(Rend_Filetadores[[#This Row],[Filé produzido (kg)]]/SUMIF(Rend_Filetadores[Data],Rend_Filetadores[[#This Row],[Data]],Rend_Filetadores[Filé produzido (kg)]),"")</f>
        <v>5.7920688936731725E-2</v>
      </c>
    </row>
    <row r="1030" spans="1:9" x14ac:dyDescent="0.3">
      <c r="A1030" s="8">
        <v>45747</v>
      </c>
      <c r="B1030" s="9" t="s">
        <v>15</v>
      </c>
      <c r="C1030" s="32">
        <v>603.20000000000005</v>
      </c>
      <c r="D1030" s="11">
        <v>256.39999999999998</v>
      </c>
      <c r="E1030" s="16">
        <v>256.39999999999998</v>
      </c>
      <c r="F1030" s="16"/>
      <c r="G1030" s="12">
        <f t="shared" si="16"/>
        <v>0.42506631299734743</v>
      </c>
      <c r="H1030" s="13">
        <f>COUNTIF(Rend_Filetadores[Data],Rend_Filetadores[[#This Row],[Data]])</f>
        <v>21</v>
      </c>
      <c r="I1030" s="23">
        <f>IFERROR(Rend_Filetadores[[#This Row],[Filé produzido (kg)]]/SUMIF(Rend_Filetadores[Data],Rend_Filetadores[[#This Row],[Data]],Rend_Filetadores[Filé produzido (kg)]),"")</f>
        <v>5.9355973794476463E-2</v>
      </c>
    </row>
    <row r="1031" spans="1:9" x14ac:dyDescent="0.3">
      <c r="A1031" s="8">
        <v>45747</v>
      </c>
      <c r="B1031" s="9" t="s">
        <v>17</v>
      </c>
      <c r="C1031" s="32">
        <v>703.69999999999993</v>
      </c>
      <c r="D1031" s="11">
        <v>282.80000000000007</v>
      </c>
      <c r="E1031" s="16">
        <v>282.80000000000007</v>
      </c>
      <c r="F1031" s="16"/>
      <c r="G1031" s="12">
        <f t="shared" si="16"/>
        <v>0.40187579934631251</v>
      </c>
      <c r="H1031" s="13">
        <f>COUNTIF(Rend_Filetadores[Data],Rend_Filetadores[[#This Row],[Data]])</f>
        <v>21</v>
      </c>
      <c r="I1031" s="23">
        <f>IFERROR(Rend_Filetadores[[#This Row],[Filé produzido (kg)]]/SUMIF(Rend_Filetadores[Data],Rend_Filetadores[[#This Row],[Data]],Rend_Filetadores[Filé produzido (kg)]),"")</f>
        <v>6.5467509317776715E-2</v>
      </c>
    </row>
    <row r="1032" spans="1:9" x14ac:dyDescent="0.3">
      <c r="A1032" s="8">
        <v>45747</v>
      </c>
      <c r="B1032" s="9" t="s">
        <v>18</v>
      </c>
      <c r="C1032" s="32">
        <v>640.1</v>
      </c>
      <c r="D1032" s="11">
        <v>260.40000000000009</v>
      </c>
      <c r="E1032" s="16">
        <v>260.40000000000009</v>
      </c>
      <c r="F1032" s="16"/>
      <c r="G1032" s="12">
        <f t="shared" si="16"/>
        <v>0.40681143571316997</v>
      </c>
      <c r="H1032" s="13">
        <f>COUNTIF(Rend_Filetadores[Data],Rend_Filetadores[[#This Row],[Data]])</f>
        <v>21</v>
      </c>
      <c r="I1032" s="23">
        <f>IFERROR(Rend_Filetadores[[#This Row],[Filé produzido (kg)]]/SUMIF(Rend_Filetadores[Data],Rend_Filetadores[[#This Row],[Data]],Rend_Filetadores[Filé produzido (kg)]),"")</f>
        <v>6.0281964025279557E-2</v>
      </c>
    </row>
    <row r="1033" spans="1:9" x14ac:dyDescent="0.3">
      <c r="A1033" s="8">
        <v>45747</v>
      </c>
      <c r="B1033" s="9" t="s">
        <v>20</v>
      </c>
      <c r="C1033" s="32">
        <v>800.5</v>
      </c>
      <c r="D1033" s="11">
        <v>326.10000000000002</v>
      </c>
      <c r="E1033" s="16">
        <v>326.10000000000002</v>
      </c>
      <c r="F1033" s="16">
        <v>-8</v>
      </c>
      <c r="G1033" s="12">
        <f t="shared" si="16"/>
        <v>0.40737039350406001</v>
      </c>
      <c r="H1033" s="13">
        <f>COUNTIF(Rend_Filetadores[Data],Rend_Filetadores[[#This Row],[Data]])</f>
        <v>21</v>
      </c>
      <c r="I1033" s="23">
        <f>IFERROR(Rend_Filetadores[[#This Row],[Filé produzido (kg)]]/SUMIF(Rend_Filetadores[Data],Rend_Filetadores[[#This Row],[Data]],Rend_Filetadores[Filé produzido (kg)]),"")</f>
        <v>7.5491353566219888E-2</v>
      </c>
    </row>
    <row r="1034" spans="1:9" x14ac:dyDescent="0.3">
      <c r="A1034" s="8">
        <v>45747</v>
      </c>
      <c r="B1034" s="9" t="s">
        <v>21</v>
      </c>
      <c r="C1034" s="32">
        <v>744.5999999999998</v>
      </c>
      <c r="D1034" s="11">
        <v>311.99999999999989</v>
      </c>
      <c r="E1034" s="16">
        <v>311.99999999999989</v>
      </c>
      <c r="F1034" s="16"/>
      <c r="G1034" s="12">
        <f t="shared" si="16"/>
        <v>0.419016921837228</v>
      </c>
      <c r="H1034" s="13">
        <f>COUNTIF(Rend_Filetadores[Data],Rend_Filetadores[[#This Row],[Data]])</f>
        <v>21</v>
      </c>
      <c r="I1034" s="23">
        <f>IFERROR(Rend_Filetadores[[#This Row],[Filé produzido (kg)]]/SUMIF(Rend_Filetadores[Data],Rend_Filetadores[[#This Row],[Data]],Rend_Filetadores[Filé produzido (kg)]),"")</f>
        <v>7.2227238002639055E-2</v>
      </c>
    </row>
    <row r="1035" spans="1:9" x14ac:dyDescent="0.3">
      <c r="A1035" s="8">
        <v>45747</v>
      </c>
      <c r="B1035" s="9" t="s">
        <v>30</v>
      </c>
      <c r="C1035" s="32">
        <v>491.5</v>
      </c>
      <c r="D1035" s="11">
        <v>201.10000000000002</v>
      </c>
      <c r="E1035" s="16">
        <v>201.10000000000002</v>
      </c>
      <c r="F1035" s="16"/>
      <c r="G1035" s="12">
        <f t="shared" si="16"/>
        <v>0.40915564598168874</v>
      </c>
      <c r="H1035" s="13">
        <f>COUNTIF(Rend_Filetadores[Data],Rend_Filetadores[[#This Row],[Data]])</f>
        <v>21</v>
      </c>
      <c r="I1035" s="23">
        <f>IFERROR(Rend_Filetadores[[#This Row],[Filé produzido (kg)]]/SUMIF(Rend_Filetadores[Data],Rend_Filetadores[[#This Row],[Data]],Rend_Filetadores[Filé produzido (kg)]),"")</f>
        <v>4.65541588536241E-2</v>
      </c>
    </row>
    <row r="1036" spans="1:9" x14ac:dyDescent="0.3">
      <c r="A1036" s="8">
        <v>45747</v>
      </c>
      <c r="B1036" s="9" t="s">
        <v>23</v>
      </c>
      <c r="C1036" s="32">
        <v>304.8</v>
      </c>
      <c r="D1036" s="11">
        <v>126.50000000000004</v>
      </c>
      <c r="E1036" s="16">
        <v>126.50000000000004</v>
      </c>
      <c r="F1036" s="16"/>
      <c r="G1036" s="12">
        <f t="shared" si="16"/>
        <v>0.41502624671916022</v>
      </c>
      <c r="H1036" s="13">
        <f>COUNTIF(Rend_Filetadores[Data],Rend_Filetadores[[#This Row],[Data]])</f>
        <v>21</v>
      </c>
      <c r="I1036" s="23">
        <f>IFERROR(Rend_Filetadores[[#This Row],[Filé produzido (kg)]]/SUMIF(Rend_Filetadores[Data],Rend_Filetadores[[#This Row],[Data]],Rend_Filetadores[Filé produzido (kg)]),"")</f>
        <v>2.9284441049146941E-2</v>
      </c>
    </row>
    <row r="1037" spans="1:9" x14ac:dyDescent="0.3">
      <c r="A1037" s="8">
        <v>45747</v>
      </c>
      <c r="B1037" s="9" t="s">
        <v>35</v>
      </c>
      <c r="C1037" s="32">
        <v>553.79999999999995</v>
      </c>
      <c r="D1037" s="11">
        <v>236.7</v>
      </c>
      <c r="E1037" s="16">
        <v>236.7</v>
      </c>
      <c r="F1037" s="16"/>
      <c r="G1037" s="12">
        <f t="shared" si="16"/>
        <v>0.42741061755146265</v>
      </c>
      <c r="H1037" s="13">
        <f>COUNTIF(Rend_Filetadores[Data],Rend_Filetadores[[#This Row],[Data]])</f>
        <v>21</v>
      </c>
      <c r="I1037" s="23">
        <f>IFERROR(Rend_Filetadores[[#This Row],[Filé produzido (kg)]]/SUMIF(Rend_Filetadores[Data],Rend_Filetadores[[#This Row],[Data]],Rend_Filetadores[Filé produzido (kg)]),"")</f>
        <v>5.479547190777137E-2</v>
      </c>
    </row>
    <row r="1038" spans="1:9" x14ac:dyDescent="0.3">
      <c r="A1038" s="8">
        <v>45747</v>
      </c>
      <c r="B1038" s="9" t="s">
        <v>31</v>
      </c>
      <c r="C1038" s="32">
        <v>116</v>
      </c>
      <c r="D1038" s="11">
        <v>49.599999999999994</v>
      </c>
      <c r="E1038" s="16">
        <v>49.599999999999994</v>
      </c>
      <c r="F1038" s="16"/>
      <c r="G1038" s="12">
        <f t="shared" si="16"/>
        <v>0.42758620689655169</v>
      </c>
      <c r="H1038" s="13">
        <f>COUNTIF(Rend_Filetadores[Data],Rend_Filetadores[[#This Row],[Data]])</f>
        <v>21</v>
      </c>
      <c r="I1038" s="23">
        <f>IFERROR(Rend_Filetadores[[#This Row],[Filé produzido (kg)]]/SUMIF(Rend_Filetadores[Data],Rend_Filetadores[[#This Row],[Data]],Rend_Filetadores[Filé produzido (kg)]),"")</f>
        <v>1.1482278861958005E-2</v>
      </c>
    </row>
    <row r="1039" spans="1:9" x14ac:dyDescent="0.3">
      <c r="A1039" s="8">
        <v>45747</v>
      </c>
      <c r="B1039" s="9" t="s">
        <v>16</v>
      </c>
      <c r="C1039" s="32">
        <v>703.2</v>
      </c>
      <c r="D1039" s="11">
        <v>279.29999999999995</v>
      </c>
      <c r="E1039" s="16">
        <v>279.29999999999995</v>
      </c>
      <c r="F1039" s="16"/>
      <c r="G1039" s="12">
        <f t="shared" si="16"/>
        <v>0.39718430034129681</v>
      </c>
      <c r="H1039" s="13">
        <f>COUNTIF(Rend_Filetadores[Data],Rend_Filetadores[[#This Row],[Data]])</f>
        <v>21</v>
      </c>
      <c r="I1039" s="23">
        <f>IFERROR(Rend_Filetadores[[#This Row],[Filé produzido (kg)]]/SUMIF(Rend_Filetadores[Data],Rend_Filetadores[[#This Row],[Data]],Rend_Filetadores[Filé produzido (kg)]),"")</f>
        <v>6.4657267865824014E-2</v>
      </c>
    </row>
    <row r="1040" spans="1:9" x14ac:dyDescent="0.3">
      <c r="A1040" s="8">
        <v>45747</v>
      </c>
      <c r="B1040" s="9" t="s">
        <v>19</v>
      </c>
      <c r="C1040" s="32">
        <v>638.99999999999989</v>
      </c>
      <c r="D1040" s="11">
        <v>262.80000000000007</v>
      </c>
      <c r="E1040" s="16">
        <v>262.80000000000007</v>
      </c>
      <c r="F1040" s="16"/>
      <c r="G1040" s="12">
        <f t="shared" si="16"/>
        <v>0.41126760563380299</v>
      </c>
      <c r="H1040" s="13">
        <f>COUNTIF(Rend_Filetadores[Data],Rend_Filetadores[[#This Row],[Data]])</f>
        <v>21</v>
      </c>
      <c r="I1040" s="23">
        <f>IFERROR(Rend_Filetadores[[#This Row],[Filé produzido (kg)]]/SUMIF(Rend_Filetadores[Data],Rend_Filetadores[[#This Row],[Data]],Rend_Filetadores[Filé produzido (kg)]),"")</f>
        <v>6.0837558163761393E-2</v>
      </c>
    </row>
    <row r="1041" spans="1:9" x14ac:dyDescent="0.3">
      <c r="A1041" s="8">
        <v>45747</v>
      </c>
      <c r="B1041" s="9" t="s">
        <v>32</v>
      </c>
      <c r="C1041" s="32">
        <v>62.900000000000006</v>
      </c>
      <c r="D1041" s="11">
        <v>23.299999999999997</v>
      </c>
      <c r="E1041" s="16">
        <v>23.299999999999997</v>
      </c>
      <c r="F1041" s="16"/>
      <c r="G1041" s="12">
        <f t="shared" si="16"/>
        <v>0.37042925278219391</v>
      </c>
      <c r="H1041" s="13">
        <f>COUNTIF(Rend_Filetadores[Data],Rend_Filetadores[[#This Row],[Data]])</f>
        <v>21</v>
      </c>
      <c r="I1041" s="23">
        <f>IFERROR(Rend_Filetadores[[#This Row],[Filé produzido (kg)]]/SUMIF(Rend_Filetadores[Data],Rend_Filetadores[[#This Row],[Data]],Rend_Filetadores[Filé produzido (kg)]),"")</f>
        <v>5.393893094427853E-3</v>
      </c>
    </row>
    <row r="1042" spans="1:9" x14ac:dyDescent="0.3">
      <c r="A1042" s="8">
        <v>45747</v>
      </c>
      <c r="B1042" s="9" t="s">
        <v>56</v>
      </c>
      <c r="C1042" s="32">
        <v>102.19999999999999</v>
      </c>
      <c r="D1042" s="11">
        <v>39.4</v>
      </c>
      <c r="E1042" s="16">
        <v>39.4</v>
      </c>
      <c r="F1042" s="16"/>
      <c r="G1042" s="12">
        <f t="shared" si="16"/>
        <v>0.38551859099804309</v>
      </c>
      <c r="H1042" s="13">
        <f>COUNTIF(Rend_Filetadores[Data],Rend_Filetadores[[#This Row],[Data]])</f>
        <v>21</v>
      </c>
      <c r="I1042" s="23">
        <f>IFERROR(Rend_Filetadores[[#This Row],[Filé produzido (kg)]]/SUMIF(Rend_Filetadores[Data],Rend_Filetadores[[#This Row],[Data]],Rend_Filetadores[Filé produzido (kg)]),"")</f>
        <v>9.1210037734101908E-3</v>
      </c>
    </row>
    <row r="1043" spans="1:9" x14ac:dyDescent="0.3">
      <c r="A1043" s="8">
        <v>45747</v>
      </c>
      <c r="B1043" s="9" t="s">
        <v>37</v>
      </c>
      <c r="C1043" s="32">
        <v>111.6</v>
      </c>
      <c r="D1043" s="11">
        <v>43.399999999999991</v>
      </c>
      <c r="E1043" s="16">
        <v>43.399999999999991</v>
      </c>
      <c r="F1043" s="16"/>
      <c r="G1043" s="12">
        <f t="shared" si="16"/>
        <v>0.38888888888888884</v>
      </c>
      <c r="H1043" s="13">
        <f>COUNTIF(Rend_Filetadores[Data],Rend_Filetadores[[#This Row],[Data]])</f>
        <v>21</v>
      </c>
      <c r="I1043" s="23">
        <f>IFERROR(Rend_Filetadores[[#This Row],[Filé produzido (kg)]]/SUMIF(Rend_Filetadores[Data],Rend_Filetadores[[#This Row],[Data]],Rend_Filetadores[Filé produzido (kg)]),"")</f>
        <v>1.0046994004213255E-2</v>
      </c>
    </row>
    <row r="1044" spans="1:9" x14ac:dyDescent="0.3">
      <c r="A1044" s="8">
        <v>45748</v>
      </c>
      <c r="B1044" s="9" t="s">
        <v>57</v>
      </c>
      <c r="C1044" s="32">
        <v>665.90000000000009</v>
      </c>
      <c r="D1044" s="11">
        <v>272.10000000000002</v>
      </c>
      <c r="E1044" s="16">
        <v>272.10000000000002</v>
      </c>
      <c r="F1044" s="16"/>
      <c r="G1044" s="12">
        <f t="shared" si="16"/>
        <v>0.40861991289983479</v>
      </c>
      <c r="H1044" s="13">
        <f>COUNTIF(Rend_Filetadores[Data],Rend_Filetadores[[#This Row],[Data]])</f>
        <v>17</v>
      </c>
      <c r="I1044" s="23">
        <f>IFERROR(Rend_Filetadores[[#This Row],[Filé produzido (kg)]]/SUMIF(Rend_Filetadores[Data],Rend_Filetadores[[#This Row],[Data]],Rend_Filetadores[Filé produzido (kg)]),"")</f>
        <v>6.3370441101122554E-2</v>
      </c>
    </row>
    <row r="1045" spans="1:9" x14ac:dyDescent="0.3">
      <c r="A1045" s="8">
        <v>45748</v>
      </c>
      <c r="B1045" s="9" t="s">
        <v>38</v>
      </c>
      <c r="C1045" s="32">
        <v>207.8</v>
      </c>
      <c r="D1045" s="11">
        <v>83.599999999999966</v>
      </c>
      <c r="E1045" s="16">
        <v>83.599999999999966</v>
      </c>
      <c r="F1045" s="16"/>
      <c r="G1045" s="12">
        <f t="shared" si="16"/>
        <v>0.40230991337824812</v>
      </c>
      <c r="H1045" s="13">
        <f>COUNTIF(Rend_Filetadores[Data],Rend_Filetadores[[#This Row],[Data]])</f>
        <v>17</v>
      </c>
      <c r="I1045" s="36">
        <f>IFERROR(Rend_Filetadores[[#This Row],[Filé produzido (kg)]]/SUMIF(Rend_Filetadores[Data],Rend_Filetadores[[#This Row],[Data]],Rend_Filetadores[Filé produzido (kg)]),"")</f>
        <v>1.9469933392333123E-2</v>
      </c>
    </row>
    <row r="1046" spans="1:9" x14ac:dyDescent="0.3">
      <c r="A1046" s="8">
        <v>45748</v>
      </c>
      <c r="B1046" s="9" t="s">
        <v>35</v>
      </c>
      <c r="C1046" s="32">
        <v>786.4</v>
      </c>
      <c r="D1046" s="11">
        <v>328.4</v>
      </c>
      <c r="E1046" s="16">
        <v>328.4</v>
      </c>
      <c r="F1046" s="16"/>
      <c r="G1046" s="12">
        <f t="shared" si="16"/>
        <v>0.41759918616480163</v>
      </c>
      <c r="H1046" s="13">
        <f>COUNTIF(Rend_Filetadores[Data],Rend_Filetadores[[#This Row],[Data]])</f>
        <v>17</v>
      </c>
      <c r="I1046" s="36">
        <f>IFERROR(Rend_Filetadores[[#This Row],[Filé produzido (kg)]]/SUMIF(Rend_Filetadores[Data],Rend_Filetadores[[#This Row],[Data]],Rend_Filetadores[Filé produzido (kg)]),"")</f>
        <v>7.6482369928734445E-2</v>
      </c>
    </row>
    <row r="1047" spans="1:9" x14ac:dyDescent="0.3">
      <c r="A1047" s="8">
        <v>45748</v>
      </c>
      <c r="B1047" s="9" t="s">
        <v>21</v>
      </c>
      <c r="C1047" s="32">
        <v>673.5</v>
      </c>
      <c r="D1047" s="11">
        <v>282.19999999999993</v>
      </c>
      <c r="E1047" s="16">
        <v>282.19999999999993</v>
      </c>
      <c r="F1047" s="16"/>
      <c r="G1047" s="12">
        <f t="shared" si="16"/>
        <v>0.41900519673348169</v>
      </c>
      <c r="H1047" s="13">
        <f>COUNTIF(Rend_Filetadores[Data],Rend_Filetadores[[#This Row],[Data]])</f>
        <v>17</v>
      </c>
      <c r="I1047" s="36">
        <f>IFERROR(Rend_Filetadores[[#This Row],[Filé produzido (kg)]]/SUMIF(Rend_Filetadores[Data],Rend_Filetadores[[#This Row],[Data]],Rend_Filetadores[Filé produzido (kg)]),"")</f>
        <v>6.5722669896129279E-2</v>
      </c>
    </row>
    <row r="1048" spans="1:9" x14ac:dyDescent="0.3">
      <c r="A1048" s="8">
        <v>45748</v>
      </c>
      <c r="B1048" s="9" t="s">
        <v>30</v>
      </c>
      <c r="C1048" s="32">
        <v>408.7</v>
      </c>
      <c r="D1048" s="11">
        <v>165.39999999999995</v>
      </c>
      <c r="E1048" s="16">
        <v>165.39999999999995</v>
      </c>
      <c r="F1048" s="16"/>
      <c r="G1048" s="12">
        <f t="shared" si="16"/>
        <v>0.40469782236359175</v>
      </c>
      <c r="H1048" s="13">
        <f>COUNTIF(Rend_Filetadores[Data],Rend_Filetadores[[#This Row],[Data]])</f>
        <v>17</v>
      </c>
      <c r="I1048" s="36">
        <f>IFERROR(Rend_Filetadores[[#This Row],[Filé produzido (kg)]]/SUMIF(Rend_Filetadores[Data],Rend_Filetadores[[#This Row],[Data]],Rend_Filetadores[Filé produzido (kg)]),"")</f>
        <v>3.8520657692486825E-2</v>
      </c>
    </row>
    <row r="1049" spans="1:9" x14ac:dyDescent="0.3">
      <c r="A1049" s="8">
        <v>45748</v>
      </c>
      <c r="B1049" s="9" t="s">
        <v>15</v>
      </c>
      <c r="C1049" s="32">
        <v>499.30000000000007</v>
      </c>
      <c r="D1049" s="11">
        <v>216.60000000000008</v>
      </c>
      <c r="E1049" s="16">
        <v>216.60000000000008</v>
      </c>
      <c r="F1049" s="16"/>
      <c r="G1049" s="12">
        <f t="shared" si="16"/>
        <v>0.4338073302623674</v>
      </c>
      <c r="H1049" s="13">
        <f>COUNTIF(Rend_Filetadores[Data],Rend_Filetadores[[#This Row],[Data]])</f>
        <v>17</v>
      </c>
      <c r="I1049" s="36">
        <f>IFERROR(Rend_Filetadores[[#This Row],[Filé produzido (kg)]]/SUMIF(Rend_Filetadores[Data],Rend_Filetadores[[#This Row],[Data]],Rend_Filetadores[Filé produzido (kg)]),"")</f>
        <v>5.0444827425590401E-2</v>
      </c>
    </row>
    <row r="1050" spans="1:9" x14ac:dyDescent="0.3">
      <c r="A1050" s="8">
        <v>45748</v>
      </c>
      <c r="B1050" s="9" t="s">
        <v>16</v>
      </c>
      <c r="C1050" s="32">
        <v>715.09999999999991</v>
      </c>
      <c r="D1050" s="11">
        <v>290.2</v>
      </c>
      <c r="E1050" s="16">
        <v>290.2</v>
      </c>
      <c r="F1050" s="16"/>
      <c r="G1050" s="12">
        <f t="shared" si="16"/>
        <v>0.40581736820025177</v>
      </c>
      <c r="H1050" s="13">
        <f>COUNTIF(Rend_Filetadores[Data],Rend_Filetadores[[#This Row],[Data]])</f>
        <v>17</v>
      </c>
      <c r="I1050" s="36">
        <f>IFERROR(Rend_Filetadores[[#This Row],[Filé produzido (kg)]]/SUMIF(Rend_Filetadores[Data],Rend_Filetadores[[#This Row],[Data]],Rend_Filetadores[Filé produzido (kg)]),"")</f>
        <v>6.758582141692672E-2</v>
      </c>
    </row>
    <row r="1051" spans="1:9" x14ac:dyDescent="0.3">
      <c r="A1051" s="8">
        <v>45748</v>
      </c>
      <c r="B1051" s="9" t="s">
        <v>26</v>
      </c>
      <c r="C1051" s="32">
        <v>713.6</v>
      </c>
      <c r="D1051" s="11">
        <v>278.09999999999991</v>
      </c>
      <c r="E1051" s="16">
        <v>278.09999999999991</v>
      </c>
      <c r="F1051" s="16"/>
      <c r="G1051" s="12">
        <f t="shared" si="16"/>
        <v>0.38971412556053797</v>
      </c>
      <c r="H1051" s="13">
        <f>COUNTIF(Rend_Filetadores[Data],Rend_Filetadores[[#This Row],[Data]])</f>
        <v>17</v>
      </c>
      <c r="I1051" s="36">
        <f>IFERROR(Rend_Filetadores[[#This Row],[Filé produzido (kg)]]/SUMIF(Rend_Filetadores[Data],Rend_Filetadores[[#This Row],[Data]],Rend_Filetadores[Filé produzido (kg)]),"")</f>
        <v>6.47678047417206E-2</v>
      </c>
    </row>
    <row r="1052" spans="1:9" x14ac:dyDescent="0.3">
      <c r="A1052" s="8">
        <v>45748</v>
      </c>
      <c r="B1052" s="9" t="s">
        <v>32</v>
      </c>
      <c r="C1052" s="32">
        <v>195.7</v>
      </c>
      <c r="D1052" s="11">
        <v>76.800000000000011</v>
      </c>
      <c r="E1052" s="16">
        <v>76.800000000000011</v>
      </c>
      <c r="F1052" s="16"/>
      <c r="G1052" s="12">
        <f t="shared" si="16"/>
        <v>0.39243740419008694</v>
      </c>
      <c r="H1052" s="13">
        <f>COUNTIF(Rend_Filetadores[Data],Rend_Filetadores[[#This Row],[Data]])</f>
        <v>17</v>
      </c>
      <c r="I1052" s="23">
        <f>IFERROR(Rend_Filetadores[[#This Row],[Filé produzido (kg)]]/SUMIF(Rend_Filetadores[Data],Rend_Filetadores[[#This Row],[Data]],Rend_Filetadores[Filé produzido (kg)]),"")</f>
        <v>1.7886254599655319E-2</v>
      </c>
    </row>
    <row r="1053" spans="1:9" x14ac:dyDescent="0.3">
      <c r="A1053" s="8">
        <v>45748</v>
      </c>
      <c r="B1053" s="9" t="s">
        <v>9</v>
      </c>
      <c r="C1053" s="32">
        <v>797.4</v>
      </c>
      <c r="D1053" s="11">
        <v>329.29999999999984</v>
      </c>
      <c r="E1053" s="16">
        <v>329.29999999999984</v>
      </c>
      <c r="F1053" s="16"/>
      <c r="G1053" s="12">
        <f t="shared" si="16"/>
        <v>0.41296714321545003</v>
      </c>
      <c r="H1053" s="13">
        <f>COUNTIF(Rend_Filetadores[Data],Rend_Filetadores[[#This Row],[Data]])</f>
        <v>17</v>
      </c>
      <c r="I1053" s="23">
        <f>IFERROR(Rend_Filetadores[[#This Row],[Filé produzido (kg)]]/SUMIF(Rend_Filetadores[Data],Rend_Filetadores[[#This Row],[Data]],Rend_Filetadores[Filé produzido (kg)]),"")</f>
        <v>7.6691974474824121E-2</v>
      </c>
    </row>
    <row r="1054" spans="1:9" x14ac:dyDescent="0.3">
      <c r="A1054" s="8">
        <v>45748</v>
      </c>
      <c r="B1054" s="9" t="s">
        <v>17</v>
      </c>
      <c r="C1054" s="32">
        <v>775.39999999999986</v>
      </c>
      <c r="D1054" s="11">
        <v>299.49999999999989</v>
      </c>
      <c r="E1054" s="16">
        <v>299.49999999999989</v>
      </c>
      <c r="F1054" s="16"/>
      <c r="G1054" s="12">
        <f t="shared" si="16"/>
        <v>0.38625225689966464</v>
      </c>
      <c r="H1054" s="13">
        <f>COUNTIF(Rend_Filetadores[Data],Rend_Filetadores[[#This Row],[Data]])</f>
        <v>17</v>
      </c>
      <c r="I1054" s="23">
        <f>IFERROR(Rend_Filetadores[[#This Row],[Filé produzido (kg)]]/SUMIF(Rend_Filetadores[Data],Rend_Filetadores[[#This Row],[Data]],Rend_Filetadores[Filé produzido (kg)]),"")</f>
        <v>6.9751735059853714E-2</v>
      </c>
    </row>
    <row r="1055" spans="1:9" x14ac:dyDescent="0.3">
      <c r="A1055" s="8">
        <v>45748</v>
      </c>
      <c r="B1055" s="9" t="s">
        <v>20</v>
      </c>
      <c r="C1055" s="32">
        <v>745.69999999999993</v>
      </c>
      <c r="D1055" s="11">
        <v>296.5</v>
      </c>
      <c r="E1055" s="16">
        <v>296.5</v>
      </c>
      <c r="F1055" s="16"/>
      <c r="G1055" s="12">
        <f t="shared" si="16"/>
        <v>0.39761298109159182</v>
      </c>
      <c r="H1055" s="13">
        <f>COUNTIF(Rend_Filetadores[Data],Rend_Filetadores[[#This Row],[Data]])</f>
        <v>17</v>
      </c>
      <c r="I1055" s="23">
        <f>IFERROR(Rend_Filetadores[[#This Row],[Filé produzido (kg)]]/SUMIF(Rend_Filetadores[Data],Rend_Filetadores[[#This Row],[Data]],Rend_Filetadores[Filé produzido (kg)]),"")</f>
        <v>6.9053053239554699E-2</v>
      </c>
    </row>
    <row r="1056" spans="1:9" x14ac:dyDescent="0.3">
      <c r="A1056" s="8">
        <v>45748</v>
      </c>
      <c r="B1056" s="9" t="s">
        <v>23</v>
      </c>
      <c r="C1056" s="32">
        <v>125.4</v>
      </c>
      <c r="D1056" s="11">
        <v>52.5</v>
      </c>
      <c r="E1056" s="16">
        <v>52.5</v>
      </c>
      <c r="F1056" s="16"/>
      <c r="G1056" s="12">
        <f t="shared" si="16"/>
        <v>0.41866028708133968</v>
      </c>
      <c r="H1056" s="13">
        <f>COUNTIF(Rend_Filetadores[Data],Rend_Filetadores[[#This Row],[Data]])</f>
        <v>17</v>
      </c>
      <c r="I1056" s="23">
        <f>IFERROR(Rend_Filetadores[[#This Row],[Filé produzido (kg)]]/SUMIF(Rend_Filetadores[Data],Rend_Filetadores[[#This Row],[Data]],Rend_Filetadores[Filé produzido (kg)]),"")</f>
        <v>1.2226931855233126E-2</v>
      </c>
    </row>
    <row r="1057" spans="1:9" x14ac:dyDescent="0.3">
      <c r="A1057" s="8">
        <v>45748</v>
      </c>
      <c r="B1057" s="9" t="s">
        <v>13</v>
      </c>
      <c r="C1057" s="32">
        <v>900.30000000000007</v>
      </c>
      <c r="D1057" s="11">
        <v>377.40000000000003</v>
      </c>
      <c r="E1057" s="16">
        <v>377.40000000000003</v>
      </c>
      <c r="F1057" s="16"/>
      <c r="G1057" s="12">
        <f t="shared" si="16"/>
        <v>0.41919360213262247</v>
      </c>
      <c r="H1057" s="13">
        <f>COUNTIF(Rend_Filetadores[Data],Rend_Filetadores[[#This Row],[Data]])</f>
        <v>17</v>
      </c>
      <c r="I1057" s="23">
        <f>IFERROR(Rend_Filetadores[[#This Row],[Filé produzido (kg)]]/SUMIF(Rend_Filetadores[Data],Rend_Filetadores[[#This Row],[Data]],Rend_Filetadores[Filé produzido (kg)]),"")</f>
        <v>8.7894172993618708E-2</v>
      </c>
    </row>
    <row r="1058" spans="1:9" x14ac:dyDescent="0.3">
      <c r="A1058" s="8">
        <v>45748</v>
      </c>
      <c r="B1058" s="9" t="s">
        <v>11</v>
      </c>
      <c r="C1058" s="32">
        <v>684.99999999999989</v>
      </c>
      <c r="D1058" s="11">
        <v>282.8</v>
      </c>
      <c r="E1058" s="16">
        <v>282.8</v>
      </c>
      <c r="F1058" s="16"/>
      <c r="G1058" s="12">
        <f t="shared" si="16"/>
        <v>0.41284671532846723</v>
      </c>
      <c r="H1058" s="13">
        <f>COUNTIF(Rend_Filetadores[Data],Rend_Filetadores[[#This Row],[Data]])</f>
        <v>17</v>
      </c>
      <c r="I1058" s="23">
        <f>IFERROR(Rend_Filetadores[[#This Row],[Filé produzido (kg)]]/SUMIF(Rend_Filetadores[Data],Rend_Filetadores[[#This Row],[Data]],Rend_Filetadores[Filé produzido (kg)]),"")</f>
        <v>6.5862406260189105E-2</v>
      </c>
    </row>
    <row r="1059" spans="1:9" x14ac:dyDescent="0.3">
      <c r="A1059" s="8">
        <v>45748</v>
      </c>
      <c r="B1059" s="9" t="s">
        <v>19</v>
      </c>
      <c r="C1059" s="32">
        <v>632.30000000000007</v>
      </c>
      <c r="D1059" s="11">
        <v>258</v>
      </c>
      <c r="E1059" s="16">
        <v>258</v>
      </c>
      <c r="F1059" s="16"/>
      <c r="G1059" s="12">
        <f t="shared" si="16"/>
        <v>0.4080341609995255</v>
      </c>
      <c r="H1059" s="13">
        <f>COUNTIF(Rend_Filetadores[Data],Rend_Filetadores[[#This Row],[Data]])</f>
        <v>17</v>
      </c>
      <c r="I1059" s="23">
        <f>IFERROR(Rend_Filetadores[[#This Row],[Filé produzido (kg)]]/SUMIF(Rend_Filetadores[Data],Rend_Filetadores[[#This Row],[Data]],Rend_Filetadores[Filé produzido (kg)]),"")</f>
        <v>6.0086636545717075E-2</v>
      </c>
    </row>
    <row r="1060" spans="1:9" x14ac:dyDescent="0.3">
      <c r="A1060" s="8">
        <v>45748</v>
      </c>
      <c r="B1060" s="9" t="s">
        <v>14</v>
      </c>
      <c r="C1060" s="10">
        <v>978.2</v>
      </c>
      <c r="D1060" s="11">
        <v>404.4</v>
      </c>
      <c r="E1060" s="10">
        <v>404.4</v>
      </c>
      <c r="F1060" s="10"/>
      <c r="G1060" s="12">
        <f t="shared" si="16"/>
        <v>0.41341239010427311</v>
      </c>
      <c r="H1060" s="13">
        <f>COUNTIF(Rend_Filetadores[Data],Rend_Filetadores[[#This Row],[Data]])</f>
        <v>17</v>
      </c>
      <c r="I1060" s="23">
        <f>IFERROR(Rend_Filetadores[[#This Row],[Filé produzido (kg)]]/SUMIF(Rend_Filetadores[Data],Rend_Filetadores[[#This Row],[Data]],Rend_Filetadores[Filé produzido (kg)]),"")</f>
        <v>9.4182309376310017E-2</v>
      </c>
    </row>
    <row r="1061" spans="1:9" x14ac:dyDescent="0.3">
      <c r="A1061" s="8">
        <v>45749</v>
      </c>
      <c r="B1061" s="9" t="s">
        <v>18</v>
      </c>
      <c r="C1061" s="10">
        <v>685.5</v>
      </c>
      <c r="D1061" s="11">
        <v>241.20000000000002</v>
      </c>
      <c r="E1061" s="10">
        <v>241.20000000000002</v>
      </c>
      <c r="F1061" s="10"/>
      <c r="G1061" s="12">
        <f t="shared" si="16"/>
        <v>0.35185995623632388</v>
      </c>
      <c r="H1061" s="13">
        <f>COUNTIF(Rend_Filetadores[Data],Rend_Filetadores[[#This Row],[Data]])</f>
        <v>18</v>
      </c>
      <c r="I1061" s="23">
        <f>IFERROR(Rend_Filetadores[[#This Row],[Filé produzido (kg)]]/SUMIF(Rend_Filetadores[Data],Rend_Filetadores[[#This Row],[Data]],Rend_Filetadores[Filé produzido (kg)]),"")</f>
        <v>6.3006112533305472E-2</v>
      </c>
    </row>
    <row r="1062" spans="1:9" x14ac:dyDescent="0.3">
      <c r="A1062" s="8">
        <v>45749</v>
      </c>
      <c r="B1062" s="9" t="s">
        <v>38</v>
      </c>
      <c r="C1062" s="10">
        <v>205.3</v>
      </c>
      <c r="D1062" s="11">
        <v>82.40000000000002</v>
      </c>
      <c r="E1062" s="10">
        <v>82.40000000000002</v>
      </c>
      <c r="F1062" s="10"/>
      <c r="G1062" s="12">
        <f t="shared" si="16"/>
        <v>0.40136385776911843</v>
      </c>
      <c r="H1062" s="13">
        <f>COUNTIF(Rend_Filetadores[Data],Rend_Filetadores[[#This Row],[Data]])</f>
        <v>18</v>
      </c>
      <c r="I1062" s="23">
        <f>IFERROR(Rend_Filetadores[[#This Row],[Filé produzido (kg)]]/SUMIF(Rend_Filetadores[Data],Rend_Filetadores[[#This Row],[Data]],Rend_Filetadores[Filé produzido (kg)]),"")</f>
        <v>2.1524476255159086E-2</v>
      </c>
    </row>
    <row r="1063" spans="1:9" x14ac:dyDescent="0.3">
      <c r="A1063" s="8">
        <v>45749</v>
      </c>
      <c r="B1063" s="9" t="s">
        <v>35</v>
      </c>
      <c r="C1063" s="10">
        <v>618.4</v>
      </c>
      <c r="D1063" s="11">
        <v>264.10000000000002</v>
      </c>
      <c r="E1063" s="10">
        <v>264.10000000000002</v>
      </c>
      <c r="F1063" s="10"/>
      <c r="G1063" s="12">
        <f t="shared" si="16"/>
        <v>0.42706985769728334</v>
      </c>
      <c r="H1063" s="13">
        <f>COUNTIF(Rend_Filetadores[Data],Rend_Filetadores[[#This Row],[Data]])</f>
        <v>18</v>
      </c>
      <c r="I1063" s="23">
        <f>IFERROR(Rend_Filetadores[[#This Row],[Filé produzido (kg)]]/SUMIF(Rend_Filetadores[Data],Rend_Filetadores[[#This Row],[Data]],Rend_Filetadores[Filé produzido (kg)]),"")</f>
        <v>6.8988036152761084E-2</v>
      </c>
    </row>
    <row r="1064" spans="1:9" x14ac:dyDescent="0.3">
      <c r="A1064" s="8">
        <v>45749</v>
      </c>
      <c r="B1064" s="9" t="s">
        <v>21</v>
      </c>
      <c r="C1064" s="10">
        <v>614</v>
      </c>
      <c r="D1064" s="11">
        <v>260.60000000000002</v>
      </c>
      <c r="E1064" s="10">
        <v>260.60000000000002</v>
      </c>
      <c r="F1064" s="10"/>
      <c r="G1064" s="12">
        <f t="shared" si="16"/>
        <v>0.42442996742671013</v>
      </c>
      <c r="H1064" s="13">
        <f>COUNTIF(Rend_Filetadores[Data],Rend_Filetadores[[#This Row],[Data]])</f>
        <v>18</v>
      </c>
      <c r="I1064" s="23">
        <f>IFERROR(Rend_Filetadores[[#This Row],[Filé produzido (kg)]]/SUMIF(Rend_Filetadores[Data],Rend_Filetadores[[#This Row],[Data]],Rend_Filetadores[Filé produzido (kg)]),"")</f>
        <v>6.8073768350660882E-2</v>
      </c>
    </row>
    <row r="1065" spans="1:9" x14ac:dyDescent="0.3">
      <c r="A1065" s="8">
        <v>45749</v>
      </c>
      <c r="B1065" s="9" t="s">
        <v>30</v>
      </c>
      <c r="C1065" s="10">
        <v>267.10000000000002</v>
      </c>
      <c r="D1065" s="11">
        <v>139.20000000000005</v>
      </c>
      <c r="E1065" s="10">
        <v>139.20000000000005</v>
      </c>
      <c r="F1065" s="10"/>
      <c r="G1065" s="12">
        <f t="shared" si="16"/>
        <v>0.52115312616997389</v>
      </c>
      <c r="H1065" s="13">
        <f>COUNTIF(Rend_Filetadores[Data],Rend_Filetadores[[#This Row],[Data]])</f>
        <v>18</v>
      </c>
      <c r="I1065" s="23">
        <f>IFERROR(Rend_Filetadores[[#This Row],[Filé produzido (kg)]]/SUMIF(Rend_Filetadores[Data],Rend_Filetadores[[#This Row],[Data]],Rend_Filetadores[Filé produzido (kg)]),"")</f>
        <v>3.6361736586385258E-2</v>
      </c>
    </row>
    <row r="1066" spans="1:9" x14ac:dyDescent="0.3">
      <c r="A1066" s="8">
        <v>45749</v>
      </c>
      <c r="B1066" s="9" t="s">
        <v>15</v>
      </c>
      <c r="C1066" s="15">
        <v>657.1</v>
      </c>
      <c r="D1066" s="11">
        <v>275.30000000000007</v>
      </c>
      <c r="E1066" s="10">
        <v>275.30000000000007</v>
      </c>
      <c r="F1066" s="10"/>
      <c r="G1066" s="12">
        <f t="shared" si="16"/>
        <v>0.41896210622431906</v>
      </c>
      <c r="H1066" s="13">
        <f>COUNTIF(Rend_Filetadores[Data],Rend_Filetadores[[#This Row],[Data]])</f>
        <v>18</v>
      </c>
      <c r="I1066" s="23">
        <f>IFERROR(Rend_Filetadores[[#This Row],[Filé produzido (kg)]]/SUMIF(Rend_Filetadores[Data],Rend_Filetadores[[#This Row],[Data]],Rend_Filetadores[Filé produzido (kg)]),"")</f>
        <v>7.1913693119481759E-2</v>
      </c>
    </row>
    <row r="1067" spans="1:9" x14ac:dyDescent="0.3">
      <c r="A1067" s="8">
        <v>45749</v>
      </c>
      <c r="B1067" s="9" t="s">
        <v>16</v>
      </c>
      <c r="C1067" s="10">
        <v>582.20000000000005</v>
      </c>
      <c r="D1067" s="11">
        <v>236.10000000000002</v>
      </c>
      <c r="E1067" s="10">
        <v>236.10000000000002</v>
      </c>
      <c r="F1067" s="10"/>
      <c r="G1067" s="12">
        <f t="shared" si="16"/>
        <v>0.40553074544829953</v>
      </c>
      <c r="H1067" s="13">
        <f>COUNTIF(Rend_Filetadores[Data],Rend_Filetadores[[#This Row],[Data]])</f>
        <v>18</v>
      </c>
      <c r="I1067" s="23">
        <f>IFERROR(Rend_Filetadores[[#This Row],[Filé produzido (kg)]]/SUMIF(Rend_Filetadores[Data],Rend_Filetadores[[#This Row],[Data]],Rend_Filetadores[Filé produzido (kg)]),"")</f>
        <v>6.1673893735959461E-2</v>
      </c>
    </row>
    <row r="1068" spans="1:9" x14ac:dyDescent="0.3">
      <c r="A1068" s="8">
        <v>45749</v>
      </c>
      <c r="B1068" s="9" t="s">
        <v>26</v>
      </c>
      <c r="C1068" s="10">
        <v>586.4</v>
      </c>
      <c r="D1068" s="11">
        <v>238.30000000000007</v>
      </c>
      <c r="E1068" s="10">
        <v>238.30000000000007</v>
      </c>
      <c r="F1068" s="10"/>
      <c r="G1068" s="12">
        <f t="shared" si="16"/>
        <v>0.40637789904502059</v>
      </c>
      <c r="H1068" s="13">
        <f>COUNTIF(Rend_Filetadores[Data],Rend_Filetadores[[#This Row],[Data]])</f>
        <v>18</v>
      </c>
      <c r="I1068" s="23">
        <f>IFERROR(Rend_Filetadores[[#This Row],[Filé produzido (kg)]]/SUMIF(Rend_Filetadores[Data],Rend_Filetadores[[#This Row],[Data]],Rend_Filetadores[Filé produzido (kg)]),"")</f>
        <v>6.2248576354422457E-2</v>
      </c>
    </row>
    <row r="1069" spans="1:9" x14ac:dyDescent="0.3">
      <c r="A1069" s="8">
        <v>45749</v>
      </c>
      <c r="B1069" s="9" t="s">
        <v>9</v>
      </c>
      <c r="C1069" s="10">
        <v>640.09999999999991</v>
      </c>
      <c r="D1069" s="11">
        <v>264.40000000000009</v>
      </c>
      <c r="E1069" s="10">
        <v>264.40000000000009</v>
      </c>
      <c r="F1069" s="10"/>
      <c r="G1069" s="12">
        <f t="shared" si="16"/>
        <v>0.4130604593032341</v>
      </c>
      <c r="H1069" s="13">
        <f>COUNTIF(Rend_Filetadores[Data],Rend_Filetadores[[#This Row],[Data]])</f>
        <v>18</v>
      </c>
      <c r="I1069" s="23">
        <f>IFERROR(Rend_Filetadores[[#This Row],[Filé produzido (kg)]]/SUMIF(Rend_Filetadores[Data],Rend_Filetadores[[#This Row],[Data]],Rend_Filetadores[Filé produzido (kg)]),"")</f>
        <v>6.9066401964369695E-2</v>
      </c>
    </row>
    <row r="1070" spans="1:9" x14ac:dyDescent="0.3">
      <c r="A1070" s="8">
        <v>45749</v>
      </c>
      <c r="B1070" s="9" t="s">
        <v>17</v>
      </c>
      <c r="C1070" s="10">
        <v>606.70000000000005</v>
      </c>
      <c r="D1070" s="11">
        <v>241.49999999999997</v>
      </c>
      <c r="E1070" s="10">
        <v>241.49999999999997</v>
      </c>
      <c r="F1070" s="10"/>
      <c r="G1070" s="12">
        <f t="shared" si="16"/>
        <v>0.39805505192022411</v>
      </c>
      <c r="H1070" s="13">
        <f>COUNTIF(Rend_Filetadores[Data],Rend_Filetadores[[#This Row],[Data]])</f>
        <v>18</v>
      </c>
      <c r="I1070" s="23">
        <f>IFERROR(Rend_Filetadores[[#This Row],[Filé produzido (kg)]]/SUMIF(Rend_Filetadores[Data],Rend_Filetadores[[#This Row],[Data]],Rend_Filetadores[Filé produzido (kg)]),"")</f>
        <v>6.3084478344914041E-2</v>
      </c>
    </row>
    <row r="1071" spans="1:9" x14ac:dyDescent="0.3">
      <c r="A1071" s="8">
        <v>45749</v>
      </c>
      <c r="B1071" s="9" t="s">
        <v>20</v>
      </c>
      <c r="C1071" s="10">
        <v>756.2</v>
      </c>
      <c r="D1071" s="11">
        <v>320.99999999999994</v>
      </c>
      <c r="E1071" s="10">
        <v>320.99999999999994</v>
      </c>
      <c r="F1071" s="10"/>
      <c r="G1071" s="12">
        <f t="shared" si="16"/>
        <v>0.42449087542978037</v>
      </c>
      <c r="H1071" s="13">
        <f>COUNTIF(Rend_Filetadores[Data],Rend_Filetadores[[#This Row],[Data]])</f>
        <v>18</v>
      </c>
      <c r="I1071" s="23">
        <f>IFERROR(Rend_Filetadores[[#This Row],[Filé produzido (kg)]]/SUMIF(Rend_Filetadores[Data],Rend_Filetadores[[#This Row],[Data]],Rend_Filetadores[Filé produzido (kg)]),"")</f>
        <v>8.3851418421190094E-2</v>
      </c>
    </row>
    <row r="1072" spans="1:9" x14ac:dyDescent="0.3">
      <c r="A1072" s="8">
        <v>45749</v>
      </c>
      <c r="B1072" s="9" t="s">
        <v>10</v>
      </c>
      <c r="C1072" s="10">
        <v>73.099999999999994</v>
      </c>
      <c r="D1072" s="11">
        <v>31.1</v>
      </c>
      <c r="E1072" s="10">
        <v>31.1</v>
      </c>
      <c r="F1072" s="10"/>
      <c r="G1072" s="12">
        <f t="shared" si="16"/>
        <v>0.42544459644322852</v>
      </c>
      <c r="H1072" s="13">
        <f>COUNTIF(Rend_Filetadores[Data],Rend_Filetadores[[#This Row],[Data]])</f>
        <v>18</v>
      </c>
      <c r="I1072" s="23">
        <f>IFERROR(Rend_Filetadores[[#This Row],[Filé produzido (kg)]]/SUMIF(Rend_Filetadores[Data],Rend_Filetadores[[#This Row],[Data]],Rend_Filetadores[Filé produzido (kg)]),"")</f>
        <v>8.123922470090382E-3</v>
      </c>
    </row>
    <row r="1073" spans="1:9" x14ac:dyDescent="0.3">
      <c r="A1073" s="8">
        <v>45749</v>
      </c>
      <c r="B1073" s="9" t="s">
        <v>23</v>
      </c>
      <c r="C1073" s="10">
        <v>185.4</v>
      </c>
      <c r="D1073" s="11">
        <v>74.90000000000002</v>
      </c>
      <c r="E1073" s="10">
        <v>74.90000000000002</v>
      </c>
      <c r="F1073" s="10"/>
      <c r="G1073" s="12">
        <f t="shared" si="16"/>
        <v>0.40399137001078755</v>
      </c>
      <c r="H1073" s="13">
        <f>COUNTIF(Rend_Filetadores[Data],Rend_Filetadores[[#This Row],[Data]])</f>
        <v>18</v>
      </c>
      <c r="I1073" s="23">
        <f>IFERROR(Rend_Filetadores[[#This Row],[Filé produzido (kg)]]/SUMIF(Rend_Filetadores[Data],Rend_Filetadores[[#This Row],[Data]],Rend_Filetadores[Filé produzido (kg)]),"")</f>
        <v>1.9565330964944363E-2</v>
      </c>
    </row>
    <row r="1074" spans="1:9" x14ac:dyDescent="0.3">
      <c r="A1074" s="8">
        <v>45749</v>
      </c>
      <c r="B1074" s="9" t="s">
        <v>13</v>
      </c>
      <c r="C1074" s="10">
        <v>761.40000000000009</v>
      </c>
      <c r="D1074" s="11">
        <v>320.69999999999993</v>
      </c>
      <c r="E1074" s="10">
        <v>320.69999999999993</v>
      </c>
      <c r="F1074" s="10"/>
      <c r="G1074" s="12">
        <f t="shared" si="16"/>
        <v>0.42119779353821896</v>
      </c>
      <c r="H1074" s="13">
        <f>COUNTIF(Rend_Filetadores[Data],Rend_Filetadores[[#This Row],[Data]])</f>
        <v>18</v>
      </c>
      <c r="I1074" s="23">
        <f>IFERROR(Rend_Filetadores[[#This Row],[Filé produzido (kg)]]/SUMIF(Rend_Filetadores[Data],Rend_Filetadores[[#This Row],[Data]],Rend_Filetadores[Filé produzido (kg)]),"")</f>
        <v>8.3773052609581497E-2</v>
      </c>
    </row>
    <row r="1075" spans="1:9" x14ac:dyDescent="0.3">
      <c r="A1075" s="8">
        <v>45749</v>
      </c>
      <c r="B1075" s="9" t="s">
        <v>12</v>
      </c>
      <c r="C1075" s="10">
        <v>37.700000000000003</v>
      </c>
      <c r="D1075" s="11">
        <v>15.500000000000002</v>
      </c>
      <c r="E1075" s="10">
        <v>15.500000000000002</v>
      </c>
      <c r="F1075" s="10"/>
      <c r="G1075" s="12">
        <f t="shared" si="16"/>
        <v>0.41114058355437666</v>
      </c>
      <c r="H1075" s="13">
        <f>COUNTIF(Rend_Filetadores[Data],Rend_Filetadores[[#This Row],[Data]])</f>
        <v>18</v>
      </c>
      <c r="I1075" s="23">
        <f>IFERROR(Rend_Filetadores[[#This Row],[Filé produzido (kg)]]/SUMIF(Rend_Filetadores[Data],Rend_Filetadores[[#This Row],[Data]],Rend_Filetadores[Filé produzido (kg)]),"")</f>
        <v>4.0489002664437597E-3</v>
      </c>
    </row>
    <row r="1076" spans="1:9" x14ac:dyDescent="0.3">
      <c r="A1076" s="8">
        <v>45749</v>
      </c>
      <c r="B1076" s="9" t="s">
        <v>11</v>
      </c>
      <c r="C1076" s="16">
        <v>679.69999999999993</v>
      </c>
      <c r="D1076" s="11">
        <v>279.00000000000006</v>
      </c>
      <c r="E1076" s="16">
        <v>279.00000000000006</v>
      </c>
      <c r="F1076" s="16"/>
      <c r="G1076" s="12">
        <f t="shared" si="16"/>
        <v>0.4104752096513169</v>
      </c>
      <c r="H1076" s="13">
        <f>COUNTIF(Rend_Filetadores[Data],Rend_Filetadores[[#This Row],[Data]])</f>
        <v>18</v>
      </c>
      <c r="I1076" s="23">
        <f>IFERROR(Rend_Filetadores[[#This Row],[Filé produzido (kg)]]/SUMIF(Rend_Filetadores[Data],Rend_Filetadores[[#This Row],[Data]],Rend_Filetadores[Filé produzido (kg)]),"")</f>
        <v>7.2880204795987683E-2</v>
      </c>
    </row>
    <row r="1077" spans="1:9" x14ac:dyDescent="0.3">
      <c r="A1077" s="8">
        <v>45749</v>
      </c>
      <c r="B1077" s="9" t="s">
        <v>19</v>
      </c>
      <c r="C1077" s="16">
        <v>509.00000000000006</v>
      </c>
      <c r="D1077" s="11">
        <v>210.8</v>
      </c>
      <c r="E1077" s="16">
        <v>210.8</v>
      </c>
      <c r="F1077" s="16"/>
      <c r="G1077" s="12">
        <f t="shared" si="16"/>
        <v>0.41414538310412569</v>
      </c>
      <c r="H1077" s="13">
        <f>COUNTIF(Rend_Filetadores[Data],Rend_Filetadores[[#This Row],[Data]])</f>
        <v>18</v>
      </c>
      <c r="I1077" s="23">
        <f>IFERROR(Rend_Filetadores[[#This Row],[Filé produzido (kg)]]/SUMIF(Rend_Filetadores[Data],Rend_Filetadores[[#This Row],[Data]],Rend_Filetadores[Filé produzido (kg)]),"")</f>
        <v>5.5065043623635131E-2</v>
      </c>
    </row>
    <row r="1078" spans="1:9" x14ac:dyDescent="0.3">
      <c r="A1078" s="8">
        <v>45749</v>
      </c>
      <c r="B1078" s="9" t="s">
        <v>14</v>
      </c>
      <c r="C1078" s="16">
        <v>784.40000000000009</v>
      </c>
      <c r="D1078" s="11">
        <v>332.09999999999991</v>
      </c>
      <c r="E1078" s="16">
        <v>332.09999999999991</v>
      </c>
      <c r="F1078" s="16"/>
      <c r="G1078" s="12">
        <f t="shared" si="16"/>
        <v>0.42338092809790906</v>
      </c>
      <c r="H1078" s="13">
        <f>COUNTIF(Rend_Filetadores[Data],Rend_Filetadores[[#This Row],[Data]])</f>
        <v>18</v>
      </c>
      <c r="I1078" s="23">
        <f>IFERROR(Rend_Filetadores[[#This Row],[Filé produzido (kg)]]/SUMIF(Rend_Filetadores[Data],Rend_Filetadores[[#This Row],[Data]],Rend_Filetadores[Filé produzido (kg)]),"")</f>
        <v>8.6750953450707879E-2</v>
      </c>
    </row>
    <row r="1079" spans="1:9" x14ac:dyDescent="0.3">
      <c r="A1079" s="8">
        <v>45750</v>
      </c>
      <c r="B1079" s="9" t="s">
        <v>18</v>
      </c>
      <c r="C1079" s="16">
        <v>449.50000000000006</v>
      </c>
      <c r="D1079" s="11">
        <v>179.8</v>
      </c>
      <c r="E1079" s="16">
        <v>179.8</v>
      </c>
      <c r="F1079" s="16"/>
      <c r="G1079" s="12">
        <f t="shared" si="16"/>
        <v>0.39999999999999997</v>
      </c>
      <c r="H1079" s="13">
        <f>COUNTIF(Rend_Filetadores[Data],Rend_Filetadores[[#This Row],[Data]])</f>
        <v>18</v>
      </c>
      <c r="I1079" s="23">
        <f>IFERROR(Rend_Filetadores[[#This Row],[Filé produzido (kg)]]/SUMIF(Rend_Filetadores[Data],Rend_Filetadores[[#This Row],[Data]],Rend_Filetadores[Filé produzido (kg)]),"")</f>
        <v>4.704466364897042E-2</v>
      </c>
    </row>
    <row r="1080" spans="1:9" x14ac:dyDescent="0.3">
      <c r="A1080" s="8">
        <v>45750</v>
      </c>
      <c r="B1080" s="9" t="s">
        <v>38</v>
      </c>
      <c r="C1080" s="16">
        <v>236.4</v>
      </c>
      <c r="D1080" s="11">
        <v>96.90000000000002</v>
      </c>
      <c r="E1080" s="16">
        <v>96.90000000000002</v>
      </c>
      <c r="F1080" s="16"/>
      <c r="G1080" s="12">
        <f t="shared" si="16"/>
        <v>0.4098984771573605</v>
      </c>
      <c r="H1080" s="13">
        <f>COUNTIF(Rend_Filetadores[Data],Rend_Filetadores[[#This Row],[Data]])</f>
        <v>18</v>
      </c>
      <c r="I1080" s="23">
        <f>IFERROR(Rend_Filetadores[[#This Row],[Filé produzido (kg)]]/SUMIF(Rend_Filetadores[Data],Rend_Filetadores[[#This Row],[Data]],Rend_Filetadores[Filé produzido (kg)]),"")</f>
        <v>2.5353881577225998E-2</v>
      </c>
    </row>
    <row r="1081" spans="1:9" x14ac:dyDescent="0.3">
      <c r="A1081" s="8">
        <v>45750</v>
      </c>
      <c r="B1081" s="9" t="s">
        <v>35</v>
      </c>
      <c r="C1081" s="16">
        <v>571.20000000000005</v>
      </c>
      <c r="D1081" s="11">
        <v>238.80000000000007</v>
      </c>
      <c r="E1081" s="16">
        <v>238.80000000000007</v>
      </c>
      <c r="F1081" s="16"/>
      <c r="G1081" s="12">
        <f t="shared" si="16"/>
        <v>0.41806722689075637</v>
      </c>
      <c r="H1081" s="13">
        <f>COUNTIF(Rend_Filetadores[Data],Rend_Filetadores[[#This Row],[Data]])</f>
        <v>18</v>
      </c>
      <c r="I1081" s="23">
        <f>IFERROR(Rend_Filetadores[[#This Row],[Filé produzido (kg)]]/SUMIF(Rend_Filetadores[Data],Rend_Filetadores[[#This Row],[Data]],Rend_Filetadores[Filé produzido (kg)]),"")</f>
        <v>6.2482011564928469E-2</v>
      </c>
    </row>
    <row r="1082" spans="1:9" x14ac:dyDescent="0.3">
      <c r="A1082" s="8">
        <v>45750</v>
      </c>
      <c r="B1082" s="9" t="s">
        <v>21</v>
      </c>
      <c r="C1082" s="10">
        <v>605.80000000000007</v>
      </c>
      <c r="D1082" s="11">
        <v>249.59999999999994</v>
      </c>
      <c r="E1082" s="10">
        <v>249.59999999999994</v>
      </c>
      <c r="F1082" s="10"/>
      <c r="G1082" s="12">
        <f t="shared" si="16"/>
        <v>0.41201716738197408</v>
      </c>
      <c r="H1082" s="13">
        <f>COUNTIF(Rend_Filetadores[Data],Rend_Filetadores[[#This Row],[Data]])</f>
        <v>18</v>
      </c>
      <c r="I1082" s="23">
        <f>IFERROR(Rend_Filetadores[[#This Row],[Filé produzido (kg)]]/SUMIF(Rend_Filetadores[Data],Rend_Filetadores[[#This Row],[Data]],Rend_Filetadores[Filé produzido (kg)]),"")</f>
        <v>6.5307831183442785E-2</v>
      </c>
    </row>
    <row r="1083" spans="1:9" x14ac:dyDescent="0.3">
      <c r="A1083" s="8">
        <v>45750</v>
      </c>
      <c r="B1083" s="9" t="s">
        <v>30</v>
      </c>
      <c r="C1083" s="16">
        <v>108.8</v>
      </c>
      <c r="D1083" s="11">
        <v>42.999999999999993</v>
      </c>
      <c r="E1083" s="16">
        <v>42.999999999999993</v>
      </c>
      <c r="F1083" s="16"/>
      <c r="G1083" s="12">
        <f t="shared" si="16"/>
        <v>0.39522058823529405</v>
      </c>
      <c r="H1083" s="13">
        <f>COUNTIF(Rend_Filetadores[Data],Rend_Filetadores[[#This Row],[Data]])</f>
        <v>18</v>
      </c>
      <c r="I1083" s="23">
        <f>IFERROR(Rend_Filetadores[[#This Row],[Filé produzido (kg)]]/SUMIF(Rend_Filetadores[Data],Rend_Filetadores[[#This Row],[Data]],Rend_Filetadores[Filé produzido (kg)]),"")</f>
        <v>1.1250948481121955E-2</v>
      </c>
    </row>
    <row r="1084" spans="1:9" x14ac:dyDescent="0.3">
      <c r="A1084" s="8">
        <v>45750</v>
      </c>
      <c r="B1084" s="9" t="s">
        <v>15</v>
      </c>
      <c r="C1084" s="16">
        <v>617.5</v>
      </c>
      <c r="D1084" s="11">
        <v>254.3</v>
      </c>
      <c r="E1084" s="16">
        <v>254.3</v>
      </c>
      <c r="F1084" s="16"/>
      <c r="G1084" s="12">
        <f t="shared" si="16"/>
        <v>0.41182186234817814</v>
      </c>
      <c r="H1084" s="13">
        <f>COUNTIF(Rend_Filetadores[Data],Rend_Filetadores[[#This Row],[Data]])</f>
        <v>18</v>
      </c>
      <c r="I1084" s="23">
        <f>IFERROR(Rend_Filetadores[[#This Row],[Filé produzido (kg)]]/SUMIF(Rend_Filetadores[Data],Rend_Filetadores[[#This Row],[Data]],Rend_Filetadores[Filé produzido (kg)]),"")</f>
        <v>6.6537586017425904E-2</v>
      </c>
    </row>
    <row r="1085" spans="1:9" x14ac:dyDescent="0.3">
      <c r="A1085" s="8">
        <v>45750</v>
      </c>
      <c r="B1085" s="9" t="s">
        <v>16</v>
      </c>
      <c r="C1085" s="16">
        <v>525</v>
      </c>
      <c r="D1085" s="11">
        <v>208.9</v>
      </c>
      <c r="E1085" s="16">
        <v>208.9</v>
      </c>
      <c r="F1085" s="16"/>
      <c r="G1085" s="12">
        <f t="shared" si="16"/>
        <v>0.39790476190476193</v>
      </c>
      <c r="H1085" s="13">
        <f>COUNTIF(Rend_Filetadores[Data],Rend_Filetadores[[#This Row],[Data]])</f>
        <v>18</v>
      </c>
      <c r="I1085" s="23">
        <f>IFERROR(Rend_Filetadores[[#This Row],[Filé produzido (kg)]]/SUMIF(Rend_Filetadores[Data],Rend_Filetadores[[#This Row],[Data]],Rend_Filetadores[Filé produzido (kg)]),"")</f>
        <v>5.4658677621078532E-2</v>
      </c>
    </row>
    <row r="1086" spans="1:9" x14ac:dyDescent="0.3">
      <c r="A1086" s="8">
        <v>45750</v>
      </c>
      <c r="B1086" s="9" t="s">
        <v>26</v>
      </c>
      <c r="C1086" s="16">
        <v>547.1</v>
      </c>
      <c r="D1086" s="11">
        <v>217.29999999999998</v>
      </c>
      <c r="E1086" s="16">
        <v>217.29999999999998</v>
      </c>
      <c r="F1086" s="16"/>
      <c r="G1086" s="12">
        <f t="shared" si="16"/>
        <v>0.39718515810637905</v>
      </c>
      <c r="H1086" s="13">
        <f>COUNTIF(Rend_Filetadores[Data],Rend_Filetadores[[#This Row],[Data]])</f>
        <v>18</v>
      </c>
      <c r="I1086" s="23">
        <f>IFERROR(Rend_Filetadores[[#This Row],[Filé produzido (kg)]]/SUMIF(Rend_Filetadores[Data],Rend_Filetadores[[#This Row],[Data]],Rend_Filetadores[Filé produzido (kg)]),"")</f>
        <v>5.6856537324367469E-2</v>
      </c>
    </row>
    <row r="1087" spans="1:9" x14ac:dyDescent="0.3">
      <c r="A1087" s="22">
        <v>45750</v>
      </c>
      <c r="B1087" s="9" t="s">
        <v>9</v>
      </c>
      <c r="C1087" s="16">
        <v>678.30000000000007</v>
      </c>
      <c r="D1087" s="11">
        <v>273.00000000000011</v>
      </c>
      <c r="E1087" s="16">
        <v>273.00000000000011</v>
      </c>
      <c r="F1087" s="16"/>
      <c r="G1087" s="12">
        <f t="shared" si="16"/>
        <v>0.40247678018575866</v>
      </c>
      <c r="H1087" s="13">
        <f>COUNTIF(Rend_Filetadores[Data],Rend_Filetadores[[#This Row],[Data]])</f>
        <v>18</v>
      </c>
      <c r="I1087" s="23">
        <f>IFERROR(Rend_Filetadores[[#This Row],[Filé produzido (kg)]]/SUMIF(Rend_Filetadores[Data],Rend_Filetadores[[#This Row],[Data]],Rend_Filetadores[Filé produzido (kg)]),"")</f>
        <v>7.1430440356890598E-2</v>
      </c>
    </row>
    <row r="1088" spans="1:9" x14ac:dyDescent="0.3">
      <c r="A1088" s="22">
        <v>45750</v>
      </c>
      <c r="B1088" s="9" t="s">
        <v>17</v>
      </c>
      <c r="C1088" s="16">
        <v>583.5</v>
      </c>
      <c r="D1088" s="11">
        <v>226.79999999999993</v>
      </c>
      <c r="E1088" s="16">
        <v>226.79999999999993</v>
      </c>
      <c r="F1088" s="16"/>
      <c r="G1088" s="12">
        <f t="shared" si="16"/>
        <v>0.38868894601542403</v>
      </c>
      <c r="H1088" s="13">
        <f>COUNTIF(Rend_Filetadores[Data],Rend_Filetadores[[#This Row],[Data]])</f>
        <v>18</v>
      </c>
      <c r="I1088" s="23">
        <f>IFERROR(Rend_Filetadores[[#This Row],[Filé produzido (kg)]]/SUMIF(Rend_Filetadores[Data],Rend_Filetadores[[#This Row],[Data]],Rend_Filetadores[Filé produzido (kg)]),"")</f>
        <v>5.9342211988801373E-2</v>
      </c>
    </row>
    <row r="1089" spans="1:9" x14ac:dyDescent="0.3">
      <c r="A1089" s="8">
        <v>45750</v>
      </c>
      <c r="B1089" s="9" t="s">
        <v>20</v>
      </c>
      <c r="C1089" s="16">
        <v>670</v>
      </c>
      <c r="D1089" s="11">
        <v>271.59999999999991</v>
      </c>
      <c r="E1089" s="16">
        <v>271.59999999999991</v>
      </c>
      <c r="F1089" s="16"/>
      <c r="G1089" s="12">
        <f t="shared" si="16"/>
        <v>0.40537313432835809</v>
      </c>
      <c r="H1089" s="13">
        <f>COUNTIF(Rend_Filetadores[Data],Rend_Filetadores[[#This Row],[Data]])</f>
        <v>18</v>
      </c>
      <c r="I1089" s="23">
        <f>IFERROR(Rend_Filetadores[[#This Row],[Filé produzido (kg)]]/SUMIF(Rend_Filetadores[Data],Rend_Filetadores[[#This Row],[Data]],Rend_Filetadores[Filé produzido (kg)]),"")</f>
        <v>7.1064130406342393E-2</v>
      </c>
    </row>
    <row r="1090" spans="1:9" x14ac:dyDescent="0.3">
      <c r="A1090" s="8">
        <v>45750</v>
      </c>
      <c r="B1090" s="9" t="s">
        <v>10</v>
      </c>
      <c r="C1090" s="16">
        <v>608.5</v>
      </c>
      <c r="D1090" s="11">
        <v>251.90000000000009</v>
      </c>
      <c r="E1090" s="16">
        <v>251.90000000000009</v>
      </c>
      <c r="F1090" s="16"/>
      <c r="G1090" s="12">
        <f t="shared" si="16"/>
        <v>0.41396877567789664</v>
      </c>
      <c r="H1090" s="13">
        <f>COUNTIF(Rend_Filetadores[Data],Rend_Filetadores[[#This Row],[Data]])</f>
        <v>18</v>
      </c>
      <c r="I1090" s="23">
        <f>IFERROR(Rend_Filetadores[[#This Row],[Filé produzido (kg)]]/SUMIF(Rend_Filetadores[Data],Rend_Filetadores[[#This Row],[Data]],Rend_Filetadores[Filé produzido (kg)]),"")</f>
        <v>6.5909626102200511E-2</v>
      </c>
    </row>
    <row r="1091" spans="1:9" x14ac:dyDescent="0.3">
      <c r="A1091" s="8">
        <v>45750</v>
      </c>
      <c r="B1091" s="9" t="s">
        <v>23</v>
      </c>
      <c r="C1091" s="16">
        <v>242.20000000000002</v>
      </c>
      <c r="D1091" s="11">
        <v>92.7</v>
      </c>
      <c r="E1091" s="16">
        <v>92.7</v>
      </c>
      <c r="F1091" s="16"/>
      <c r="G1091" s="12">
        <f t="shared" si="16"/>
        <v>0.38274153592072668</v>
      </c>
      <c r="H1091" s="13">
        <f>COUNTIF(Rend_Filetadores[Data],Rend_Filetadores[[#This Row],[Data]])</f>
        <v>18</v>
      </c>
      <c r="I1091" s="23">
        <f>IFERROR(Rend_Filetadores[[#This Row],[Filé produzido (kg)]]/SUMIF(Rend_Filetadores[Data],Rend_Filetadores[[#This Row],[Data]],Rend_Filetadores[Filé produzido (kg)]),"")</f>
        <v>2.4254951725581522E-2</v>
      </c>
    </row>
    <row r="1092" spans="1:9" x14ac:dyDescent="0.3">
      <c r="A1092" s="8">
        <v>45750</v>
      </c>
      <c r="B1092" s="9" t="s">
        <v>13</v>
      </c>
      <c r="C1092" s="16">
        <v>746.09999999999991</v>
      </c>
      <c r="D1092" s="11">
        <v>303.69999999999982</v>
      </c>
      <c r="E1092" s="16">
        <v>303.69999999999982</v>
      </c>
      <c r="F1092" s="16"/>
      <c r="G1092" s="12">
        <f t="shared" ref="G1092:G1155" si="17">IFERROR(D1092/C1092,"")</f>
        <v>0.40704999329848529</v>
      </c>
      <c r="H1092" s="13">
        <f>COUNTIF(Rend_Filetadores[Data],Rend_Filetadores[[#This Row],[Data]])</f>
        <v>18</v>
      </c>
      <c r="I1092" s="23">
        <f>IFERROR(Rend_Filetadores[[#This Row],[Filé produzido (kg)]]/SUMIF(Rend_Filetadores[Data],Rend_Filetadores[[#This Row],[Data]],Rend_Filetadores[Filé produzido (kg)]),"")</f>
        <v>7.9463094272482243E-2</v>
      </c>
    </row>
    <row r="1093" spans="1:9" x14ac:dyDescent="0.3">
      <c r="A1093" s="8">
        <v>45750</v>
      </c>
      <c r="B1093" s="9" t="s">
        <v>12</v>
      </c>
      <c r="C1093" s="16">
        <v>508.4</v>
      </c>
      <c r="D1093" s="11">
        <v>204.49999999999994</v>
      </c>
      <c r="E1093" s="16">
        <v>204.49999999999994</v>
      </c>
      <c r="F1093" s="16"/>
      <c r="G1093" s="12">
        <f t="shared" si="17"/>
        <v>0.40224232887490158</v>
      </c>
      <c r="H1093" s="13">
        <f>COUNTIF(Rend_Filetadores[Data],Rend_Filetadores[[#This Row],[Data]])</f>
        <v>18</v>
      </c>
      <c r="I1093" s="23">
        <f>IFERROR(Rend_Filetadores[[#This Row],[Filé produzido (kg)]]/SUMIF(Rend_Filetadores[Data],Rend_Filetadores[[#This Row],[Data]],Rend_Filetadores[Filé produzido (kg)]),"")</f>
        <v>5.3507417776498596E-2</v>
      </c>
    </row>
    <row r="1094" spans="1:9" x14ac:dyDescent="0.3">
      <c r="A1094" s="8">
        <v>45750</v>
      </c>
      <c r="B1094" s="9" t="s">
        <v>11</v>
      </c>
      <c r="C1094" s="16">
        <v>412.5</v>
      </c>
      <c r="D1094" s="11">
        <v>168.70000000000002</v>
      </c>
      <c r="E1094" s="16">
        <v>168.70000000000002</v>
      </c>
      <c r="F1094" s="16"/>
      <c r="G1094" s="12">
        <f t="shared" si="17"/>
        <v>0.40896969696969704</v>
      </c>
      <c r="H1094" s="13">
        <f>COUNTIF(Rend_Filetadores[Data],Rend_Filetadores[[#This Row],[Data]])</f>
        <v>18</v>
      </c>
      <c r="I1094" s="23">
        <f>IFERROR(Rend_Filetadores[[#This Row],[Filé produzido (kg)]]/SUMIF(Rend_Filetadores[Data],Rend_Filetadores[[#This Row],[Data]],Rend_Filetadores[Filé produzido (kg)]),"")</f>
        <v>4.4140349041052893E-2</v>
      </c>
    </row>
    <row r="1095" spans="1:9" x14ac:dyDescent="0.3">
      <c r="A1095" s="8">
        <v>45750</v>
      </c>
      <c r="B1095" s="9" t="s">
        <v>19</v>
      </c>
      <c r="C1095" s="16">
        <v>515.19999999999993</v>
      </c>
      <c r="D1095" s="11">
        <v>213.2</v>
      </c>
      <c r="E1095" s="16">
        <v>213.2</v>
      </c>
      <c r="F1095" s="16"/>
      <c r="G1095" s="12">
        <f t="shared" si="17"/>
        <v>0.41381987577639756</v>
      </c>
      <c r="H1095" s="13">
        <f>COUNTIF(Rend_Filetadores[Data],Rend_Filetadores[[#This Row],[Data]])</f>
        <v>18</v>
      </c>
      <c r="I1095" s="23">
        <f>IFERROR(Rend_Filetadores[[#This Row],[Filé produzido (kg)]]/SUMIF(Rend_Filetadores[Data],Rend_Filetadores[[#This Row],[Data]],Rend_Filetadores[Filé produzido (kg)]),"")</f>
        <v>5.5783772469190723E-2</v>
      </c>
    </row>
    <row r="1096" spans="1:9" x14ac:dyDescent="0.3">
      <c r="A1096" s="8">
        <v>45750</v>
      </c>
      <c r="B1096" s="26" t="s">
        <v>14</v>
      </c>
      <c r="C1096" s="16">
        <v>817</v>
      </c>
      <c r="D1096" s="11">
        <v>327.2</v>
      </c>
      <c r="E1096" s="16">
        <v>327.2</v>
      </c>
      <c r="F1096" s="16"/>
      <c r="G1096" s="12">
        <f t="shared" si="17"/>
        <v>0.40048959608323131</v>
      </c>
      <c r="H1096" s="13">
        <f>COUNTIF(Rend_Filetadores[Data],Rend_Filetadores[[#This Row],[Data]])</f>
        <v>18</v>
      </c>
      <c r="I1096" s="23">
        <f>IFERROR(Rend_Filetadores[[#This Row],[Filé produzido (kg)]]/SUMIF(Rend_Filetadores[Data],Rend_Filetadores[[#This Row],[Data]],Rend_Filetadores[Filé produzido (kg)]),"")</f>
        <v>8.5611868442397779E-2</v>
      </c>
    </row>
    <row r="1097" spans="1:9" x14ac:dyDescent="0.3">
      <c r="A1097" s="8">
        <v>45751</v>
      </c>
      <c r="B1097" s="26" t="s">
        <v>9</v>
      </c>
      <c r="C1097" s="16">
        <v>180.7</v>
      </c>
      <c r="D1097" s="11">
        <v>68.900000000000006</v>
      </c>
      <c r="E1097" s="16">
        <v>68.900000000000006</v>
      </c>
      <c r="F1097" s="16"/>
      <c r="G1097" s="12">
        <f t="shared" si="17"/>
        <v>0.38129496402877705</v>
      </c>
      <c r="H1097" s="13">
        <f>COUNTIF(Rend_Filetadores[Data],Rend_Filetadores[[#This Row],[Data]])</f>
        <v>19</v>
      </c>
      <c r="I1097" s="23">
        <f>IFERROR(Rend_Filetadores[[#This Row],[Filé produzido (kg)]]/SUMIF(Rend_Filetadores[Data],Rend_Filetadores[[#This Row],[Data]],Rend_Filetadores[Filé produzido (kg)]),"")</f>
        <v>1.8671580715969756E-2</v>
      </c>
    </row>
    <row r="1098" spans="1:9" x14ac:dyDescent="0.3">
      <c r="A1098" s="8">
        <v>45751</v>
      </c>
      <c r="B1098" s="26" t="s">
        <v>26</v>
      </c>
      <c r="C1098" s="16">
        <v>499.70000000000005</v>
      </c>
      <c r="D1098" s="11">
        <v>200.70000000000002</v>
      </c>
      <c r="E1098" s="16">
        <v>200.70000000000002</v>
      </c>
      <c r="F1098" s="16"/>
      <c r="G1098" s="12">
        <f t="shared" si="17"/>
        <v>0.40164098459075442</v>
      </c>
      <c r="H1098" s="13">
        <f>COUNTIF(Rend_Filetadores[Data],Rend_Filetadores[[#This Row],[Data]])</f>
        <v>19</v>
      </c>
      <c r="I1098" s="23">
        <f>IFERROR(Rend_Filetadores[[#This Row],[Filé produzido (kg)]]/SUMIF(Rend_Filetadores[Data],Rend_Filetadores[[#This Row],[Data]],Rend_Filetadores[Filé produzido (kg)]),"")</f>
        <v>5.4388769952033816E-2</v>
      </c>
    </row>
    <row r="1099" spans="1:9" x14ac:dyDescent="0.3">
      <c r="A1099" s="8">
        <v>45751</v>
      </c>
      <c r="B1099" s="26" t="s">
        <v>10</v>
      </c>
      <c r="C1099" s="16">
        <v>516.9</v>
      </c>
      <c r="D1099" s="11">
        <v>214.09999999999997</v>
      </c>
      <c r="E1099" s="16">
        <v>214.09999999999997</v>
      </c>
      <c r="F1099" s="16"/>
      <c r="G1099" s="12">
        <f t="shared" si="17"/>
        <v>0.41420003869220345</v>
      </c>
      <c r="H1099" s="13">
        <f>COUNTIF(Rend_Filetadores[Data],Rend_Filetadores[[#This Row],[Data]])</f>
        <v>19</v>
      </c>
      <c r="I1099" s="23">
        <f>IFERROR(Rend_Filetadores[[#This Row],[Filé produzido (kg)]]/SUMIF(Rend_Filetadores[Data],Rend_Filetadores[[#This Row],[Data]],Rend_Filetadores[Filé produzido (kg)]),"")</f>
        <v>5.8020107856155648E-2</v>
      </c>
    </row>
    <row r="1100" spans="1:9" x14ac:dyDescent="0.3">
      <c r="A1100" s="8">
        <v>45751</v>
      </c>
      <c r="B1100" s="26" t="s">
        <v>11</v>
      </c>
      <c r="C1100" s="16">
        <v>501.9</v>
      </c>
      <c r="D1100" s="11">
        <v>205.50000000000003</v>
      </c>
      <c r="E1100" s="16">
        <v>205.50000000000003</v>
      </c>
      <c r="F1100" s="16"/>
      <c r="G1100" s="12">
        <f t="shared" si="17"/>
        <v>0.40944411237298273</v>
      </c>
      <c r="H1100" s="13">
        <f>COUNTIF(Rend_Filetadores[Data],Rend_Filetadores[[#This Row],[Data]])</f>
        <v>19</v>
      </c>
      <c r="I1100" s="23">
        <f>IFERROR(Rend_Filetadores[[#This Row],[Filé produzido (kg)]]/SUMIF(Rend_Filetadores[Data],Rend_Filetadores[[#This Row],[Data]],Rend_Filetadores[Filé produzido (kg)]),"")</f>
        <v>5.5689547708734181E-2</v>
      </c>
    </row>
    <row r="1101" spans="1:9" x14ac:dyDescent="0.3">
      <c r="A1101" s="8">
        <v>45751</v>
      </c>
      <c r="B1101" s="26" t="s">
        <v>12</v>
      </c>
      <c r="C1101" s="16">
        <v>552</v>
      </c>
      <c r="D1101" s="11">
        <v>225.4</v>
      </c>
      <c r="E1101" s="16">
        <v>225.4</v>
      </c>
      <c r="F1101" s="16"/>
      <c r="G1101" s="12">
        <f t="shared" si="17"/>
        <v>0.40833333333333333</v>
      </c>
      <c r="H1101" s="13">
        <f>COUNTIF(Rend_Filetadores[Data],Rend_Filetadores[[#This Row],[Data]])</f>
        <v>19</v>
      </c>
      <c r="I1101" s="23">
        <f>IFERROR(Rend_Filetadores[[#This Row],[Filé produzido (kg)]]/SUMIF(Rend_Filetadores[Data],Rend_Filetadores[[#This Row],[Data]],Rend_Filetadores[Filé produzido (kg)]),"")</f>
        <v>6.1082355491721085E-2</v>
      </c>
    </row>
    <row r="1102" spans="1:9" x14ac:dyDescent="0.3">
      <c r="A1102" s="8">
        <v>45751</v>
      </c>
      <c r="B1102" s="26" t="s">
        <v>13</v>
      </c>
      <c r="C1102" s="16">
        <v>651.59999999999991</v>
      </c>
      <c r="D1102" s="11">
        <v>275.30000000000007</v>
      </c>
      <c r="E1102" s="16">
        <v>275.30000000000007</v>
      </c>
      <c r="F1102" s="16"/>
      <c r="G1102" s="12">
        <f t="shared" si="17"/>
        <v>0.42249846531614504</v>
      </c>
      <c r="H1102" s="13">
        <f>COUNTIF(Rend_Filetadores[Data],Rend_Filetadores[[#This Row],[Data]])</f>
        <v>19</v>
      </c>
      <c r="I1102" s="23">
        <f>IFERROR(Rend_Filetadores[[#This Row],[Filé produzido (kg)]]/SUMIF(Rend_Filetadores[Data],Rend_Filetadores[[#This Row],[Data]],Rend_Filetadores[Filé produzido (kg)]),"")</f>
        <v>7.4605024254085273E-2</v>
      </c>
    </row>
    <row r="1103" spans="1:9" x14ac:dyDescent="0.3">
      <c r="A1103" s="8">
        <v>45751</v>
      </c>
      <c r="B1103" s="26" t="s">
        <v>39</v>
      </c>
      <c r="C1103" s="16">
        <v>170.7</v>
      </c>
      <c r="D1103" s="11">
        <v>64.7</v>
      </c>
      <c r="E1103" s="16">
        <v>64.7</v>
      </c>
      <c r="F1103" s="16"/>
      <c r="G1103" s="12">
        <f t="shared" si="17"/>
        <v>0.37902753368482722</v>
      </c>
      <c r="H1103" s="13">
        <f>COUNTIF(Rend_Filetadores[Data],Rend_Filetadores[[#This Row],[Data]])</f>
        <v>19</v>
      </c>
      <c r="I1103" s="23">
        <f>IFERROR(Rend_Filetadores[[#This Row],[Filé produzido (kg)]]/SUMIF(Rend_Filetadores[Data],Rend_Filetadores[[#This Row],[Data]],Rend_Filetadores[Filé produzido (kg)]),"")</f>
        <v>1.7533400178856941E-2</v>
      </c>
    </row>
    <row r="1104" spans="1:9" x14ac:dyDescent="0.3">
      <c r="A1104" s="8">
        <v>45751</v>
      </c>
      <c r="B1104" s="26" t="s">
        <v>14</v>
      </c>
      <c r="C1104" s="16">
        <v>680.19999999999993</v>
      </c>
      <c r="D1104" s="11">
        <v>293.89999999999998</v>
      </c>
      <c r="E1104" s="16">
        <v>293.89999999999998</v>
      </c>
      <c r="F1104" s="16"/>
      <c r="G1104" s="12">
        <f t="shared" si="17"/>
        <v>0.43207880035283741</v>
      </c>
      <c r="H1104" s="13">
        <f>COUNTIF(Rend_Filetadores[Data],Rend_Filetadores[[#This Row],[Data]])</f>
        <v>19</v>
      </c>
      <c r="I1104" s="23">
        <f>IFERROR(Rend_Filetadores[[#This Row],[Filé produzido (kg)]]/SUMIF(Rend_Filetadores[Data],Rend_Filetadores[[#This Row],[Data]],Rend_Filetadores[Filé produzido (kg)]),"")</f>
        <v>7.9645538061299134E-2</v>
      </c>
    </row>
    <row r="1105" spans="1:9" x14ac:dyDescent="0.3">
      <c r="A1105" s="8">
        <v>45751</v>
      </c>
      <c r="B1105" s="26" t="s">
        <v>15</v>
      </c>
      <c r="C1105" s="16">
        <v>512.20000000000005</v>
      </c>
      <c r="D1105" s="11">
        <v>212.89999999999995</v>
      </c>
      <c r="E1105" s="16">
        <v>212.89999999999995</v>
      </c>
      <c r="F1105" s="16"/>
      <c r="G1105" s="12">
        <f t="shared" si="17"/>
        <v>0.41565794611479878</v>
      </c>
      <c r="H1105" s="13">
        <f>COUNTIF(Rend_Filetadores[Data],Rend_Filetadores[[#This Row],[Data]])</f>
        <v>19</v>
      </c>
      <c r="I1105" s="23">
        <f>IFERROR(Rend_Filetadores[[#This Row],[Filé produzido (kg)]]/SUMIF(Rend_Filetadores[Data],Rend_Filetadores[[#This Row],[Data]],Rend_Filetadores[Filé produzido (kg)]),"")</f>
        <v>5.7694913416980548E-2</v>
      </c>
    </row>
    <row r="1106" spans="1:9" x14ac:dyDescent="0.3">
      <c r="A1106" s="8">
        <v>45751</v>
      </c>
      <c r="B1106" s="26" t="s">
        <v>17</v>
      </c>
      <c r="C1106" s="16">
        <v>553.20000000000005</v>
      </c>
      <c r="D1106" s="11">
        <v>217.20000000000005</v>
      </c>
      <c r="E1106" s="16">
        <v>217.20000000000005</v>
      </c>
      <c r="F1106" s="16"/>
      <c r="G1106" s="12">
        <f t="shared" si="17"/>
        <v>0.39262472885032546</v>
      </c>
      <c r="H1106" s="13">
        <f>COUNTIF(Rend_Filetadores[Data],Rend_Filetadores[[#This Row],[Data]])</f>
        <v>19</v>
      </c>
      <c r="I1106" s="23">
        <f>IFERROR(Rend_Filetadores[[#This Row],[Filé produzido (kg)]]/SUMIF(Rend_Filetadores[Data],Rend_Filetadores[[#This Row],[Data]],Rend_Filetadores[Filé produzido (kg)]),"")</f>
        <v>5.8860193490691319E-2</v>
      </c>
    </row>
    <row r="1107" spans="1:9" x14ac:dyDescent="0.3">
      <c r="A1107" s="8">
        <v>45751</v>
      </c>
      <c r="B1107" s="26" t="s">
        <v>18</v>
      </c>
      <c r="C1107" s="16">
        <v>448.09999999999997</v>
      </c>
      <c r="D1107" s="11">
        <v>181.3</v>
      </c>
      <c r="E1107" s="16">
        <v>181.3</v>
      </c>
      <c r="F1107" s="16"/>
      <c r="G1107" s="12">
        <f t="shared" si="17"/>
        <v>0.40459718812765011</v>
      </c>
      <c r="H1107" s="13">
        <f>COUNTIF(Rend_Filetadores[Data],Rend_Filetadores[[#This Row],[Data]])</f>
        <v>19</v>
      </c>
      <c r="I1107" s="23">
        <f>IFERROR(Rend_Filetadores[[#This Row],[Filé produzido (kg)]]/SUMIF(Rend_Filetadores[Data],Rend_Filetadores[[#This Row],[Data]],Rend_Filetadores[Filé produzido (kg)]),"")</f>
        <v>4.9131459852036527E-2</v>
      </c>
    </row>
    <row r="1108" spans="1:9" x14ac:dyDescent="0.3">
      <c r="A1108" s="8">
        <v>45751</v>
      </c>
      <c r="B1108" s="26" t="s">
        <v>20</v>
      </c>
      <c r="C1108" s="16">
        <v>683.5</v>
      </c>
      <c r="D1108" s="11">
        <v>280.39999999999998</v>
      </c>
      <c r="E1108" s="16">
        <v>280.39999999999998</v>
      </c>
      <c r="F1108" s="16"/>
      <c r="G1108" s="12">
        <f t="shared" si="17"/>
        <v>0.41024140453547914</v>
      </c>
      <c r="H1108" s="13">
        <f>COUNTIF(Rend_Filetadores[Data],Rend_Filetadores[[#This Row],[Data]])</f>
        <v>19</v>
      </c>
      <c r="I1108" s="23">
        <f>IFERROR(Rend_Filetadores[[#This Row],[Filé produzido (kg)]]/SUMIF(Rend_Filetadores[Data],Rend_Filetadores[[#This Row],[Data]],Rend_Filetadores[Filé produzido (kg)]),"")</f>
        <v>7.5987100620579368E-2</v>
      </c>
    </row>
    <row r="1109" spans="1:9" x14ac:dyDescent="0.3">
      <c r="A1109" s="8">
        <v>45751</v>
      </c>
      <c r="B1109" s="26" t="s">
        <v>21</v>
      </c>
      <c r="C1109" s="16">
        <v>560</v>
      </c>
      <c r="D1109" s="11">
        <v>232.99999999999994</v>
      </c>
      <c r="E1109" s="16">
        <v>232.99999999999994</v>
      </c>
      <c r="F1109" s="16"/>
      <c r="G1109" s="12">
        <f t="shared" si="17"/>
        <v>0.41607142857142848</v>
      </c>
      <c r="H1109" s="13">
        <f>COUNTIF(Rend_Filetadores[Data],Rend_Filetadores[[#This Row],[Data]])</f>
        <v>19</v>
      </c>
      <c r="I1109" s="23">
        <f>IFERROR(Rend_Filetadores[[#This Row],[Filé produzido (kg)]]/SUMIF(Rend_Filetadores[Data],Rend_Filetadores[[#This Row],[Data]],Rend_Filetadores[Filé produzido (kg)]),"")</f>
        <v>6.3141920273163302E-2</v>
      </c>
    </row>
    <row r="1110" spans="1:9" x14ac:dyDescent="0.3">
      <c r="A1110" s="8">
        <v>45751</v>
      </c>
      <c r="B1110" s="26" t="s">
        <v>30</v>
      </c>
      <c r="C1110" s="16">
        <v>402.2</v>
      </c>
      <c r="D1110" s="11">
        <v>162.99999999999997</v>
      </c>
      <c r="E1110" s="16">
        <v>162.99999999999997</v>
      </c>
      <c r="F1110" s="16"/>
      <c r="G1110" s="12">
        <f t="shared" si="17"/>
        <v>0.40527100944803574</v>
      </c>
      <c r="H1110" s="13">
        <f>COUNTIF(Rend_Filetadores[Data],Rend_Filetadores[[#This Row],[Data]])</f>
        <v>19</v>
      </c>
      <c r="I1110" s="23">
        <f>IFERROR(Rend_Filetadores[[#This Row],[Filé produzido (kg)]]/SUMIF(Rend_Filetadores[Data],Rend_Filetadores[[#This Row],[Data]],Rend_Filetadores[Filé produzido (kg)]),"")</f>
        <v>4.4172244654616395E-2</v>
      </c>
    </row>
    <row r="1111" spans="1:9" x14ac:dyDescent="0.3">
      <c r="A1111" s="8">
        <v>45751</v>
      </c>
      <c r="B1111" s="26" t="s">
        <v>23</v>
      </c>
      <c r="C1111" s="16">
        <v>306</v>
      </c>
      <c r="D1111" s="11">
        <v>123.80000000000001</v>
      </c>
      <c r="E1111" s="16">
        <v>123.80000000000001</v>
      </c>
      <c r="F1111" s="16"/>
      <c r="G1111" s="12">
        <f t="shared" si="17"/>
        <v>0.40457516339869287</v>
      </c>
      <c r="H1111" s="13">
        <f>COUNTIF(Rend_Filetadores[Data],Rend_Filetadores[[#This Row],[Data]])</f>
        <v>19</v>
      </c>
      <c r="I1111" s="23">
        <f>IFERROR(Rend_Filetadores[[#This Row],[Filé produzido (kg)]]/SUMIF(Rend_Filetadores[Data],Rend_Filetadores[[#This Row],[Data]],Rend_Filetadores[Filé produzido (kg)]),"")</f>
        <v>3.354922630823013E-2</v>
      </c>
    </row>
    <row r="1112" spans="1:9" x14ac:dyDescent="0.3">
      <c r="A1112" s="8">
        <v>45751</v>
      </c>
      <c r="B1112" s="26" t="s">
        <v>35</v>
      </c>
      <c r="C1112" s="16">
        <v>514.5</v>
      </c>
      <c r="D1112" s="11">
        <v>222.70000000000007</v>
      </c>
      <c r="E1112" s="16">
        <v>222.70000000000007</v>
      </c>
      <c r="F1112" s="16"/>
      <c r="G1112" s="12">
        <f t="shared" si="17"/>
        <v>0.43284742468415954</v>
      </c>
      <c r="H1112" s="13">
        <f>COUNTIF(Rend_Filetadores[Data],Rend_Filetadores[[#This Row],[Data]])</f>
        <v>19</v>
      </c>
      <c r="I1112" s="23">
        <f>IFERROR(Rend_Filetadores[[#This Row],[Filé produzido (kg)]]/SUMIF(Rend_Filetadores[Data],Rend_Filetadores[[#This Row],[Data]],Rend_Filetadores[Filé produzido (kg)]),"")</f>
        <v>6.0350668003577156E-2</v>
      </c>
    </row>
    <row r="1113" spans="1:9" x14ac:dyDescent="0.3">
      <c r="A1113" s="8">
        <v>45751</v>
      </c>
      <c r="B1113" s="26" t="s">
        <v>16</v>
      </c>
      <c r="C1113" s="16">
        <v>505.4</v>
      </c>
      <c r="D1113" s="11">
        <v>206.39999999999998</v>
      </c>
      <c r="E1113" s="16">
        <v>206.39999999999998</v>
      </c>
      <c r="F1113" s="16"/>
      <c r="G1113" s="12">
        <f t="shared" si="17"/>
        <v>0.40838939453897899</v>
      </c>
      <c r="H1113" s="13">
        <f>COUNTIF(Rend_Filetadores[Data],Rend_Filetadores[[#This Row],[Data]])</f>
        <v>19</v>
      </c>
      <c r="I1113" s="23">
        <f>IFERROR(Rend_Filetadores[[#This Row],[Filé produzido (kg)]]/SUMIF(Rend_Filetadores[Data],Rend_Filetadores[[#This Row],[Data]],Rend_Filetadores[Filé produzido (kg)]),"")</f>
        <v>5.5933443538115489E-2</v>
      </c>
    </row>
    <row r="1114" spans="1:9" x14ac:dyDescent="0.3">
      <c r="A1114" s="8">
        <v>45751</v>
      </c>
      <c r="B1114" s="26" t="s">
        <v>38</v>
      </c>
      <c r="C1114" s="16">
        <v>230.60000000000002</v>
      </c>
      <c r="D1114" s="11">
        <v>93.7</v>
      </c>
      <c r="E1114" s="16">
        <v>93.7</v>
      </c>
      <c r="F1114" s="16"/>
      <c r="G1114" s="12">
        <f t="shared" si="17"/>
        <v>0.40633130962705982</v>
      </c>
      <c r="H1114" s="13">
        <f>COUNTIF(Rend_Filetadores[Data],Rend_Filetadores[[#This Row],[Data]])</f>
        <v>19</v>
      </c>
      <c r="I1114" s="23">
        <f>IFERROR(Rend_Filetadores[[#This Row],[Filé produzido (kg)]]/SUMIF(Rend_Filetadores[Data],Rend_Filetadores[[#This Row],[Data]],Rend_Filetadores[Filé produzido (kg)]),"")</f>
        <v>2.539226579225495E-2</v>
      </c>
    </row>
    <row r="1115" spans="1:9" x14ac:dyDescent="0.3">
      <c r="A1115" s="8">
        <v>45751</v>
      </c>
      <c r="B1115" s="26" t="s">
        <v>19</v>
      </c>
      <c r="C1115" s="16">
        <v>504.3</v>
      </c>
      <c r="D1115" s="11">
        <v>207.2</v>
      </c>
      <c r="E1115" s="16">
        <v>207.2</v>
      </c>
      <c r="F1115" s="16"/>
      <c r="G1115" s="12">
        <f t="shared" si="17"/>
        <v>0.41086654768986713</v>
      </c>
      <c r="H1115" s="13">
        <f>COUNTIF(Rend_Filetadores[Data],Rend_Filetadores[[#This Row],[Data]])</f>
        <v>19</v>
      </c>
      <c r="I1115" s="23">
        <f>IFERROR(Rend_Filetadores[[#This Row],[Filé produzido (kg)]]/SUMIF(Rend_Filetadores[Data],Rend_Filetadores[[#This Row],[Data]],Rend_Filetadores[Filé produzido (kg)]),"")</f>
        <v>5.6150239830898882E-2</v>
      </c>
    </row>
    <row r="1116" spans="1:9" x14ac:dyDescent="0.3">
      <c r="A1116" s="8">
        <v>45754</v>
      </c>
      <c r="B1116" s="26" t="s">
        <v>18</v>
      </c>
      <c r="C1116" s="16">
        <v>605.79999999999995</v>
      </c>
      <c r="D1116" s="11">
        <v>242.89999999999995</v>
      </c>
      <c r="E1116" s="16">
        <v>242.89999999999995</v>
      </c>
      <c r="F1116" s="16"/>
      <c r="G1116" s="12">
        <f t="shared" si="17"/>
        <v>0.40095741168702537</v>
      </c>
      <c r="H1116" s="13">
        <f>COUNTIF(Rend_Filetadores[Data],Rend_Filetadores[[#This Row],[Data]])</f>
        <v>18</v>
      </c>
      <c r="I1116" s="23">
        <f>IFERROR(Rend_Filetadores[[#This Row],[Filé produzido (kg)]]/SUMIF(Rend_Filetadores[Data],Rend_Filetadores[[#This Row],[Data]],Rend_Filetadores[Filé produzido (kg)]),"")</f>
        <v>5.841329389413942E-2</v>
      </c>
    </row>
    <row r="1117" spans="1:9" x14ac:dyDescent="0.3">
      <c r="A1117" s="8">
        <v>45754</v>
      </c>
      <c r="B1117" s="26" t="s">
        <v>35</v>
      </c>
      <c r="C1117" s="16">
        <v>620</v>
      </c>
      <c r="D1117" s="11">
        <v>261.10000000000002</v>
      </c>
      <c r="E1117" s="16">
        <v>261.10000000000002</v>
      </c>
      <c r="F1117" s="16"/>
      <c r="G1117" s="12">
        <f t="shared" si="17"/>
        <v>0.42112903225806453</v>
      </c>
      <c r="H1117" s="13">
        <f>COUNTIF(Rend_Filetadores[Data],Rend_Filetadores[[#This Row],[Data]])</f>
        <v>18</v>
      </c>
      <c r="I1117" s="23">
        <f>IFERROR(Rend_Filetadores[[#This Row],[Filé produzido (kg)]]/SUMIF(Rend_Filetadores[Data],Rend_Filetadores[[#This Row],[Data]],Rend_Filetadores[Filé produzido (kg)]),"")</f>
        <v>6.2790082485631143E-2</v>
      </c>
    </row>
    <row r="1118" spans="1:9" x14ac:dyDescent="0.3">
      <c r="A1118" s="8">
        <v>45754</v>
      </c>
      <c r="B1118" s="26" t="s">
        <v>21</v>
      </c>
      <c r="C1118" s="16">
        <v>675.6</v>
      </c>
      <c r="D1118" s="11">
        <v>287.20000000000005</v>
      </c>
      <c r="E1118" s="16">
        <v>287.20000000000005</v>
      </c>
      <c r="F1118" s="16"/>
      <c r="G1118" s="12">
        <f t="shared" si="17"/>
        <v>0.42510361160449978</v>
      </c>
      <c r="H1118" s="13">
        <f>COUNTIF(Rend_Filetadores[Data],Rend_Filetadores[[#This Row],[Data]])</f>
        <v>18</v>
      </c>
      <c r="I1118" s="23">
        <f>IFERROR(Rend_Filetadores[[#This Row],[Filé produzido (kg)]]/SUMIF(Rend_Filetadores[Data],Rend_Filetadores[[#This Row],[Data]],Rend_Filetadores[Filé produzido (kg)]),"")</f>
        <v>6.9066685905297839E-2</v>
      </c>
    </row>
    <row r="1119" spans="1:9" x14ac:dyDescent="0.3">
      <c r="A1119" s="8">
        <v>45754</v>
      </c>
      <c r="B1119" s="26" t="s">
        <v>30</v>
      </c>
      <c r="C1119" s="16">
        <v>415.79999999999995</v>
      </c>
      <c r="D1119" s="11">
        <v>168.20000000000002</v>
      </c>
      <c r="E1119" s="16">
        <v>168.20000000000002</v>
      </c>
      <c r="F1119" s="16"/>
      <c r="G1119" s="12">
        <f t="shared" si="17"/>
        <v>0.40452140452140462</v>
      </c>
      <c r="H1119" s="13">
        <f>COUNTIF(Rend_Filetadores[Data],Rend_Filetadores[[#This Row],[Data]])</f>
        <v>18</v>
      </c>
      <c r="I1119" s="23">
        <f>IFERROR(Rend_Filetadores[[#This Row],[Filé produzido (kg)]]/SUMIF(Rend_Filetadores[Data],Rend_Filetadores[[#This Row],[Data]],Rend_Filetadores[Filé produzido (kg)]),"")</f>
        <v>4.0449222037852006E-2</v>
      </c>
    </row>
    <row r="1120" spans="1:9" x14ac:dyDescent="0.3">
      <c r="A1120" s="8">
        <v>45754</v>
      </c>
      <c r="B1120" s="26" t="s">
        <v>40</v>
      </c>
      <c r="C1120" s="16">
        <v>10.6</v>
      </c>
      <c r="D1120" s="11">
        <v>4.0999999999999996</v>
      </c>
      <c r="E1120" s="16">
        <v>4.0999999999999996</v>
      </c>
      <c r="F1120" s="16"/>
      <c r="G1120" s="12">
        <f t="shared" si="17"/>
        <v>0.38679245283018865</v>
      </c>
      <c r="H1120" s="13">
        <f>COUNTIF(Rend_Filetadores[Data],Rend_Filetadores[[#This Row],[Data]])</f>
        <v>18</v>
      </c>
      <c r="I1120" s="23">
        <f>IFERROR(Rend_Filetadores[[#This Row],[Filé produzido (kg)]]/SUMIF(Rend_Filetadores[Data],Rend_Filetadores[[#This Row],[Data]],Rend_Filetadores[Filé produzido (kg)]),"")</f>
        <v>9.859798475338479E-4</v>
      </c>
    </row>
    <row r="1121" spans="1:9" x14ac:dyDescent="0.3">
      <c r="A1121" s="8">
        <v>45754</v>
      </c>
      <c r="B1121" s="26" t="s">
        <v>15</v>
      </c>
      <c r="C1121" s="16">
        <v>678.6</v>
      </c>
      <c r="D1121" s="11">
        <v>280.99999999999989</v>
      </c>
      <c r="E1121" s="16">
        <v>280.99999999999989</v>
      </c>
      <c r="F1121" s="16"/>
      <c r="G1121" s="12">
        <f t="shared" si="17"/>
        <v>0.41408782788093113</v>
      </c>
      <c r="H1121" s="13">
        <f>COUNTIF(Rend_Filetadores[Data],Rend_Filetadores[[#This Row],[Data]])</f>
        <v>18</v>
      </c>
      <c r="I1121" s="23">
        <f>IFERROR(Rend_Filetadores[[#This Row],[Filé produzido (kg)]]/SUMIF(Rend_Filetadores[Data],Rend_Filetadores[[#This Row],[Data]],Rend_Filetadores[Filé produzido (kg)]),"")</f>
        <v>6.7575691989514922E-2</v>
      </c>
    </row>
    <row r="1122" spans="1:9" x14ac:dyDescent="0.3">
      <c r="A1122" s="8">
        <v>45754</v>
      </c>
      <c r="B1122" s="26" t="s">
        <v>41</v>
      </c>
      <c r="C1122" s="16">
        <v>34.4</v>
      </c>
      <c r="D1122" s="11">
        <v>13.899999999999999</v>
      </c>
      <c r="E1122" s="16">
        <v>13.899999999999999</v>
      </c>
      <c r="F1122" s="16"/>
      <c r="G1122" s="12">
        <f t="shared" si="17"/>
        <v>0.40406976744186046</v>
      </c>
      <c r="H1122" s="13">
        <f>COUNTIF(Rend_Filetadores[Data],Rend_Filetadores[[#This Row],[Data]])</f>
        <v>18</v>
      </c>
      <c r="I1122" s="23">
        <f>IFERROR(Rend_Filetadores[[#This Row],[Filé produzido (kg)]]/SUMIF(Rend_Filetadores[Data],Rend_Filetadores[[#This Row],[Data]],Rend_Filetadores[Filé produzido (kg)]),"")</f>
        <v>3.3427121660293867E-3</v>
      </c>
    </row>
    <row r="1123" spans="1:9" x14ac:dyDescent="0.3">
      <c r="A1123" s="8">
        <v>45754</v>
      </c>
      <c r="B1123" s="25" t="s">
        <v>16</v>
      </c>
      <c r="C1123" s="16">
        <v>529</v>
      </c>
      <c r="D1123" s="11">
        <v>216.7</v>
      </c>
      <c r="E1123" s="16">
        <v>216.7</v>
      </c>
      <c r="F1123" s="16"/>
      <c r="G1123" s="12">
        <f t="shared" si="17"/>
        <v>0.40964083175803401</v>
      </c>
      <c r="H1123" s="13">
        <f>COUNTIF(Rend_Filetadores[Data],Rend_Filetadores[[#This Row],[Data]])</f>
        <v>18</v>
      </c>
      <c r="I1123" s="23">
        <f>IFERROR(Rend_Filetadores[[#This Row],[Filé produzido (kg)]]/SUMIF(Rend_Filetadores[Data],Rend_Filetadores[[#This Row],[Data]],Rend_Filetadores[Filé produzido (kg)]),"")</f>
        <v>5.2112642185508498E-2</v>
      </c>
    </row>
    <row r="1124" spans="1:9" x14ac:dyDescent="0.3">
      <c r="A1124" s="8">
        <v>45754</v>
      </c>
      <c r="B1124" s="25" t="s">
        <v>26</v>
      </c>
      <c r="C1124" s="16">
        <v>302.2</v>
      </c>
      <c r="D1124" s="11">
        <v>123.39999999999992</v>
      </c>
      <c r="E1124" s="16">
        <v>123.39999999999992</v>
      </c>
      <c r="F1124" s="16"/>
      <c r="G1124" s="12">
        <f t="shared" si="17"/>
        <v>0.40833884844473833</v>
      </c>
      <c r="H1124" s="13">
        <f>COUNTIF(Rend_Filetadores[Data],Rend_Filetadores[[#This Row],[Data]])</f>
        <v>18</v>
      </c>
      <c r="I1124" s="23">
        <f>IFERROR(Rend_Filetadores[[#This Row],[Filé produzido (kg)]]/SUMIF(Rend_Filetadores[Data],Rend_Filetadores[[#This Row],[Data]],Rend_Filetadores[Filé produzido (kg)]),"")</f>
        <v>2.9675588581872379E-2</v>
      </c>
    </row>
    <row r="1125" spans="1:9" x14ac:dyDescent="0.3">
      <c r="A1125" s="8">
        <v>45754</v>
      </c>
      <c r="B1125" s="26" t="s">
        <v>9</v>
      </c>
      <c r="C1125" s="16">
        <v>732.6</v>
      </c>
      <c r="D1125" s="11">
        <v>300.30000000000018</v>
      </c>
      <c r="E1125" s="16">
        <v>300.30000000000018</v>
      </c>
      <c r="F1125" s="16"/>
      <c r="G1125" s="12">
        <f t="shared" si="17"/>
        <v>0.40990990990991016</v>
      </c>
      <c r="H1125" s="13">
        <f>COUNTIF(Rend_Filetadores[Data],Rend_Filetadores[[#This Row],[Data]])</f>
        <v>18</v>
      </c>
      <c r="I1125" s="23">
        <f>IFERROR(Rend_Filetadores[[#This Row],[Filé produzido (kg)]]/SUMIF(Rend_Filetadores[Data],Rend_Filetadores[[#This Row],[Data]],Rend_Filetadores[Filé produzido (kg)]),"")</f>
        <v>7.2217011759613342E-2</v>
      </c>
    </row>
    <row r="1126" spans="1:9" x14ac:dyDescent="0.3">
      <c r="A1126" s="8">
        <v>45754</v>
      </c>
      <c r="B1126" s="26" t="s">
        <v>17</v>
      </c>
      <c r="C1126" s="16">
        <v>675.7</v>
      </c>
      <c r="D1126" s="11">
        <v>271.2999999999999</v>
      </c>
      <c r="E1126" s="16">
        <v>271.2999999999999</v>
      </c>
      <c r="F1126" s="16"/>
      <c r="G1126" s="12">
        <f t="shared" si="17"/>
        <v>0.40150954565635621</v>
      </c>
      <c r="H1126" s="13">
        <f>COUNTIF(Rend_Filetadores[Data],Rend_Filetadores[[#This Row],[Data]])</f>
        <v>18</v>
      </c>
      <c r="I1126" s="23">
        <f>IFERROR(Rend_Filetadores[[#This Row],[Filé produzido (kg)]]/SUMIF(Rend_Filetadores[Data],Rend_Filetadores[[#This Row],[Data]],Rend_Filetadores[Filé produzido (kg)]),"")</f>
        <v>6.5243007959983626E-2</v>
      </c>
    </row>
    <row r="1127" spans="1:9" x14ac:dyDescent="0.3">
      <c r="A1127" s="8">
        <v>45754</v>
      </c>
      <c r="B1127" s="26" t="s">
        <v>20</v>
      </c>
      <c r="C1127" s="16">
        <v>849.9</v>
      </c>
      <c r="D1127" s="11">
        <v>348.09999999999985</v>
      </c>
      <c r="E1127" s="16">
        <v>348.09999999999985</v>
      </c>
      <c r="F1127" s="16"/>
      <c r="G1127" s="12">
        <f t="shared" si="17"/>
        <v>0.40957759736439564</v>
      </c>
      <c r="H1127" s="13">
        <f>COUNTIF(Rend_Filetadores[Data],Rend_Filetadores[[#This Row],[Data]])</f>
        <v>18</v>
      </c>
      <c r="I1127" s="23">
        <f>IFERROR(Rend_Filetadores[[#This Row],[Filé produzido (kg)]]/SUMIF(Rend_Filetadores[Data],Rend_Filetadores[[#This Row],[Data]],Rend_Filetadores[Filé produzido (kg)]),"")</f>
        <v>8.3712093884520083E-2</v>
      </c>
    </row>
    <row r="1128" spans="1:9" x14ac:dyDescent="0.3">
      <c r="A1128" s="8">
        <v>45754</v>
      </c>
      <c r="B1128" s="26" t="s">
        <v>10</v>
      </c>
      <c r="C1128" s="16">
        <v>607.49999999999989</v>
      </c>
      <c r="D1128" s="11">
        <v>257.2</v>
      </c>
      <c r="E1128" s="16">
        <v>257.2</v>
      </c>
      <c r="F1128" s="16"/>
      <c r="G1128" s="12">
        <f t="shared" si="17"/>
        <v>0.42337448559670787</v>
      </c>
      <c r="H1128" s="13">
        <f>COUNTIF(Rend_Filetadores[Data],Rend_Filetadores[[#This Row],[Data]])</f>
        <v>18</v>
      </c>
      <c r="I1128" s="23">
        <f>IFERROR(Rend_Filetadores[[#This Row],[Filé produzido (kg)]]/SUMIF(Rend_Filetadores[Data],Rend_Filetadores[[#This Row],[Data]],Rend_Filetadores[Filé produzido (kg)]),"")</f>
        <v>6.1852199216025777E-2</v>
      </c>
    </row>
    <row r="1129" spans="1:9" x14ac:dyDescent="0.3">
      <c r="A1129" s="8">
        <v>45754</v>
      </c>
      <c r="B1129" s="26" t="s">
        <v>13</v>
      </c>
      <c r="C1129" s="16">
        <v>721.4</v>
      </c>
      <c r="D1129" s="11">
        <v>303.80000000000018</v>
      </c>
      <c r="E1129" s="16">
        <v>303.80000000000018</v>
      </c>
      <c r="F1129" s="16"/>
      <c r="G1129" s="12">
        <f t="shared" si="17"/>
        <v>0.42112558913224313</v>
      </c>
      <c r="H1129" s="13">
        <f>COUNTIF(Rend_Filetadores[Data],Rend_Filetadores[[#This Row],[Data]])</f>
        <v>18</v>
      </c>
      <c r="I1129" s="23">
        <f>IFERROR(Rend_Filetadores[[#This Row],[Filé produzido (kg)]]/SUMIF(Rend_Filetadores[Data],Rend_Filetadores[[#This Row],[Data]],Rend_Filetadores[Filé produzido (kg)]),"")</f>
        <v>7.3058701873361748E-2</v>
      </c>
    </row>
    <row r="1130" spans="1:9" x14ac:dyDescent="0.3">
      <c r="A1130" s="8">
        <v>45754</v>
      </c>
      <c r="B1130" s="26" t="s">
        <v>12</v>
      </c>
      <c r="C1130" s="16">
        <v>600.79999999999995</v>
      </c>
      <c r="D1130" s="11">
        <v>244.89999999999992</v>
      </c>
      <c r="E1130" s="16">
        <v>244.89999999999992</v>
      </c>
      <c r="F1130" s="16"/>
      <c r="G1130" s="12">
        <f t="shared" si="17"/>
        <v>0.40762316910785606</v>
      </c>
      <c r="H1130" s="13">
        <f>COUNTIF(Rend_Filetadores[Data],Rend_Filetadores[[#This Row],[Data]])</f>
        <v>18</v>
      </c>
      <c r="I1130" s="23">
        <f>IFERROR(Rend_Filetadores[[#This Row],[Filé produzido (kg)]]/SUMIF(Rend_Filetadores[Data],Rend_Filetadores[[#This Row],[Data]],Rend_Filetadores[Filé produzido (kg)]),"")</f>
        <v>5.8894259673424217E-2</v>
      </c>
    </row>
    <row r="1131" spans="1:9" x14ac:dyDescent="0.3">
      <c r="A1131" s="8">
        <v>45754</v>
      </c>
      <c r="B1131" s="26" t="s">
        <v>11</v>
      </c>
      <c r="C1131" s="16">
        <v>623.5</v>
      </c>
      <c r="D1131" s="11">
        <v>260.60000000000008</v>
      </c>
      <c r="E1131" s="16">
        <v>260.60000000000008</v>
      </c>
      <c r="F1131" s="16"/>
      <c r="G1131" s="12">
        <f t="shared" si="17"/>
        <v>0.41796311146752219</v>
      </c>
      <c r="H1131" s="13">
        <f>COUNTIF(Rend_Filetadores[Data],Rend_Filetadores[[#This Row],[Data]])</f>
        <v>18</v>
      </c>
      <c r="I1131" s="23">
        <f>IFERROR(Rend_Filetadores[[#This Row],[Filé produzido (kg)]]/SUMIF(Rend_Filetadores[Data],Rend_Filetadores[[#This Row],[Data]],Rend_Filetadores[Filé produzido (kg)]),"")</f>
        <v>6.2669841040809957E-2</v>
      </c>
    </row>
    <row r="1132" spans="1:9" x14ac:dyDescent="0.3">
      <c r="A1132" s="8">
        <v>45754</v>
      </c>
      <c r="B1132" s="26" t="s">
        <v>19</v>
      </c>
      <c r="C1132" s="16">
        <v>622.69999999999993</v>
      </c>
      <c r="D1132" s="11">
        <v>260.40000000000015</v>
      </c>
      <c r="E1132" s="16">
        <v>260.40000000000015</v>
      </c>
      <c r="F1132" s="16"/>
      <c r="G1132" s="12">
        <f t="shared" si="17"/>
        <v>0.41817889834591326</v>
      </c>
      <c r="H1132" s="13">
        <f>COUNTIF(Rend_Filetadores[Data],Rend_Filetadores[[#This Row],[Data]])</f>
        <v>18</v>
      </c>
      <c r="I1132" s="23">
        <f>IFERROR(Rend_Filetadores[[#This Row],[Filé produzido (kg)]]/SUMIF(Rend_Filetadores[Data],Rend_Filetadores[[#This Row],[Data]],Rend_Filetadores[Filé produzido (kg)]),"")</f>
        <v>6.2621744462881504E-2</v>
      </c>
    </row>
    <row r="1133" spans="1:9" x14ac:dyDescent="0.3">
      <c r="A1133" s="8">
        <v>45754</v>
      </c>
      <c r="B1133" s="9" t="s">
        <v>14</v>
      </c>
      <c r="C1133" s="16">
        <v>750.59999999999991</v>
      </c>
      <c r="D1133" s="11">
        <v>313.20000000000005</v>
      </c>
      <c r="E1133" s="16">
        <v>313.20000000000005</v>
      </c>
      <c r="F1133" s="16"/>
      <c r="G1133" s="12">
        <f t="shared" si="17"/>
        <v>0.41726618705035984</v>
      </c>
      <c r="H1133" s="13">
        <f>COUNTIF(Rend_Filetadores[Data],Rend_Filetadores[[#This Row],[Data]])</f>
        <v>18</v>
      </c>
      <c r="I1133" s="23">
        <f>IFERROR(Rend_Filetadores[[#This Row],[Filé produzido (kg)]]/SUMIF(Rend_Filetadores[Data],Rend_Filetadores[[#This Row],[Data]],Rend_Filetadores[Filé produzido (kg)]),"")</f>
        <v>7.5319241036000295E-2</v>
      </c>
    </row>
    <row r="1134" spans="1:9" x14ac:dyDescent="0.3">
      <c r="A1134" s="8">
        <v>45755</v>
      </c>
      <c r="B1134" s="9" t="s">
        <v>18</v>
      </c>
      <c r="C1134" s="16">
        <v>612</v>
      </c>
      <c r="D1134" s="11">
        <v>253.39999999999998</v>
      </c>
      <c r="E1134" s="16">
        <v>253.39999999999998</v>
      </c>
      <c r="F1134" s="16"/>
      <c r="G1134" s="12">
        <f t="shared" si="17"/>
        <v>0.41405228758169932</v>
      </c>
      <c r="H1134" s="13">
        <f>COUNTIF(Rend_Filetadores[Data],Rend_Filetadores[[#This Row],[Data]])</f>
        <v>16</v>
      </c>
      <c r="I1134" s="23">
        <f>IFERROR(Rend_Filetadores[[#This Row],[Filé produzido (kg)]]/SUMIF(Rend_Filetadores[Data],Rend_Filetadores[[#This Row],[Data]],Rend_Filetadores[Filé produzido (kg)]),"")</f>
        <v>6.136187524215421E-2</v>
      </c>
    </row>
    <row r="1135" spans="1:9" x14ac:dyDescent="0.3">
      <c r="A1135" s="8">
        <v>45755</v>
      </c>
      <c r="B1135" s="9" t="s">
        <v>35</v>
      </c>
      <c r="C1135" s="16">
        <v>527.99999999999989</v>
      </c>
      <c r="D1135" s="11">
        <v>226.09999999999997</v>
      </c>
      <c r="E1135" s="16">
        <v>226.09999999999997</v>
      </c>
      <c r="F1135" s="16"/>
      <c r="G1135" s="12">
        <f t="shared" si="17"/>
        <v>0.42821969696969697</v>
      </c>
      <c r="H1135" s="13">
        <f>COUNTIF(Rend_Filetadores[Data],Rend_Filetadores[[#This Row],[Data]])</f>
        <v>16</v>
      </c>
      <c r="I1135" s="23">
        <f>IFERROR(Rend_Filetadores[[#This Row],[Filé produzido (kg)]]/SUMIF(Rend_Filetadores[Data],Rend_Filetadores[[#This Row],[Data]],Rend_Filetadores[Filé produzido (kg)]),"")</f>
        <v>5.4751065478496709E-2</v>
      </c>
    </row>
    <row r="1136" spans="1:9" x14ac:dyDescent="0.3">
      <c r="A1136" s="8">
        <v>45755</v>
      </c>
      <c r="B1136" s="9" t="s">
        <v>21</v>
      </c>
      <c r="C1136" s="32">
        <v>535.9</v>
      </c>
      <c r="D1136" s="11">
        <v>231.5</v>
      </c>
      <c r="E1136" s="16">
        <v>231.5</v>
      </c>
      <c r="F1136" s="16"/>
      <c r="G1136" s="12">
        <f t="shared" si="17"/>
        <v>0.4319835790259377</v>
      </c>
      <c r="H1136" s="13">
        <f>COUNTIF(Rend_Filetadores[Data],Rend_Filetadores[[#This Row],[Data]])</f>
        <v>16</v>
      </c>
      <c r="I1136" s="23">
        <f>IFERROR(Rend_Filetadores[[#This Row],[Filé produzido (kg)]]/SUMIF(Rend_Filetadores[Data],Rend_Filetadores[[#This Row],[Data]],Rend_Filetadores[Filé produzido (kg)]),"")</f>
        <v>5.6058698179000395E-2</v>
      </c>
    </row>
    <row r="1137" spans="1:9" x14ac:dyDescent="0.3">
      <c r="A1137" s="8">
        <v>45755</v>
      </c>
      <c r="B1137" s="9" t="s">
        <v>30</v>
      </c>
      <c r="C1137" s="32">
        <v>367.5</v>
      </c>
      <c r="D1137" s="11">
        <v>149.40000000000006</v>
      </c>
      <c r="E1137" s="16">
        <v>149.40000000000006</v>
      </c>
      <c r="F1137" s="16"/>
      <c r="G1137" s="12">
        <f t="shared" si="17"/>
        <v>0.40653061224489812</v>
      </c>
      <c r="H1137" s="13">
        <f>COUNTIF(Rend_Filetadores[Data],Rend_Filetadores[[#This Row],[Data]])</f>
        <v>16</v>
      </c>
      <c r="I1137" s="23">
        <f>IFERROR(Rend_Filetadores[[#This Row],[Filé produzido (kg)]]/SUMIF(Rend_Filetadores[Data],Rend_Filetadores[[#This Row],[Data]],Rend_Filetadores[Filé produzido (kg)]),"")</f>
        <v>3.6177838047268519E-2</v>
      </c>
    </row>
    <row r="1138" spans="1:9" x14ac:dyDescent="0.3">
      <c r="A1138" s="8">
        <v>45755</v>
      </c>
      <c r="B1138" s="9" t="s">
        <v>15</v>
      </c>
      <c r="C1138" s="32">
        <v>568.4</v>
      </c>
      <c r="D1138" s="11">
        <v>237.2</v>
      </c>
      <c r="E1138" s="16">
        <v>237.2</v>
      </c>
      <c r="F1138" s="16"/>
      <c r="G1138" s="12">
        <f t="shared" si="17"/>
        <v>0.41731175228712175</v>
      </c>
      <c r="H1138" s="13">
        <f>COUNTIF(Rend_Filetadores[Data],Rend_Filetadores[[#This Row],[Data]])</f>
        <v>16</v>
      </c>
      <c r="I1138" s="23">
        <f>IFERROR(Rend_Filetadores[[#This Row],[Filé produzido (kg)]]/SUMIF(Rend_Filetadores[Data],Rend_Filetadores[[#This Row],[Data]],Rend_Filetadores[Filé produzido (kg)]),"")</f>
        <v>5.7438977140643166E-2</v>
      </c>
    </row>
    <row r="1139" spans="1:9" x14ac:dyDescent="0.3">
      <c r="A1139" s="8">
        <v>45755</v>
      </c>
      <c r="B1139" s="9" t="s">
        <v>16</v>
      </c>
      <c r="C1139" s="32">
        <v>606.6</v>
      </c>
      <c r="D1139" s="11">
        <v>250.29999999999995</v>
      </c>
      <c r="E1139" s="16">
        <v>250.29999999999995</v>
      </c>
      <c r="F1139" s="16"/>
      <c r="G1139" s="12">
        <f t="shared" si="17"/>
        <v>0.4126277612924496</v>
      </c>
      <c r="H1139" s="13">
        <f>COUNTIF(Rend_Filetadores[Data],Rend_Filetadores[[#This Row],[Data]])</f>
        <v>16</v>
      </c>
      <c r="I1139" s="23">
        <f>IFERROR(Rend_Filetadores[[#This Row],[Filé produzido (kg)]]/SUMIF(Rend_Filetadores[Data],Rend_Filetadores[[#This Row],[Data]],Rend_Filetadores[Filé produzido (kg)]),"")</f>
        <v>6.061119721038357E-2</v>
      </c>
    </row>
    <row r="1140" spans="1:9" x14ac:dyDescent="0.3">
      <c r="A1140" s="8">
        <v>45755</v>
      </c>
      <c r="B1140" s="9" t="s">
        <v>26</v>
      </c>
      <c r="C1140" s="32">
        <v>566.5</v>
      </c>
      <c r="D1140" s="11">
        <v>234.8000000000001</v>
      </c>
      <c r="E1140" s="16">
        <v>234.8000000000001</v>
      </c>
      <c r="F1140" s="16"/>
      <c r="G1140" s="12">
        <f t="shared" si="17"/>
        <v>0.41447484554280689</v>
      </c>
      <c r="H1140" s="13">
        <f>COUNTIF(Rend_Filetadores[Data],Rend_Filetadores[[#This Row],[Data]])</f>
        <v>16</v>
      </c>
      <c r="I1140" s="23">
        <f>IFERROR(Rend_Filetadores[[#This Row],[Filé produzido (kg)]]/SUMIF(Rend_Filetadores[Data],Rend_Filetadores[[#This Row],[Data]],Rend_Filetadores[Filé produzido (kg)]),"")</f>
        <v>5.6857807051530443E-2</v>
      </c>
    </row>
    <row r="1141" spans="1:9" x14ac:dyDescent="0.3">
      <c r="A1141" s="8">
        <v>45755</v>
      </c>
      <c r="B1141" s="9" t="s">
        <v>9</v>
      </c>
      <c r="C1141" s="32">
        <v>705.3</v>
      </c>
      <c r="D1141" s="11">
        <v>292.09999999999997</v>
      </c>
      <c r="E1141" s="16">
        <v>292.09999999999997</v>
      </c>
      <c r="F1141" s="16"/>
      <c r="G1141" s="12">
        <f t="shared" si="17"/>
        <v>0.41415000708918187</v>
      </c>
      <c r="H1141" s="13">
        <f>COUNTIF(Rend_Filetadores[Data],Rend_Filetadores[[#This Row],[Data]])</f>
        <v>16</v>
      </c>
      <c r="I1141" s="23">
        <f>IFERROR(Rend_Filetadores[[#This Row],[Filé produzido (kg)]]/SUMIF(Rend_Filetadores[Data],Rend_Filetadores[[#This Row],[Data]],Rend_Filetadores[Filé produzido (kg)]),"")</f>
        <v>7.0733242929097245E-2</v>
      </c>
    </row>
    <row r="1142" spans="1:9" x14ac:dyDescent="0.3">
      <c r="A1142" s="17">
        <v>45755</v>
      </c>
      <c r="B1142" s="18" t="s">
        <v>17</v>
      </c>
      <c r="C1142" s="33">
        <v>705</v>
      </c>
      <c r="D1142" s="34">
        <v>284.69999999999993</v>
      </c>
      <c r="E1142" s="19">
        <v>284.69999999999993</v>
      </c>
      <c r="F1142" s="19">
        <v>30</v>
      </c>
      <c r="G1142" s="35">
        <f t="shared" si="17"/>
        <v>0.40382978723404245</v>
      </c>
      <c r="H1142" s="20">
        <f>COUNTIF(Rend_Filetadores[Data],Rend_Filetadores[[#This Row],[Data]])</f>
        <v>16</v>
      </c>
      <c r="I1142" s="24">
        <f>IFERROR(Rend_Filetadores[[#This Row],[Filé produzido (kg)]]/SUMIF(Rend_Filetadores[Data],Rend_Filetadores[[#This Row],[Data]],Rend_Filetadores[Filé produzido (kg)]),"")</f>
        <v>6.8941301820999612E-2</v>
      </c>
    </row>
    <row r="1143" spans="1:9" x14ac:dyDescent="0.3">
      <c r="A1143" s="8">
        <v>45755</v>
      </c>
      <c r="B1143" s="9" t="s">
        <v>20</v>
      </c>
      <c r="C1143" s="32">
        <v>799.4</v>
      </c>
      <c r="D1143" s="11">
        <v>325.5</v>
      </c>
      <c r="E1143" s="16">
        <v>325.5</v>
      </c>
      <c r="F1143" s="16"/>
      <c r="G1143" s="12">
        <f t="shared" si="17"/>
        <v>0.40718038528896672</v>
      </c>
      <c r="H1143" s="13">
        <f>COUNTIF(Rend_Filetadores[Data],Rend_Filetadores[[#This Row],[Data]])</f>
        <v>16</v>
      </c>
      <c r="I1143" s="23">
        <f>IFERROR(Rend_Filetadores[[#This Row],[Filé produzido (kg)]]/SUMIF(Rend_Filetadores[Data],Rend_Filetadores[[#This Row],[Data]],Rend_Filetadores[Filé produzido (kg)]),"")</f>
        <v>7.882119333591632E-2</v>
      </c>
    </row>
    <row r="1144" spans="1:9" x14ac:dyDescent="0.3">
      <c r="A1144" s="8">
        <v>45755</v>
      </c>
      <c r="B1144" s="9" t="s">
        <v>10</v>
      </c>
      <c r="C1144" s="32">
        <v>611.70000000000005</v>
      </c>
      <c r="D1144" s="11">
        <v>262.79999999999984</v>
      </c>
      <c r="E1144" s="16">
        <v>262.79999999999984</v>
      </c>
      <c r="F1144" s="16"/>
      <c r="G1144" s="12">
        <f t="shared" si="17"/>
        <v>0.42962236390387415</v>
      </c>
      <c r="H1144" s="13">
        <f>COUNTIF(Rend_Filetadores[Data],Rend_Filetadores[[#This Row],[Data]])</f>
        <v>16</v>
      </c>
      <c r="I1144" s="23">
        <f>IFERROR(Rend_Filetadores[[#This Row],[Filé produzido (kg)]]/SUMIF(Rend_Filetadores[Data],Rend_Filetadores[[#This Row],[Data]],Rend_Filetadores[Filé produzido (kg)]),"")</f>
        <v>6.3638124757845763E-2</v>
      </c>
    </row>
    <row r="1145" spans="1:9" x14ac:dyDescent="0.3">
      <c r="A1145" s="8">
        <v>45755</v>
      </c>
      <c r="B1145" s="9" t="s">
        <v>13</v>
      </c>
      <c r="C1145" s="32">
        <v>718.5</v>
      </c>
      <c r="D1145" s="11">
        <v>302.60000000000002</v>
      </c>
      <c r="E1145" s="16">
        <v>302.60000000000002</v>
      </c>
      <c r="F1145" s="16"/>
      <c r="G1145" s="12">
        <f t="shared" si="17"/>
        <v>0.42115518441196942</v>
      </c>
      <c r="H1145" s="13">
        <f>COUNTIF(Rend_Filetadores[Data],Rend_Filetadores[[#This Row],[Data]])</f>
        <v>16</v>
      </c>
      <c r="I1145" s="23">
        <f>IFERROR(Rend_Filetadores[[#This Row],[Filé produzido (kg)]]/SUMIF(Rend_Filetadores[Data],Rend_Filetadores[[#This Row],[Data]],Rend_Filetadores[Filé produzido (kg)]),"")</f>
        <v>7.3275862068965539E-2</v>
      </c>
    </row>
    <row r="1146" spans="1:9" x14ac:dyDescent="0.3">
      <c r="A1146" s="8">
        <v>45755</v>
      </c>
      <c r="B1146" s="9" t="s">
        <v>12</v>
      </c>
      <c r="C1146" s="32">
        <v>605.6</v>
      </c>
      <c r="D1146" s="11">
        <v>254.79999999999993</v>
      </c>
      <c r="E1146" s="16">
        <v>254.79999999999993</v>
      </c>
      <c r="F1146" s="16"/>
      <c r="G1146" s="12">
        <f t="shared" si="17"/>
        <v>0.42073976221928649</v>
      </c>
      <c r="H1146" s="13">
        <f>COUNTIF(Rend_Filetadores[Data],Rend_Filetadores[[#This Row],[Data]])</f>
        <v>16</v>
      </c>
      <c r="I1146" s="23">
        <f>IFERROR(Rend_Filetadores[[#This Row],[Filé produzido (kg)]]/SUMIF(Rend_Filetadores[Data],Rend_Filetadores[[#This Row],[Data]],Rend_Filetadores[Filé produzido (kg)]),"")</f>
        <v>6.1700891127469966E-2</v>
      </c>
    </row>
    <row r="1147" spans="1:9" x14ac:dyDescent="0.3">
      <c r="A1147" s="8">
        <v>45755</v>
      </c>
      <c r="B1147" s="9" t="s">
        <v>11</v>
      </c>
      <c r="C1147" s="32">
        <v>609.1</v>
      </c>
      <c r="D1147" s="11">
        <v>254.79999999999998</v>
      </c>
      <c r="E1147" s="16">
        <v>254.79999999999998</v>
      </c>
      <c r="F1147" s="16"/>
      <c r="G1147" s="12">
        <f t="shared" si="17"/>
        <v>0.4183221145953045</v>
      </c>
      <c r="H1147" s="13">
        <f>COUNTIF(Rend_Filetadores[Data],Rend_Filetadores[[#This Row],[Data]])</f>
        <v>16</v>
      </c>
      <c r="I1147" s="23">
        <f>IFERROR(Rend_Filetadores[[#This Row],[Filé produzido (kg)]]/SUMIF(Rend_Filetadores[Data],Rend_Filetadores[[#This Row],[Data]],Rend_Filetadores[Filé produzido (kg)]),"")</f>
        <v>6.170089112746998E-2</v>
      </c>
    </row>
    <row r="1148" spans="1:9" x14ac:dyDescent="0.3">
      <c r="A1148" s="8">
        <v>45755</v>
      </c>
      <c r="B1148" s="9" t="s">
        <v>19</v>
      </c>
      <c r="C1148" s="32">
        <v>574.5</v>
      </c>
      <c r="D1148" s="11">
        <v>238.59999999999997</v>
      </c>
      <c r="E1148" s="16">
        <v>238.59999999999997</v>
      </c>
      <c r="F1148" s="16"/>
      <c r="G1148" s="12">
        <f t="shared" si="17"/>
        <v>0.41531766753698862</v>
      </c>
      <c r="H1148" s="13">
        <f>COUNTIF(Rend_Filetadores[Data],Rend_Filetadores[[#This Row],[Data]])</f>
        <v>16</v>
      </c>
      <c r="I1148" s="23">
        <f>IFERROR(Rend_Filetadores[[#This Row],[Filé produzido (kg)]]/SUMIF(Rend_Filetadores[Data],Rend_Filetadores[[#This Row],[Data]],Rend_Filetadores[Filé produzido (kg)]),"")</f>
        <v>5.7777993025958929E-2</v>
      </c>
    </row>
    <row r="1149" spans="1:9" x14ac:dyDescent="0.3">
      <c r="A1149" s="8">
        <v>45755</v>
      </c>
      <c r="B1149" s="9" t="s">
        <v>14</v>
      </c>
      <c r="C1149" s="32">
        <v>807.3</v>
      </c>
      <c r="D1149" s="11">
        <v>331.00000000000006</v>
      </c>
      <c r="E1149" s="16">
        <v>331.00000000000006</v>
      </c>
      <c r="F1149" s="16"/>
      <c r="G1149" s="12">
        <f t="shared" si="17"/>
        <v>0.41000867087823617</v>
      </c>
      <c r="H1149" s="13">
        <f>COUNTIF(Rend_Filetadores[Data],Rend_Filetadores[[#This Row],[Data]])</f>
        <v>16</v>
      </c>
      <c r="I1149" s="23">
        <f>IFERROR(Rend_Filetadores[[#This Row],[Filé produzido (kg)]]/SUMIF(Rend_Filetadores[Data],Rend_Filetadores[[#This Row],[Data]],Rend_Filetadores[Filé produzido (kg)]),"")</f>
        <v>8.0153041456799717E-2</v>
      </c>
    </row>
    <row r="1150" spans="1:9" x14ac:dyDescent="0.3">
      <c r="A1150" s="8">
        <v>45756</v>
      </c>
      <c r="B1150" s="9" t="s">
        <v>18</v>
      </c>
      <c r="C1150" s="32">
        <v>543.9</v>
      </c>
      <c r="D1150" s="11">
        <v>227.59999999999997</v>
      </c>
      <c r="E1150" s="16">
        <v>227.59999999999997</v>
      </c>
      <c r="F1150" s="16"/>
      <c r="G1150" s="12">
        <f t="shared" si="17"/>
        <v>0.4184592756021327</v>
      </c>
      <c r="H1150" s="13">
        <f>COUNTIF(Rend_Filetadores[Data],Rend_Filetadores[[#This Row],[Data]])</f>
        <v>16</v>
      </c>
      <c r="I1150" s="23">
        <f>IFERROR(Rend_Filetadores[[#This Row],[Filé produzido (kg)]]/SUMIF(Rend_Filetadores[Data],Rend_Filetadores[[#This Row],[Data]],Rend_Filetadores[Filé produzido (kg)]),"")</f>
        <v>5.4844695052892828E-2</v>
      </c>
    </row>
    <row r="1151" spans="1:9" x14ac:dyDescent="0.3">
      <c r="A1151" s="8">
        <v>45756</v>
      </c>
      <c r="B1151" s="9" t="s">
        <v>35</v>
      </c>
      <c r="C1151" s="32">
        <v>618.79999999999995</v>
      </c>
      <c r="D1151" s="11">
        <v>267.09999999999997</v>
      </c>
      <c r="E1151" s="16">
        <v>267.09999999999997</v>
      </c>
      <c r="F1151" s="16"/>
      <c r="G1151" s="12">
        <f t="shared" si="17"/>
        <v>0.43164188752424043</v>
      </c>
      <c r="H1151" s="13">
        <f>COUNTIF(Rend_Filetadores[Data],Rend_Filetadores[[#This Row],[Data]])</f>
        <v>16</v>
      </c>
      <c r="I1151" s="23">
        <f>IFERROR(Rend_Filetadores[[#This Row],[Filé produzido (kg)]]/SUMIF(Rend_Filetadores[Data],Rend_Filetadores[[#This Row],[Data]],Rend_Filetadores[Filé produzido (kg)]),"")</f>
        <v>6.4362996698715619E-2</v>
      </c>
    </row>
    <row r="1152" spans="1:9" x14ac:dyDescent="0.3">
      <c r="A1152" s="8">
        <v>45756</v>
      </c>
      <c r="B1152" s="9" t="s">
        <v>21</v>
      </c>
      <c r="C1152" s="32">
        <v>640.20000000000005</v>
      </c>
      <c r="D1152" s="11">
        <v>275.90000000000003</v>
      </c>
      <c r="E1152" s="16">
        <v>275.90000000000003</v>
      </c>
      <c r="F1152" s="16">
        <v>-20</v>
      </c>
      <c r="G1152" s="12">
        <f t="shared" si="17"/>
        <v>0.4309590752889722</v>
      </c>
      <c r="H1152" s="13">
        <f>COUNTIF(Rend_Filetadores[Data],Rend_Filetadores[[#This Row],[Data]])</f>
        <v>16</v>
      </c>
      <c r="I1152" s="23">
        <f>IFERROR(Rend_Filetadores[[#This Row],[Filé produzido (kg)]]/SUMIF(Rend_Filetadores[Data],Rend_Filetadores[[#This Row],[Data]],Rend_Filetadores[Filé produzido (kg)]),"")</f>
        <v>6.6483529723607798E-2</v>
      </c>
    </row>
    <row r="1153" spans="1:9" x14ac:dyDescent="0.3">
      <c r="A1153" s="8">
        <v>45756</v>
      </c>
      <c r="B1153" s="9" t="s">
        <v>30</v>
      </c>
      <c r="C1153" s="32">
        <v>421.7</v>
      </c>
      <c r="D1153" s="11">
        <v>172.9</v>
      </c>
      <c r="E1153" s="16">
        <v>172.9</v>
      </c>
      <c r="F1153" s="16">
        <v>-10</v>
      </c>
      <c r="G1153" s="12">
        <f t="shared" si="17"/>
        <v>0.41000711406212947</v>
      </c>
      <c r="H1153" s="13">
        <f>COUNTIF(Rend_Filetadores[Data],Rend_Filetadores[[#This Row],[Data]])</f>
        <v>16</v>
      </c>
      <c r="I1153" s="23">
        <f>IFERROR(Rend_Filetadores[[#This Row],[Filé produzido (kg)]]/SUMIF(Rend_Filetadores[Data],Rend_Filetadores[[#This Row],[Data]],Rend_Filetadores[Filé produzido (kg)]),"")</f>
        <v>4.1663654545892666E-2</v>
      </c>
    </row>
    <row r="1154" spans="1:9" x14ac:dyDescent="0.3">
      <c r="A1154" s="8">
        <v>45756</v>
      </c>
      <c r="B1154" s="9" t="s">
        <v>40</v>
      </c>
      <c r="C1154" s="32">
        <v>312.5</v>
      </c>
      <c r="D1154" s="11">
        <v>120.59999999999998</v>
      </c>
      <c r="E1154" s="16">
        <v>120.59999999999998</v>
      </c>
      <c r="F1154" s="16"/>
      <c r="G1154" s="12">
        <f t="shared" si="17"/>
        <v>0.38591999999999993</v>
      </c>
      <c r="H1154" s="13">
        <f>COUNTIF(Rend_Filetadores[Data],Rend_Filetadores[[#This Row],[Data]])</f>
        <v>16</v>
      </c>
      <c r="I1154" s="23">
        <f>IFERROR(Rend_Filetadores[[#This Row],[Filé produzido (kg)]]/SUMIF(Rend_Filetadores[Data],Rend_Filetadores[[#This Row],[Data]],Rend_Filetadores[Filé produzido (kg)]),"")</f>
        <v>2.906094122749945E-2</v>
      </c>
    </row>
    <row r="1155" spans="1:9" x14ac:dyDescent="0.3">
      <c r="A1155" s="8">
        <v>45756</v>
      </c>
      <c r="B1155" s="9" t="s">
        <v>15</v>
      </c>
      <c r="C1155" s="32">
        <v>737.59999999999991</v>
      </c>
      <c r="D1155" s="11">
        <v>306</v>
      </c>
      <c r="E1155" s="16">
        <v>306</v>
      </c>
      <c r="F1155" s="16"/>
      <c r="G1155" s="12">
        <f t="shared" si="17"/>
        <v>0.41485900216919747</v>
      </c>
      <c r="H1155" s="13">
        <f>COUNTIF(Rend_Filetadores[Data],Rend_Filetadores[[#This Row],[Data]])</f>
        <v>16</v>
      </c>
      <c r="I1155" s="23">
        <f>IFERROR(Rend_Filetadores[[#This Row],[Filé produzido (kg)]]/SUMIF(Rend_Filetadores[Data],Rend_Filetadores[[#This Row],[Data]],Rend_Filetadores[Filé produzido (kg)]),"")</f>
        <v>7.3736716547386671E-2</v>
      </c>
    </row>
    <row r="1156" spans="1:9" x14ac:dyDescent="0.3">
      <c r="A1156" s="8">
        <v>45756</v>
      </c>
      <c r="B1156" s="9" t="s">
        <v>16</v>
      </c>
      <c r="C1156" s="32">
        <v>518.4</v>
      </c>
      <c r="D1156" s="11">
        <v>216.8</v>
      </c>
      <c r="E1156" s="16">
        <v>216.8</v>
      </c>
      <c r="F1156" s="16"/>
      <c r="G1156" s="12">
        <f t="shared" ref="G1156:G1219" si="18">IFERROR(D1156/C1156,"")</f>
        <v>0.4182098765432099</v>
      </c>
      <c r="H1156" s="13">
        <f>COUNTIF(Rend_Filetadores[Data],Rend_Filetadores[[#This Row],[Data]])</f>
        <v>16</v>
      </c>
      <c r="I1156" s="23">
        <f>IFERROR(Rend_Filetadores[[#This Row],[Filé produzido (kg)]]/SUMIF(Rend_Filetadores[Data],Rend_Filetadores[[#This Row],[Data]],Rend_Filetadores[Filé produzido (kg)]),"")</f>
        <v>5.2242222704161539E-2</v>
      </c>
    </row>
    <row r="1157" spans="1:9" x14ac:dyDescent="0.3">
      <c r="A1157" s="8">
        <v>45756</v>
      </c>
      <c r="B1157" s="9" t="s">
        <v>26</v>
      </c>
      <c r="C1157" s="32">
        <v>629.29999999999995</v>
      </c>
      <c r="D1157" s="11">
        <v>257.8</v>
      </c>
      <c r="E1157" s="16">
        <v>257.8</v>
      </c>
      <c r="F1157" s="16"/>
      <c r="G1157" s="12">
        <f t="shared" si="18"/>
        <v>0.40966152868266331</v>
      </c>
      <c r="H1157" s="13">
        <f>COUNTIF(Rend_Filetadores[Data],Rend_Filetadores[[#This Row],[Data]])</f>
        <v>16</v>
      </c>
      <c r="I1157" s="36">
        <f>IFERROR(Rend_Filetadores[[#This Row],[Filé produzido (kg)]]/SUMIF(Rend_Filetadores[Data],Rend_Filetadores[[#This Row],[Data]],Rend_Filetadores[Filé produzido (kg)]),"")</f>
        <v>6.2121978842863676E-2</v>
      </c>
    </row>
    <row r="1158" spans="1:9" x14ac:dyDescent="0.3">
      <c r="A1158" s="8">
        <v>45756</v>
      </c>
      <c r="B1158" s="9" t="s">
        <v>9</v>
      </c>
      <c r="C1158" s="32">
        <v>656</v>
      </c>
      <c r="D1158" s="11">
        <v>272.90000000000003</v>
      </c>
      <c r="E1158" s="16">
        <v>272.90000000000003</v>
      </c>
      <c r="F1158" s="16"/>
      <c r="G1158" s="12">
        <f t="shared" si="18"/>
        <v>0.41600609756097567</v>
      </c>
      <c r="H1158" s="13">
        <f>COUNTIF(Rend_Filetadores[Data],Rend_Filetadores[[#This Row],[Data]])</f>
        <v>16</v>
      </c>
      <c r="I1158" s="36">
        <f>IFERROR(Rend_Filetadores[[#This Row],[Filé produzido (kg)]]/SUMIF(Rend_Filetadores[Data],Rend_Filetadores[[#This Row],[Data]],Rend_Filetadores[Filé produzido (kg)]),"")</f>
        <v>6.5760620737849107E-2</v>
      </c>
    </row>
    <row r="1159" spans="1:9" x14ac:dyDescent="0.3">
      <c r="A1159" s="8">
        <v>45756</v>
      </c>
      <c r="B1159" s="9" t="s">
        <v>17</v>
      </c>
      <c r="C1159" s="32">
        <v>587.1</v>
      </c>
      <c r="D1159" s="11">
        <v>237.30000000000007</v>
      </c>
      <c r="E1159" s="16">
        <v>237.30000000000007</v>
      </c>
      <c r="F1159" s="16"/>
      <c r="G1159" s="12">
        <f t="shared" si="18"/>
        <v>0.40419008686765467</v>
      </c>
      <c r="H1159" s="13">
        <f>COUNTIF(Rend_Filetadores[Data],Rend_Filetadores[[#This Row],[Data]])</f>
        <v>16</v>
      </c>
      <c r="I1159" s="36">
        <f>IFERROR(Rend_Filetadores[[#This Row],[Filé produzido (kg)]]/SUMIF(Rend_Filetadores[Data],Rend_Filetadores[[#This Row],[Data]],Rend_Filetadores[Filé produzido (kg)]),"")</f>
        <v>5.7182100773512622E-2</v>
      </c>
    </row>
    <row r="1160" spans="1:9" x14ac:dyDescent="0.3">
      <c r="A1160" s="8">
        <v>45756</v>
      </c>
      <c r="B1160" s="9" t="s">
        <v>20</v>
      </c>
      <c r="C1160" s="32">
        <v>847.7</v>
      </c>
      <c r="D1160" s="11">
        <v>350.30000000000013</v>
      </c>
      <c r="E1160" s="16">
        <v>350.30000000000013</v>
      </c>
      <c r="F1160" s="16"/>
      <c r="G1160" s="12">
        <f t="shared" si="18"/>
        <v>0.41323581455703684</v>
      </c>
      <c r="H1160" s="13">
        <f>COUNTIF(Rend_Filetadores[Data],Rend_Filetadores[[#This Row],[Data]])</f>
        <v>16</v>
      </c>
      <c r="I1160" s="36">
        <f>IFERROR(Rend_Filetadores[[#This Row],[Filé produzido (kg)]]/SUMIF(Rend_Filetadores[Data],Rend_Filetadores[[#This Row],[Data]],Rend_Filetadores[Filé produzido (kg)]),"")</f>
        <v>8.4411672570423396E-2</v>
      </c>
    </row>
    <row r="1161" spans="1:9" x14ac:dyDescent="0.3">
      <c r="A1161" s="8">
        <v>45756</v>
      </c>
      <c r="B1161" s="9" t="s">
        <v>10</v>
      </c>
      <c r="C1161" s="32">
        <v>618.20000000000005</v>
      </c>
      <c r="D1161" s="11">
        <v>265.10000000000002</v>
      </c>
      <c r="E1161" s="16">
        <v>265.10000000000002</v>
      </c>
      <c r="F1161" s="16"/>
      <c r="G1161" s="12">
        <f t="shared" si="18"/>
        <v>0.42882562277580072</v>
      </c>
      <c r="H1161" s="13">
        <f>COUNTIF(Rend_Filetadores[Data],Rend_Filetadores[[#This Row],[Data]])</f>
        <v>16</v>
      </c>
      <c r="I1161" s="36">
        <f>IFERROR(Rend_Filetadores[[#This Row],[Filé produzido (kg)]]/SUMIF(Rend_Filetadores[Data],Rend_Filetadores[[#This Row],[Data]],Rend_Filetadores[Filé produzido (kg)]),"")</f>
        <v>6.3881057374876496E-2</v>
      </c>
    </row>
    <row r="1162" spans="1:9" x14ac:dyDescent="0.3">
      <c r="A1162" s="8">
        <v>45756</v>
      </c>
      <c r="B1162" s="9" t="s">
        <v>13</v>
      </c>
      <c r="C1162" s="32">
        <v>737.7</v>
      </c>
      <c r="D1162" s="11">
        <v>320.8</v>
      </c>
      <c r="E1162" s="16">
        <v>320.8</v>
      </c>
      <c r="F1162" s="16"/>
      <c r="G1162" s="12">
        <f t="shared" si="18"/>
        <v>0.43486512132303101</v>
      </c>
      <c r="H1162" s="13">
        <f>COUNTIF(Rend_Filetadores[Data],Rend_Filetadores[[#This Row],[Data]])</f>
        <v>16</v>
      </c>
      <c r="I1162" s="36">
        <f>IFERROR(Rend_Filetadores[[#This Row],[Filé produzido (kg)]]/SUMIF(Rend_Filetadores[Data],Rend_Filetadores[[#This Row],[Data]],Rend_Filetadores[Filé produzido (kg)]),"")</f>
        <v>7.7303067543796233E-2</v>
      </c>
    </row>
    <row r="1163" spans="1:9" x14ac:dyDescent="0.3">
      <c r="A1163" s="8">
        <v>45756</v>
      </c>
      <c r="B1163" s="9" t="s">
        <v>12</v>
      </c>
      <c r="C1163" s="32">
        <v>619.20000000000005</v>
      </c>
      <c r="D1163" s="11">
        <v>260.89999999999998</v>
      </c>
      <c r="E1163" s="16">
        <v>260.89999999999998</v>
      </c>
      <c r="F1163" s="16"/>
      <c r="G1163" s="12">
        <f t="shared" si="18"/>
        <v>0.42135012919896636</v>
      </c>
      <c r="H1163" s="13">
        <f>COUNTIF(Rend_Filetadores[Data],Rend_Filetadores[[#This Row],[Data]])</f>
        <v>16</v>
      </c>
      <c r="I1163" s="36">
        <f>IFERROR(Rend_Filetadores[[#This Row],[Filé produzido (kg)]]/SUMIF(Rend_Filetadores[Data],Rend_Filetadores[[#This Row],[Data]],Rend_Filetadores[Filé produzido (kg)]),"")</f>
        <v>6.2868984794814314E-2</v>
      </c>
    </row>
    <row r="1164" spans="1:9" x14ac:dyDescent="0.3">
      <c r="A1164" s="8">
        <v>45756</v>
      </c>
      <c r="B1164" s="9" t="s">
        <v>11</v>
      </c>
      <c r="C1164" s="32">
        <v>583.5</v>
      </c>
      <c r="D1164" s="11">
        <v>240.40000000000006</v>
      </c>
      <c r="E1164" s="16">
        <v>240.40000000000006</v>
      </c>
      <c r="F1164" s="16"/>
      <c r="G1164" s="12">
        <f t="shared" si="18"/>
        <v>0.41199657240788357</v>
      </c>
      <c r="H1164" s="13">
        <f>COUNTIF(Rend_Filetadores[Data],Rend_Filetadores[[#This Row],[Data]])</f>
        <v>16</v>
      </c>
      <c r="I1164" s="23">
        <f>IFERROR(Rend_Filetadores[[#This Row],[Filé produzido (kg)]]/SUMIF(Rend_Filetadores[Data],Rend_Filetadores[[#This Row],[Data]],Rend_Filetadores[Filé produzido (kg)]),"")</f>
        <v>5.7929106725463274E-2</v>
      </c>
    </row>
    <row r="1165" spans="1:9" x14ac:dyDescent="0.3">
      <c r="A1165" s="8">
        <v>45756</v>
      </c>
      <c r="B1165" s="9" t="s">
        <v>14</v>
      </c>
      <c r="C1165" s="32">
        <v>830</v>
      </c>
      <c r="D1165" s="11">
        <v>357.50000000000017</v>
      </c>
      <c r="E1165" s="16">
        <v>357.50000000000017</v>
      </c>
      <c r="F1165" s="16"/>
      <c r="G1165" s="12">
        <f t="shared" si="18"/>
        <v>0.43072289156626525</v>
      </c>
      <c r="H1165" s="13">
        <f>COUNTIF(Rend_Filetadores[Data],Rend_Filetadores[[#This Row],[Data]])</f>
        <v>16</v>
      </c>
      <c r="I1165" s="23">
        <f>IFERROR(Rend_Filetadores[[#This Row],[Filé produzido (kg)]]/SUMIF(Rend_Filetadores[Data],Rend_Filetadores[[#This Row],[Data]],Rend_Filetadores[Filé produzido (kg)]),"")</f>
        <v>8.6146654136244283E-2</v>
      </c>
    </row>
    <row r="1166" spans="1:9" x14ac:dyDescent="0.3">
      <c r="A1166" s="8">
        <v>45757</v>
      </c>
      <c r="B1166" s="9" t="s">
        <v>18</v>
      </c>
      <c r="C1166" s="32">
        <v>508.70000000000005</v>
      </c>
      <c r="D1166" s="11">
        <v>214.79999999999995</v>
      </c>
      <c r="E1166" s="16">
        <v>214.79999999999995</v>
      </c>
      <c r="F1166" s="16"/>
      <c r="G1166" s="12">
        <f t="shared" si="18"/>
        <v>0.42225280125810877</v>
      </c>
      <c r="H1166" s="13">
        <f>COUNTIF(Rend_Filetadores[Data],Rend_Filetadores[[#This Row],[Data]])</f>
        <v>17</v>
      </c>
      <c r="I1166" s="23">
        <f>IFERROR(Rend_Filetadores[[#This Row],[Filé produzido (kg)]]/SUMIF(Rend_Filetadores[Data],Rend_Filetadores[[#This Row],[Data]],Rend_Filetadores[Filé produzido (kg)]),"")</f>
        <v>4.9148819330038424E-2</v>
      </c>
    </row>
    <row r="1167" spans="1:9" x14ac:dyDescent="0.3">
      <c r="A1167" s="8">
        <v>45757</v>
      </c>
      <c r="B1167" s="9" t="s">
        <v>35</v>
      </c>
      <c r="C1167" s="32">
        <v>641.29999999999984</v>
      </c>
      <c r="D1167" s="11">
        <v>278.20000000000005</v>
      </c>
      <c r="E1167" s="16">
        <v>278.20000000000005</v>
      </c>
      <c r="F1167" s="16"/>
      <c r="G1167" s="12">
        <f t="shared" si="18"/>
        <v>0.43380633089037912</v>
      </c>
      <c r="H1167" s="13">
        <f>COUNTIF(Rend_Filetadores[Data],Rend_Filetadores[[#This Row],[Data]])</f>
        <v>17</v>
      </c>
      <c r="I1167" s="23">
        <f>IFERROR(Rend_Filetadores[[#This Row],[Filé produzido (kg)]]/SUMIF(Rend_Filetadores[Data],Rend_Filetadores[[#This Row],[Data]],Rend_Filetadores[Filé produzido (kg)]),"")</f>
        <v>6.3655500640673629E-2</v>
      </c>
    </row>
    <row r="1168" spans="1:9" x14ac:dyDescent="0.3">
      <c r="A1168" s="8">
        <v>45757</v>
      </c>
      <c r="B1168" s="9" t="s">
        <v>21</v>
      </c>
      <c r="C1168" s="32">
        <v>557</v>
      </c>
      <c r="D1168" s="11">
        <v>251.19999999999996</v>
      </c>
      <c r="E1168" s="16">
        <v>251.19999999999996</v>
      </c>
      <c r="F1168" s="16"/>
      <c r="G1168" s="12">
        <f t="shared" si="18"/>
        <v>0.45098743267504482</v>
      </c>
      <c r="H1168" s="13">
        <f>COUNTIF(Rend_Filetadores[Data],Rend_Filetadores[[#This Row],[Data]])</f>
        <v>17</v>
      </c>
      <c r="I1168" s="23">
        <f>IFERROR(Rend_Filetadores[[#This Row],[Filé produzido (kg)]]/SUMIF(Rend_Filetadores[Data],Rend_Filetadores[[#This Row],[Data]],Rend_Filetadores[Filé produzido (kg)]),"")</f>
        <v>5.7477576423210677E-2</v>
      </c>
    </row>
    <row r="1169" spans="1:9" x14ac:dyDescent="0.3">
      <c r="A1169" s="8">
        <v>45757</v>
      </c>
      <c r="B1169" s="9" t="s">
        <v>30</v>
      </c>
      <c r="C1169" s="32">
        <v>355.09999999999997</v>
      </c>
      <c r="D1169" s="11">
        <v>147.9</v>
      </c>
      <c r="E1169" s="16">
        <v>147.9</v>
      </c>
      <c r="F1169" s="16"/>
      <c r="G1169" s="12">
        <f t="shared" si="18"/>
        <v>0.41650239369191783</v>
      </c>
      <c r="H1169" s="13">
        <f>COUNTIF(Rend_Filetadores[Data],Rend_Filetadores[[#This Row],[Data]])</f>
        <v>17</v>
      </c>
      <c r="I1169" s="23">
        <f>IFERROR(Rend_Filetadores[[#This Row],[Filé produzido (kg)]]/SUMIF(Rend_Filetadores[Data],Rend_Filetadores[[#This Row],[Data]],Rend_Filetadores[Filé produzido (kg)]),"")</f>
        <v>3.3841295991213619E-2</v>
      </c>
    </row>
    <row r="1170" spans="1:9" x14ac:dyDescent="0.3">
      <c r="A1170" s="8">
        <v>45757</v>
      </c>
      <c r="B1170" s="9" t="s">
        <v>40</v>
      </c>
      <c r="C1170" s="32">
        <v>246.79999999999998</v>
      </c>
      <c r="D1170" s="11">
        <v>98.7</v>
      </c>
      <c r="E1170" s="16">
        <v>98.7</v>
      </c>
      <c r="F1170" s="16"/>
      <c r="G1170" s="12">
        <f t="shared" si="18"/>
        <v>0.39991896272285254</v>
      </c>
      <c r="H1170" s="13">
        <f>COUNTIF(Rend_Filetadores[Data],Rend_Filetadores[[#This Row],[Data]])</f>
        <v>17</v>
      </c>
      <c r="I1170" s="23">
        <f>IFERROR(Rend_Filetadores[[#This Row],[Filé produzido (kg)]]/SUMIF(Rend_Filetadores[Data],Rend_Filetadores[[#This Row],[Data]],Rend_Filetadores[Filé produzido (kg)]),"")</f>
        <v>2.2583745194947828E-2</v>
      </c>
    </row>
    <row r="1171" spans="1:9" x14ac:dyDescent="0.3">
      <c r="A1171" s="8">
        <v>45757</v>
      </c>
      <c r="B1171" s="9" t="s">
        <v>15</v>
      </c>
      <c r="C1171" s="10">
        <v>712.50000000000011</v>
      </c>
      <c r="D1171" s="11">
        <v>300.60000000000002</v>
      </c>
      <c r="E1171" s="10">
        <v>300.60000000000002</v>
      </c>
      <c r="F1171" s="10"/>
      <c r="G1171" s="12">
        <f t="shared" si="18"/>
        <v>0.42189473684210521</v>
      </c>
      <c r="H1171" s="13">
        <f>COUNTIF(Rend_Filetadores[Data],Rend_Filetadores[[#This Row],[Data]])</f>
        <v>17</v>
      </c>
      <c r="I1171" s="23">
        <f>IFERROR(Rend_Filetadores[[#This Row],[Filé produzido (kg)]]/SUMIF(Rend_Filetadores[Data],Rend_Filetadores[[#This Row],[Data]],Rend_Filetadores[Filé produzido (kg)]),"")</f>
        <v>6.8780889621087304E-2</v>
      </c>
    </row>
    <row r="1172" spans="1:9" x14ac:dyDescent="0.3">
      <c r="A1172" s="8">
        <v>45757</v>
      </c>
      <c r="B1172" s="9" t="s">
        <v>16</v>
      </c>
      <c r="C1172" s="10">
        <v>613.70000000000005</v>
      </c>
      <c r="D1172" s="11">
        <v>260</v>
      </c>
      <c r="E1172" s="10">
        <v>260</v>
      </c>
      <c r="F1172" s="10"/>
      <c r="G1172" s="12">
        <f t="shared" si="18"/>
        <v>0.42365976861658788</v>
      </c>
      <c r="H1172" s="13">
        <f>COUNTIF(Rend_Filetadores[Data],Rend_Filetadores[[#This Row],[Data]])</f>
        <v>17</v>
      </c>
      <c r="I1172" s="23">
        <f>IFERROR(Rend_Filetadores[[#This Row],[Filé produzido (kg)]]/SUMIF(Rend_Filetadores[Data],Rend_Filetadores[[#This Row],[Data]],Rend_Filetadores[Filé produzido (kg)]),"")</f>
        <v>5.9491122094087488E-2</v>
      </c>
    </row>
    <row r="1173" spans="1:9" x14ac:dyDescent="0.3">
      <c r="A1173" s="8">
        <v>45757</v>
      </c>
      <c r="B1173" s="9" t="s">
        <v>26</v>
      </c>
      <c r="C1173" s="10">
        <v>510.89999999999992</v>
      </c>
      <c r="D1173" s="11">
        <v>251.59999999999991</v>
      </c>
      <c r="E1173" s="10">
        <v>251.59999999999991</v>
      </c>
      <c r="F1173" s="10"/>
      <c r="G1173" s="12">
        <f t="shared" si="18"/>
        <v>0.49246427872382059</v>
      </c>
      <c r="H1173" s="13">
        <f>COUNTIF(Rend_Filetadores[Data],Rend_Filetadores[[#This Row],[Data]])</f>
        <v>17</v>
      </c>
      <c r="I1173" s="23">
        <f>IFERROR(Rend_Filetadores[[#This Row],[Filé produzido (kg)]]/SUMIF(Rend_Filetadores[Data],Rend_Filetadores[[#This Row],[Data]],Rend_Filetadores[Filé produzido (kg)]),"")</f>
        <v>5.7569101226432336E-2</v>
      </c>
    </row>
    <row r="1174" spans="1:9" x14ac:dyDescent="0.3">
      <c r="A1174" s="8">
        <v>45757</v>
      </c>
      <c r="B1174" s="9" t="s">
        <v>9</v>
      </c>
      <c r="C1174" s="10">
        <v>638.5</v>
      </c>
      <c r="D1174" s="11">
        <v>263.8</v>
      </c>
      <c r="E1174" s="10">
        <v>263.8</v>
      </c>
      <c r="F1174" s="10"/>
      <c r="G1174" s="12">
        <f t="shared" si="18"/>
        <v>0.4131558339859045</v>
      </c>
      <c r="H1174" s="13">
        <f>COUNTIF(Rend_Filetadores[Data],Rend_Filetadores[[#This Row],[Data]])</f>
        <v>17</v>
      </c>
      <c r="I1174" s="23">
        <f>IFERROR(Rend_Filetadores[[#This Row],[Filé produzido (kg)]]/SUMIF(Rend_Filetadores[Data],Rend_Filetadores[[#This Row],[Data]],Rend_Filetadores[Filé produzido (kg)]),"")</f>
        <v>6.0360607724693385E-2</v>
      </c>
    </row>
    <row r="1175" spans="1:9" x14ac:dyDescent="0.3">
      <c r="A1175" s="8">
        <v>45757</v>
      </c>
      <c r="B1175" s="9" t="s">
        <v>17</v>
      </c>
      <c r="C1175" s="10">
        <v>573.5</v>
      </c>
      <c r="D1175" s="11">
        <v>240.29999999999995</v>
      </c>
      <c r="E1175" s="10">
        <v>240.29999999999995</v>
      </c>
      <c r="F1175" s="10"/>
      <c r="G1175" s="12">
        <f t="shared" si="18"/>
        <v>0.41900610287707052</v>
      </c>
      <c r="H1175" s="13">
        <f>COUNTIF(Rend_Filetadores[Data],Rend_Filetadores[[#This Row],[Data]])</f>
        <v>17</v>
      </c>
      <c r="I1175" s="23">
        <f>IFERROR(Rend_Filetadores[[#This Row],[Filé produzido (kg)]]/SUMIF(Rend_Filetadores[Data],Rend_Filetadores[[#This Row],[Data]],Rend_Filetadores[Filé produzido (kg)]),"")</f>
        <v>5.4983525535420082E-2</v>
      </c>
    </row>
    <row r="1176" spans="1:9" x14ac:dyDescent="0.3">
      <c r="A1176" s="8">
        <v>45757</v>
      </c>
      <c r="B1176" s="9" t="s">
        <v>20</v>
      </c>
      <c r="C1176" s="10">
        <v>808.9</v>
      </c>
      <c r="D1176" s="11">
        <v>340.2</v>
      </c>
      <c r="E1176" s="10">
        <v>340.2</v>
      </c>
      <c r="F1176" s="10"/>
      <c r="G1176" s="12">
        <f t="shared" si="18"/>
        <v>0.42057114600074175</v>
      </c>
      <c r="H1176" s="13">
        <f>COUNTIF(Rend_Filetadores[Data],Rend_Filetadores[[#This Row],[Data]])</f>
        <v>17</v>
      </c>
      <c r="I1176" s="23">
        <f>IFERROR(Rend_Filetadores[[#This Row],[Filé produzido (kg)]]/SUMIF(Rend_Filetadores[Data],Rend_Filetadores[[#This Row],[Data]],Rend_Filetadores[Filé produzido (kg)]),"")</f>
        <v>7.7841845140032936E-2</v>
      </c>
    </row>
    <row r="1177" spans="1:9" x14ac:dyDescent="0.3">
      <c r="A1177" s="8">
        <v>45757</v>
      </c>
      <c r="B1177" s="9" t="s">
        <v>10</v>
      </c>
      <c r="C1177" s="10">
        <v>653.20000000000005</v>
      </c>
      <c r="D1177" s="11">
        <v>286</v>
      </c>
      <c r="E1177" s="10">
        <v>286</v>
      </c>
      <c r="F1177" s="10"/>
      <c r="G1177" s="12">
        <f t="shared" si="18"/>
        <v>0.43784445805266375</v>
      </c>
      <c r="H1177" s="13">
        <f>COUNTIF(Rend_Filetadores[Data],Rend_Filetadores[[#This Row],[Data]])</f>
        <v>17</v>
      </c>
      <c r="I1177" s="23">
        <f>IFERROR(Rend_Filetadores[[#This Row],[Filé produzido (kg)]]/SUMIF(Rend_Filetadores[Data],Rend_Filetadores[[#This Row],[Data]],Rend_Filetadores[Filé produzido (kg)]),"")</f>
        <v>6.5440234303496242E-2</v>
      </c>
    </row>
    <row r="1178" spans="1:9" x14ac:dyDescent="0.3">
      <c r="A1178" s="8">
        <v>45757</v>
      </c>
      <c r="B1178" s="9" t="s">
        <v>13</v>
      </c>
      <c r="C1178" s="10">
        <v>826.1</v>
      </c>
      <c r="D1178" s="11">
        <v>357.10000000000008</v>
      </c>
      <c r="E1178" s="10">
        <v>357.10000000000008</v>
      </c>
      <c r="F1178" s="10"/>
      <c r="G1178" s="12">
        <f t="shared" si="18"/>
        <v>0.43227212201912613</v>
      </c>
      <c r="H1178" s="13">
        <f>COUNTIF(Rend_Filetadores[Data],Rend_Filetadores[[#This Row],[Data]])</f>
        <v>17</v>
      </c>
      <c r="I1178" s="23">
        <f>IFERROR(Rend_Filetadores[[#This Row],[Filé produzido (kg)]]/SUMIF(Rend_Filetadores[Data],Rend_Filetadores[[#This Row],[Data]],Rend_Filetadores[Filé produzido (kg)]),"")</f>
        <v>8.1708768076148644E-2</v>
      </c>
    </row>
    <row r="1179" spans="1:9" x14ac:dyDescent="0.3">
      <c r="A1179" s="8">
        <v>45757</v>
      </c>
      <c r="B1179" s="9" t="s">
        <v>12</v>
      </c>
      <c r="C1179" s="10">
        <v>602.20000000000005</v>
      </c>
      <c r="D1179" s="11">
        <v>258.09999999999997</v>
      </c>
      <c r="E1179" s="10">
        <v>258.09999999999997</v>
      </c>
      <c r="F1179" s="10"/>
      <c r="G1179" s="12">
        <f t="shared" si="18"/>
        <v>0.42859515111258711</v>
      </c>
      <c r="H1179" s="13">
        <f>COUNTIF(Rend_Filetadores[Data],Rend_Filetadores[[#This Row],[Data]])</f>
        <v>17</v>
      </c>
      <c r="I1179" s="23">
        <f>IFERROR(Rend_Filetadores[[#This Row],[Filé produzido (kg)]]/SUMIF(Rend_Filetadores[Data],Rend_Filetadores[[#This Row],[Data]],Rend_Filetadores[Filé produzido (kg)]),"")</f>
        <v>5.9056379278784536E-2</v>
      </c>
    </row>
    <row r="1180" spans="1:9" x14ac:dyDescent="0.3">
      <c r="A1180" s="8">
        <v>45757</v>
      </c>
      <c r="B1180" s="9" t="s">
        <v>11</v>
      </c>
      <c r="C1180" s="10">
        <v>601.40000000000009</v>
      </c>
      <c r="D1180" s="11">
        <v>256.40000000000003</v>
      </c>
      <c r="E1180" s="10">
        <v>256.40000000000003</v>
      </c>
      <c r="F1180" s="10"/>
      <c r="G1180" s="12">
        <f t="shared" si="18"/>
        <v>0.42633854339873628</v>
      </c>
      <c r="H1180" s="13">
        <f>COUNTIF(Rend_Filetadores[Data],Rend_Filetadores[[#This Row],[Data]])</f>
        <v>17</v>
      </c>
      <c r="I1180" s="23">
        <f>IFERROR(Rend_Filetadores[[#This Row],[Filé produzido (kg)]]/SUMIF(Rend_Filetadores[Data],Rend_Filetadores[[#This Row],[Data]],Rend_Filetadores[Filé produzido (kg)]),"")</f>
        <v>5.8667398865092438E-2</v>
      </c>
    </row>
    <row r="1181" spans="1:9" x14ac:dyDescent="0.3">
      <c r="A1181" s="8">
        <v>45757</v>
      </c>
      <c r="B1181" s="9" t="s">
        <v>19</v>
      </c>
      <c r="C1181" s="15">
        <v>504.70000000000005</v>
      </c>
      <c r="D1181" s="11">
        <v>212.9</v>
      </c>
      <c r="E1181" s="10">
        <v>212.9</v>
      </c>
      <c r="F1181" s="10"/>
      <c r="G1181" s="12">
        <f t="shared" si="18"/>
        <v>0.42183475331880321</v>
      </c>
      <c r="H1181" s="13">
        <f>COUNTIF(Rend_Filetadores[Data],Rend_Filetadores[[#This Row],[Data]])</f>
        <v>17</v>
      </c>
      <c r="I1181" s="23">
        <f>IFERROR(Rend_Filetadores[[#This Row],[Filé produzido (kg)]]/SUMIF(Rend_Filetadores[Data],Rend_Filetadores[[#This Row],[Data]],Rend_Filetadores[Filé produzido (kg)]),"")</f>
        <v>4.8714076514735485E-2</v>
      </c>
    </row>
    <row r="1182" spans="1:9" x14ac:dyDescent="0.3">
      <c r="A1182" s="8">
        <v>45757</v>
      </c>
      <c r="B1182" s="9" t="s">
        <v>14</v>
      </c>
      <c r="C1182" s="10">
        <v>809.5</v>
      </c>
      <c r="D1182" s="11">
        <v>352.6</v>
      </c>
      <c r="E1182" s="10">
        <v>352.6</v>
      </c>
      <c r="F1182" s="10"/>
      <c r="G1182" s="12">
        <f t="shared" si="18"/>
        <v>0.43557751698579372</v>
      </c>
      <c r="H1182" s="13">
        <f>COUNTIF(Rend_Filetadores[Data],Rend_Filetadores[[#This Row],[Data]])</f>
        <v>17</v>
      </c>
      <c r="I1182" s="23">
        <f>IFERROR(Rend_Filetadores[[#This Row],[Filé produzido (kg)]]/SUMIF(Rend_Filetadores[Data],Rend_Filetadores[[#This Row],[Data]],Rend_Filetadores[Filé produzido (kg)]),"")</f>
        <v>8.0679114039904812E-2</v>
      </c>
    </row>
    <row r="1183" spans="1:9" x14ac:dyDescent="0.3">
      <c r="A1183" s="8">
        <v>45758</v>
      </c>
      <c r="B1183" s="9" t="s">
        <v>9</v>
      </c>
      <c r="C1183" s="10">
        <v>743.9</v>
      </c>
      <c r="D1183" s="11">
        <v>298.90000000000003</v>
      </c>
      <c r="E1183" s="10">
        <v>298.90000000000003</v>
      </c>
      <c r="F1183" s="10"/>
      <c r="G1183" s="12">
        <f t="shared" si="18"/>
        <v>0.40180131738136854</v>
      </c>
      <c r="H1183" s="13">
        <f>COUNTIF(Rend_Filetadores[Data],Rend_Filetadores[[#This Row],[Data]])</f>
        <v>16</v>
      </c>
      <c r="I1183" s="23">
        <f>IFERROR(Rend_Filetadores[[#This Row],[Filé produzido (kg)]]/SUMIF(Rend_Filetadores[Data],Rend_Filetadores[[#This Row],[Data]],Rend_Filetadores[Filé produzido (kg)]),"")</f>
        <v>7.4073156225218081E-2</v>
      </c>
    </row>
    <row r="1184" spans="1:9" x14ac:dyDescent="0.3">
      <c r="A1184" s="8">
        <v>45758</v>
      </c>
      <c r="B1184" s="9" t="s">
        <v>26</v>
      </c>
      <c r="C1184" s="10">
        <v>545.30000000000007</v>
      </c>
      <c r="D1184" s="11">
        <v>215.39999999999998</v>
      </c>
      <c r="E1184" s="10">
        <v>215.39999999999998</v>
      </c>
      <c r="F1184" s="10"/>
      <c r="G1184" s="12">
        <f t="shared" si="18"/>
        <v>0.39501192004401237</v>
      </c>
      <c r="H1184" s="13">
        <f>COUNTIF(Rend_Filetadores[Data],Rend_Filetadores[[#This Row],[Data]])</f>
        <v>16</v>
      </c>
      <c r="I1184" s="23">
        <f>IFERROR(Rend_Filetadores[[#This Row],[Filé produzido (kg)]]/SUMIF(Rend_Filetadores[Data],Rend_Filetadores[[#This Row],[Data]],Rend_Filetadores[Filé produzido (kg)]),"")</f>
        <v>5.3380253766851689E-2</v>
      </c>
    </row>
    <row r="1185" spans="1:9" x14ac:dyDescent="0.3">
      <c r="A1185" s="8">
        <v>45758</v>
      </c>
      <c r="B1185" s="9" t="s">
        <v>10</v>
      </c>
      <c r="C1185" s="10">
        <v>600.99999999999989</v>
      </c>
      <c r="D1185" s="11">
        <v>251.00000000000006</v>
      </c>
      <c r="E1185" s="10">
        <v>251.00000000000006</v>
      </c>
      <c r="F1185" s="10"/>
      <c r="G1185" s="12">
        <f t="shared" si="18"/>
        <v>0.41763727121464245</v>
      </c>
      <c r="H1185" s="13">
        <f>COUNTIF(Rend_Filetadores[Data],Rend_Filetadores[[#This Row],[Data]])</f>
        <v>16</v>
      </c>
      <c r="I1185" s="23">
        <f>IFERROR(Rend_Filetadores[[#This Row],[Filé produzido (kg)]]/SUMIF(Rend_Filetadores[Data],Rend_Filetadores[[#This Row],[Data]],Rend_Filetadores[Filé produzido (kg)]),"")</f>
        <v>6.2202616970658209E-2</v>
      </c>
    </row>
    <row r="1186" spans="1:9" x14ac:dyDescent="0.3">
      <c r="A1186" s="8">
        <v>45758</v>
      </c>
      <c r="B1186" s="9" t="s">
        <v>11</v>
      </c>
      <c r="C1186" s="10">
        <v>650</v>
      </c>
      <c r="D1186" s="11">
        <v>267.3</v>
      </c>
      <c r="E1186" s="10">
        <v>267.3</v>
      </c>
      <c r="F1186" s="10"/>
      <c r="G1186" s="12">
        <f t="shared" si="18"/>
        <v>0.41123076923076923</v>
      </c>
      <c r="H1186" s="13">
        <f>COUNTIF(Rend_Filetadores[Data],Rend_Filetadores[[#This Row],[Data]])</f>
        <v>16</v>
      </c>
      <c r="I1186" s="23">
        <f>IFERROR(Rend_Filetadores[[#This Row],[Filé produzido (kg)]]/SUMIF(Rend_Filetadores[Data],Rend_Filetadores[[#This Row],[Data]],Rend_Filetadores[Filé produzido (kg)]),"")</f>
        <v>6.6242069785884206E-2</v>
      </c>
    </row>
    <row r="1187" spans="1:9" x14ac:dyDescent="0.3">
      <c r="A1187" s="8">
        <v>45758</v>
      </c>
      <c r="B1187" s="9" t="s">
        <v>12</v>
      </c>
      <c r="C1187" s="10">
        <v>572.9</v>
      </c>
      <c r="D1187" s="11">
        <v>219.9</v>
      </c>
      <c r="E1187" s="10">
        <v>219.9</v>
      </c>
      <c r="F1187" s="10"/>
      <c r="G1187" s="12">
        <f t="shared" si="18"/>
        <v>0.38383662070169317</v>
      </c>
      <c r="H1187" s="13">
        <f>COUNTIF(Rend_Filetadores[Data],Rend_Filetadores[[#This Row],[Data]])</f>
        <v>16</v>
      </c>
      <c r="I1187" s="23">
        <f>IFERROR(Rend_Filetadores[[#This Row],[Filé produzido (kg)]]/SUMIF(Rend_Filetadores[Data],Rend_Filetadores[[#This Row],[Data]],Rend_Filetadores[Filé produzido (kg)]),"")</f>
        <v>5.449544012688342E-2</v>
      </c>
    </row>
    <row r="1188" spans="1:9" x14ac:dyDescent="0.3">
      <c r="A1188" s="8">
        <v>45758</v>
      </c>
      <c r="B1188" s="9" t="s">
        <v>13</v>
      </c>
      <c r="C1188" s="10">
        <v>816.1</v>
      </c>
      <c r="D1188" s="11">
        <v>339.89999999999992</v>
      </c>
      <c r="E1188" s="10">
        <v>339.89999999999992</v>
      </c>
      <c r="F1188" s="10"/>
      <c r="G1188" s="12">
        <f t="shared" si="18"/>
        <v>0.41649307682881986</v>
      </c>
      <c r="H1188" s="13">
        <f>COUNTIF(Rend_Filetadores[Data],Rend_Filetadores[[#This Row],[Data]])</f>
        <v>16</v>
      </c>
      <c r="I1188" s="23">
        <f>IFERROR(Rend_Filetadores[[#This Row],[Filé produzido (kg)]]/SUMIF(Rend_Filetadores[Data],Rend_Filetadores[[#This Row],[Data]],Rend_Filetadores[Filé produzido (kg)]),"")</f>
        <v>8.4233743061062613E-2</v>
      </c>
    </row>
    <row r="1189" spans="1:9" x14ac:dyDescent="0.3">
      <c r="A1189" s="8">
        <v>45758</v>
      </c>
      <c r="B1189" s="9" t="s">
        <v>14</v>
      </c>
      <c r="C1189" s="10">
        <v>869.6</v>
      </c>
      <c r="D1189" s="11">
        <v>358.70000000000005</v>
      </c>
      <c r="E1189" s="10">
        <v>358.70000000000005</v>
      </c>
      <c r="F1189" s="10"/>
      <c r="G1189" s="12">
        <f t="shared" si="18"/>
        <v>0.41248850045998164</v>
      </c>
      <c r="H1189" s="13">
        <f>COUNTIF(Rend_Filetadores[Data],Rend_Filetadores[[#This Row],[Data]])</f>
        <v>16</v>
      </c>
      <c r="I1189" s="23">
        <f>IFERROR(Rend_Filetadores[[#This Row],[Filé produzido (kg)]]/SUMIF(Rend_Filetadores[Data],Rend_Filetadores[[#This Row],[Data]],Rend_Filetadores[Filé produzido (kg)]),"")</f>
        <v>8.889274385408405E-2</v>
      </c>
    </row>
    <row r="1190" spans="1:9" x14ac:dyDescent="0.3">
      <c r="A1190" s="8">
        <v>45758</v>
      </c>
      <c r="B1190" s="9" t="s">
        <v>15</v>
      </c>
      <c r="C1190" s="10">
        <v>704.8</v>
      </c>
      <c r="D1190" s="11">
        <v>276.70000000000005</v>
      </c>
      <c r="E1190" s="10">
        <v>276.70000000000005</v>
      </c>
      <c r="F1190" s="10"/>
      <c r="G1190" s="12">
        <f t="shared" si="18"/>
        <v>0.39259364358683324</v>
      </c>
      <c r="H1190" s="13">
        <f>COUNTIF(Rend_Filetadores[Data],Rend_Filetadores[[#This Row],[Data]])</f>
        <v>16</v>
      </c>
      <c r="I1190" s="23">
        <f>IFERROR(Rend_Filetadores[[#This Row],[Filé produzido (kg)]]/SUMIF(Rend_Filetadores[Data],Rend_Filetadores[[#This Row],[Data]],Rend_Filetadores[Filé produzido (kg)]),"")</f>
        <v>6.8571570182394917E-2</v>
      </c>
    </row>
    <row r="1191" spans="1:9" x14ac:dyDescent="0.3">
      <c r="A1191" s="8">
        <v>45758</v>
      </c>
      <c r="B1191" s="9" t="s">
        <v>17</v>
      </c>
      <c r="C1191" s="10">
        <v>619.50000000000011</v>
      </c>
      <c r="D1191" s="11">
        <v>241</v>
      </c>
      <c r="E1191" s="10">
        <v>241</v>
      </c>
      <c r="F1191" s="10"/>
      <c r="G1191" s="12">
        <f t="shared" si="18"/>
        <v>0.38902340597255847</v>
      </c>
      <c r="H1191" s="13">
        <f>COUNTIF(Rend_Filetadores[Data],Rend_Filetadores[[#This Row],[Data]])</f>
        <v>16</v>
      </c>
      <c r="I1191" s="23">
        <f>IFERROR(Rend_Filetadores[[#This Row],[Filé produzido (kg)]]/SUMIF(Rend_Filetadores[Data],Rend_Filetadores[[#This Row],[Data]],Rend_Filetadores[Filé produzido (kg)]),"")</f>
        <v>5.9724425059476595E-2</v>
      </c>
    </row>
    <row r="1192" spans="1:9" x14ac:dyDescent="0.3">
      <c r="A1192" s="8">
        <v>45758</v>
      </c>
      <c r="B1192" s="9" t="s">
        <v>18</v>
      </c>
      <c r="C1192" s="16">
        <v>508.00000000000006</v>
      </c>
      <c r="D1192" s="11">
        <v>198.5</v>
      </c>
      <c r="E1192" s="16">
        <v>198.5</v>
      </c>
      <c r="F1192" s="16"/>
      <c r="G1192" s="12">
        <f t="shared" si="18"/>
        <v>0.39074803149606296</v>
      </c>
      <c r="H1192" s="13">
        <f>COUNTIF(Rend_Filetadores[Data],Rend_Filetadores[[#This Row],[Data]])</f>
        <v>16</v>
      </c>
      <c r="I1192" s="23">
        <f>IFERROR(Rend_Filetadores[[#This Row],[Filé produzido (kg)]]/SUMIF(Rend_Filetadores[Data],Rend_Filetadores[[#This Row],[Data]],Rend_Filetadores[Filé produzido (kg)]),"")</f>
        <v>4.919210943695479E-2</v>
      </c>
    </row>
    <row r="1193" spans="1:9" x14ac:dyDescent="0.3">
      <c r="A1193" s="8">
        <v>45758</v>
      </c>
      <c r="B1193" s="9" t="s">
        <v>20</v>
      </c>
      <c r="C1193" s="16">
        <v>816.3</v>
      </c>
      <c r="D1193" s="11">
        <v>328.8</v>
      </c>
      <c r="E1193" s="16">
        <v>328.8</v>
      </c>
      <c r="F1193" s="16"/>
      <c r="G1193" s="12">
        <f t="shared" si="18"/>
        <v>0.40279309077545022</v>
      </c>
      <c r="H1193" s="13">
        <f>COUNTIF(Rend_Filetadores[Data],Rend_Filetadores[[#This Row],[Data]])</f>
        <v>16</v>
      </c>
      <c r="I1193" s="23">
        <f>IFERROR(Rend_Filetadores[[#This Row],[Filé produzido (kg)]]/SUMIF(Rend_Filetadores[Data],Rend_Filetadores[[#This Row],[Data]],Rend_Filetadores[Filé produzido (kg)]),"")</f>
        <v>8.1482950039651059E-2</v>
      </c>
    </row>
    <row r="1194" spans="1:9" x14ac:dyDescent="0.3">
      <c r="A1194" s="8">
        <v>45758</v>
      </c>
      <c r="B1194" s="9" t="s">
        <v>21</v>
      </c>
      <c r="C1194" s="16">
        <v>693.80000000000007</v>
      </c>
      <c r="D1194" s="11">
        <v>283.09999999999991</v>
      </c>
      <c r="E1194" s="16">
        <v>283.09999999999991</v>
      </c>
      <c r="F1194" s="16"/>
      <c r="G1194" s="12">
        <f t="shared" si="18"/>
        <v>0.40804266359181302</v>
      </c>
      <c r="H1194" s="13">
        <f>COUNTIF(Rend_Filetadores[Data],Rend_Filetadores[[#This Row],[Data]])</f>
        <v>16</v>
      </c>
      <c r="I1194" s="23">
        <f>IFERROR(Rend_Filetadores[[#This Row],[Filé produzido (kg)]]/SUMIF(Rend_Filetadores[Data],Rend_Filetadores[[#This Row],[Data]],Rend_Filetadores[Filé produzido (kg)]),"")</f>
        <v>7.0157613005551109E-2</v>
      </c>
    </row>
    <row r="1195" spans="1:9" x14ac:dyDescent="0.3">
      <c r="A1195" s="8">
        <v>45758</v>
      </c>
      <c r="B1195" s="9" t="s">
        <v>30</v>
      </c>
      <c r="C1195" s="16">
        <v>419.3</v>
      </c>
      <c r="D1195" s="11">
        <v>166.80000000000004</v>
      </c>
      <c r="E1195" s="16">
        <v>166.80000000000004</v>
      </c>
      <c r="F1195" s="16"/>
      <c r="G1195" s="12">
        <f t="shared" si="18"/>
        <v>0.39780586692105901</v>
      </c>
      <c r="H1195" s="13">
        <f>COUNTIF(Rend_Filetadores[Data],Rend_Filetadores[[#This Row],[Data]])</f>
        <v>16</v>
      </c>
      <c r="I1195" s="23">
        <f>IFERROR(Rend_Filetadores[[#This Row],[Filé produzido (kg)]]/SUMIF(Rend_Filetadores[Data],Rend_Filetadores[[#This Row],[Data]],Rend_Filetadores[Filé produzido (kg)]),"")</f>
        <v>4.1336241078509126E-2</v>
      </c>
    </row>
    <row r="1196" spans="1:9" x14ac:dyDescent="0.3">
      <c r="A1196" s="8">
        <v>45758</v>
      </c>
      <c r="B1196" s="9" t="s">
        <v>34</v>
      </c>
      <c r="C1196" s="16">
        <v>214.2</v>
      </c>
      <c r="D1196" s="11">
        <v>83.8</v>
      </c>
      <c r="E1196" s="16">
        <v>83.8</v>
      </c>
      <c r="F1196" s="16"/>
      <c r="G1196" s="12">
        <f t="shared" si="18"/>
        <v>0.39122315592903828</v>
      </c>
      <c r="H1196" s="13">
        <f>COUNTIF(Rend_Filetadores[Data],Rend_Filetadores[[#This Row],[Data]])</f>
        <v>16</v>
      </c>
      <c r="I1196" s="23">
        <f>IFERROR(Rend_Filetadores[[#This Row],[Filé produzido (kg)]]/SUMIF(Rend_Filetadores[Data],Rend_Filetadores[[#This Row],[Data]],Rend_Filetadores[Filé produzido (kg)]),"")</f>
        <v>2.076724821570182E-2</v>
      </c>
    </row>
    <row r="1197" spans="1:9" x14ac:dyDescent="0.3">
      <c r="A1197" s="8">
        <v>45758</v>
      </c>
      <c r="B1197" s="9" t="s">
        <v>35</v>
      </c>
      <c r="C1197" s="16">
        <v>628.70000000000005</v>
      </c>
      <c r="D1197" s="11">
        <v>263.00000000000011</v>
      </c>
      <c r="E1197" s="16">
        <v>263.00000000000011</v>
      </c>
      <c r="F1197" s="16"/>
      <c r="G1197" s="12">
        <f t="shared" si="18"/>
        <v>0.41832352473357737</v>
      </c>
      <c r="H1197" s="13">
        <f>COUNTIF(Rend_Filetadores[Data],Rend_Filetadores[[#This Row],[Data]])</f>
        <v>16</v>
      </c>
      <c r="I1197" s="23">
        <f>IFERROR(Rend_Filetadores[[#This Row],[Filé produzido (kg)]]/SUMIF(Rend_Filetadores[Data],Rend_Filetadores[[#This Row],[Data]],Rend_Filetadores[Filé produzido (kg)]),"")</f>
        <v>6.5176447264076148E-2</v>
      </c>
    </row>
    <row r="1198" spans="1:9" x14ac:dyDescent="0.3">
      <c r="A1198" s="8">
        <v>45758</v>
      </c>
      <c r="B1198" s="9" t="s">
        <v>16</v>
      </c>
      <c r="C1198" s="16">
        <v>603.1</v>
      </c>
      <c r="D1198" s="11">
        <v>242.39999999999995</v>
      </c>
      <c r="E1198" s="16">
        <v>242.39999999999995</v>
      </c>
      <c r="F1198" s="16"/>
      <c r="G1198" s="12">
        <f t="shared" si="18"/>
        <v>0.40192339578842634</v>
      </c>
      <c r="H1198" s="13">
        <f>COUNTIF(Rend_Filetadores[Data],Rend_Filetadores[[#This Row],[Data]])</f>
        <v>16</v>
      </c>
      <c r="I1198" s="23">
        <f>IFERROR(Rend_Filetadores[[#This Row],[Filé produzido (kg)]]/SUMIF(Rend_Filetadores[Data],Rend_Filetadores[[#This Row],[Data]],Rend_Filetadores[Filé produzido (kg)]),"")</f>
        <v>6.0071371927042004E-2</v>
      </c>
    </row>
    <row r="1199" spans="1:9" x14ac:dyDescent="0.3">
      <c r="A1199" s="8">
        <v>45761</v>
      </c>
      <c r="B1199" s="9" t="s">
        <v>9</v>
      </c>
      <c r="C1199" s="16">
        <v>826.40000000000009</v>
      </c>
      <c r="D1199" s="11">
        <v>338.10000000000008</v>
      </c>
      <c r="E1199" s="16">
        <v>338.10000000000008</v>
      </c>
      <c r="F1199" s="16"/>
      <c r="G1199" s="12">
        <f t="shared" si="18"/>
        <v>0.40912391093901262</v>
      </c>
      <c r="H1199" s="13">
        <f>COUNTIF(Rend_Filetadores[Data],Rend_Filetadores[[#This Row],[Data]])</f>
        <v>17</v>
      </c>
      <c r="I1199" s="23">
        <f>IFERROR(Rend_Filetadores[[#This Row],[Filé produzido (kg)]]/SUMIF(Rend_Filetadores[Data],Rend_Filetadores[[#This Row],[Data]],Rend_Filetadores[Filé produzido (kg)]),"")</f>
        <v>7.2313121591273677E-2</v>
      </c>
    </row>
    <row r="1200" spans="1:9" x14ac:dyDescent="0.3">
      <c r="A1200" s="8">
        <v>45761</v>
      </c>
      <c r="B1200" s="9" t="s">
        <v>26</v>
      </c>
      <c r="C1200" s="16">
        <v>608.30000000000007</v>
      </c>
      <c r="D1200" s="11">
        <v>246.89999999999998</v>
      </c>
      <c r="E1200" s="16">
        <v>246.89999999999998</v>
      </c>
      <c r="F1200" s="16"/>
      <c r="G1200" s="12">
        <f t="shared" si="18"/>
        <v>0.4058852539865197</v>
      </c>
      <c r="H1200" s="13">
        <f>COUNTIF(Rend_Filetadores[Data],Rend_Filetadores[[#This Row],[Data]])</f>
        <v>17</v>
      </c>
      <c r="I1200" s="23">
        <f>IFERROR(Rend_Filetadores[[#This Row],[Filé produzido (kg)]]/SUMIF(Rend_Filetadores[Data],Rend_Filetadores[[#This Row],[Data]],Rend_Filetadores[Filé produzido (kg)]),"")</f>
        <v>5.280718639717677E-2</v>
      </c>
    </row>
    <row r="1201" spans="1:9" x14ac:dyDescent="0.3">
      <c r="A1201" s="22">
        <v>45761</v>
      </c>
      <c r="B1201" s="9" t="s">
        <v>10</v>
      </c>
      <c r="C1201" s="16">
        <v>725.7</v>
      </c>
      <c r="D1201" s="11">
        <v>313.80000000000007</v>
      </c>
      <c r="E1201" s="16">
        <v>313.80000000000007</v>
      </c>
      <c r="F1201" s="16"/>
      <c r="G1201" s="12">
        <f t="shared" si="18"/>
        <v>0.43241008681273257</v>
      </c>
      <c r="H1201" s="13">
        <f>COUNTIF(Rend_Filetadores[Data],Rend_Filetadores[[#This Row],[Data]])</f>
        <v>17</v>
      </c>
      <c r="I1201" s="23">
        <f>IFERROR(Rend_Filetadores[[#This Row],[Filé produzido (kg)]]/SUMIF(Rend_Filetadores[Data],Rend_Filetadores[[#This Row],[Data]],Rend_Filetadores[Filé produzido (kg)]),"")</f>
        <v>6.7115816490214961E-2</v>
      </c>
    </row>
    <row r="1202" spans="1:9" x14ac:dyDescent="0.3">
      <c r="A1202" s="22">
        <v>45761</v>
      </c>
      <c r="B1202" s="9" t="s">
        <v>11</v>
      </c>
      <c r="C1202" s="16">
        <v>717.1</v>
      </c>
      <c r="D1202" s="11">
        <v>301.70000000000005</v>
      </c>
      <c r="E1202" s="16">
        <v>301.70000000000005</v>
      </c>
      <c r="F1202" s="16"/>
      <c r="G1202" s="12">
        <f t="shared" si="18"/>
        <v>0.42072235392553342</v>
      </c>
      <c r="H1202" s="13">
        <f>COUNTIF(Rend_Filetadores[Data],Rend_Filetadores[[#This Row],[Data]])</f>
        <v>17</v>
      </c>
      <c r="I1202" s="23">
        <f>IFERROR(Rend_Filetadores[[#This Row],[Filé produzido (kg)]]/SUMIF(Rend_Filetadores[Data],Rend_Filetadores[[#This Row],[Data]],Rend_Filetadores[Filé produzido (kg)]),"")</f>
        <v>6.4527857983103426E-2</v>
      </c>
    </row>
    <row r="1203" spans="1:9" x14ac:dyDescent="0.3">
      <c r="A1203" s="8">
        <v>45761</v>
      </c>
      <c r="B1203" s="9" t="s">
        <v>12</v>
      </c>
      <c r="C1203" s="16">
        <v>656.19999999999993</v>
      </c>
      <c r="D1203" s="11">
        <v>272.60000000000002</v>
      </c>
      <c r="E1203" s="16">
        <v>272.60000000000002</v>
      </c>
      <c r="F1203" s="16"/>
      <c r="G1203" s="12">
        <f t="shared" si="18"/>
        <v>0.41542212740018297</v>
      </c>
      <c r="H1203" s="13">
        <f>COUNTIF(Rend_Filetadores[Data],Rend_Filetadores[[#This Row],[Data]])</f>
        <v>17</v>
      </c>
      <c r="I1203" s="23">
        <f>IFERROR(Rend_Filetadores[[#This Row],[Filé produzido (kg)]]/SUMIF(Rend_Filetadores[Data],Rend_Filetadores[[#This Row],[Data]],Rend_Filetadores[Filé produzido (kg)]),"")</f>
        <v>5.8303924713934342E-2</v>
      </c>
    </row>
    <row r="1204" spans="1:9" x14ac:dyDescent="0.3">
      <c r="A1204" s="8">
        <v>45761</v>
      </c>
      <c r="B1204" s="9" t="s">
        <v>13</v>
      </c>
      <c r="C1204" s="16">
        <v>845.59999999999991</v>
      </c>
      <c r="D1204" s="11">
        <v>360.7</v>
      </c>
      <c r="E1204" s="16">
        <v>360.7</v>
      </c>
      <c r="F1204" s="16"/>
      <c r="G1204" s="12">
        <f t="shared" si="18"/>
        <v>0.42656102175969729</v>
      </c>
      <c r="H1204" s="13">
        <f>COUNTIF(Rend_Filetadores[Data],Rend_Filetadores[[#This Row],[Data]])</f>
        <v>17</v>
      </c>
      <c r="I1204" s="23">
        <f>IFERROR(Rend_Filetadores[[#This Row],[Filé produzido (kg)]]/SUMIF(Rend_Filetadores[Data],Rend_Filetadores[[#This Row],[Data]],Rend_Filetadores[Filé produzido (kg)]),"")</f>
        <v>7.7146829216126617E-2</v>
      </c>
    </row>
    <row r="1205" spans="1:9" x14ac:dyDescent="0.3">
      <c r="A1205" s="8">
        <v>45761</v>
      </c>
      <c r="B1205" s="9" t="s">
        <v>14</v>
      </c>
      <c r="C1205" s="16">
        <v>959.1</v>
      </c>
      <c r="D1205" s="11">
        <v>404.90000000000009</v>
      </c>
      <c r="E1205" s="16">
        <v>404.90000000000009</v>
      </c>
      <c r="F1205" s="16"/>
      <c r="G1205" s="12">
        <f t="shared" si="18"/>
        <v>0.42216661453445947</v>
      </c>
      <c r="H1205" s="13">
        <f>COUNTIF(Rend_Filetadores[Data],Rend_Filetadores[[#This Row],[Data]])</f>
        <v>17</v>
      </c>
      <c r="I1205" s="23">
        <f>IFERROR(Rend_Filetadores[[#This Row],[Filé produzido (kg)]]/SUMIF(Rend_Filetadores[Data],Rend_Filetadores[[#This Row],[Data]],Rend_Filetadores[Filé produzido (kg)]),"")</f>
        <v>8.6600363597476221E-2</v>
      </c>
    </row>
    <row r="1206" spans="1:9" x14ac:dyDescent="0.3">
      <c r="A1206" s="8">
        <v>45761</v>
      </c>
      <c r="B1206" s="9" t="s">
        <v>15</v>
      </c>
      <c r="C1206" s="16">
        <v>785.2</v>
      </c>
      <c r="D1206" s="11">
        <v>323.79999999999995</v>
      </c>
      <c r="E1206" s="16">
        <v>323.79999999999995</v>
      </c>
      <c r="F1206" s="16"/>
      <c r="G1206" s="12">
        <f t="shared" si="18"/>
        <v>0.41237901171676</v>
      </c>
      <c r="H1206" s="13">
        <f>COUNTIF(Rend_Filetadores[Data],Rend_Filetadores[[#This Row],[Data]])</f>
        <v>17</v>
      </c>
      <c r="I1206" s="23">
        <f>IFERROR(Rend_Filetadores[[#This Row],[Filé produzido (kg)]]/SUMIF(Rend_Filetadores[Data],Rend_Filetadores[[#This Row],[Data]],Rend_Filetadores[Filé produzido (kg)]),"")</f>
        <v>6.92546251737782E-2</v>
      </c>
    </row>
    <row r="1207" spans="1:9" x14ac:dyDescent="0.3">
      <c r="A1207" s="8">
        <v>45761</v>
      </c>
      <c r="B1207" s="9" t="s">
        <v>17</v>
      </c>
      <c r="C1207" s="16">
        <v>663.7</v>
      </c>
      <c r="D1207" s="11">
        <v>268</v>
      </c>
      <c r="E1207" s="16">
        <v>268</v>
      </c>
      <c r="F1207" s="16"/>
      <c r="G1207" s="12">
        <f t="shared" si="18"/>
        <v>0.40379689618803671</v>
      </c>
      <c r="H1207" s="13">
        <f>COUNTIF(Rend_Filetadores[Data],Rend_Filetadores[[#This Row],[Data]])</f>
        <v>17</v>
      </c>
      <c r="I1207" s="23">
        <f>IFERROR(Rend_Filetadores[[#This Row],[Filé produzido (kg)]]/SUMIF(Rend_Filetadores[Data],Rend_Filetadores[[#This Row],[Data]],Rend_Filetadores[Filé produzido (kg)]),"")</f>
        <v>5.7320072719495241E-2</v>
      </c>
    </row>
    <row r="1208" spans="1:9" x14ac:dyDescent="0.3">
      <c r="A1208" s="8">
        <v>45761</v>
      </c>
      <c r="B1208" s="9" t="s">
        <v>18</v>
      </c>
      <c r="C1208" s="16">
        <v>625.00000000000011</v>
      </c>
      <c r="D1208" s="11">
        <v>261.59999999999997</v>
      </c>
      <c r="E1208" s="16">
        <v>261.59999999999997</v>
      </c>
      <c r="F1208" s="16"/>
      <c r="G1208" s="12">
        <f t="shared" si="18"/>
        <v>0.41855999999999988</v>
      </c>
      <c r="H1208" s="13">
        <f>COUNTIF(Rend_Filetadores[Data],Rend_Filetadores[[#This Row],[Data]])</f>
        <v>17</v>
      </c>
      <c r="I1208" s="23">
        <f>IFERROR(Rend_Filetadores[[#This Row],[Filé produzido (kg)]]/SUMIF(Rend_Filetadores[Data],Rend_Filetadores[[#This Row],[Data]],Rend_Filetadores[Filé produzido (kg)]),"")</f>
        <v>5.5951235162014751E-2</v>
      </c>
    </row>
    <row r="1209" spans="1:9" x14ac:dyDescent="0.3">
      <c r="A1209" s="8">
        <v>45761</v>
      </c>
      <c r="B1209" s="9" t="s">
        <v>20</v>
      </c>
      <c r="C1209" s="16">
        <v>900.19999999999993</v>
      </c>
      <c r="D1209" s="11">
        <v>360</v>
      </c>
      <c r="E1209" s="16">
        <v>360</v>
      </c>
      <c r="F1209" s="16"/>
      <c r="G1209" s="12">
        <f t="shared" si="18"/>
        <v>0.39991113085980895</v>
      </c>
      <c r="H1209" s="13">
        <f>COUNTIF(Rend_Filetadores[Data],Rend_Filetadores[[#This Row],[Data]])</f>
        <v>17</v>
      </c>
      <c r="I1209" s="23">
        <f>IFERROR(Rend_Filetadores[[#This Row],[Filé produzido (kg)]]/SUMIF(Rend_Filetadores[Data],Rend_Filetadores[[#This Row],[Data]],Rend_Filetadores[Filé produzido (kg)]),"")</f>
        <v>7.6997112608277185E-2</v>
      </c>
    </row>
    <row r="1210" spans="1:9" x14ac:dyDescent="0.3">
      <c r="A1210" s="8">
        <v>45761</v>
      </c>
      <c r="B1210" s="9" t="s">
        <v>21</v>
      </c>
      <c r="C1210" s="16">
        <v>747.09999999999991</v>
      </c>
      <c r="D1210" s="11">
        <v>322.99999999999994</v>
      </c>
      <c r="E1210" s="16">
        <v>322.99999999999994</v>
      </c>
      <c r="F1210" s="16"/>
      <c r="G1210" s="12">
        <f t="shared" si="18"/>
        <v>0.43233837505019407</v>
      </c>
      <c r="H1210" s="13">
        <f>COUNTIF(Rend_Filetadores[Data],Rend_Filetadores[[#This Row],[Data]])</f>
        <v>17</v>
      </c>
      <c r="I1210" s="23">
        <f>IFERROR(Rend_Filetadores[[#This Row],[Filé produzido (kg)]]/SUMIF(Rend_Filetadores[Data],Rend_Filetadores[[#This Row],[Data]],Rend_Filetadores[Filé produzido (kg)]),"")</f>
        <v>6.9083520479093136E-2</v>
      </c>
    </row>
    <row r="1211" spans="1:9" x14ac:dyDescent="0.3">
      <c r="A1211" s="8">
        <v>45761</v>
      </c>
      <c r="B1211" s="9" t="s">
        <v>30</v>
      </c>
      <c r="C1211" s="16">
        <v>442.19999999999993</v>
      </c>
      <c r="D1211" s="11">
        <v>197.09999999999997</v>
      </c>
      <c r="E1211" s="16">
        <v>197.09999999999997</v>
      </c>
      <c r="F1211" s="16"/>
      <c r="G1211" s="12">
        <f t="shared" si="18"/>
        <v>0.44572591587516958</v>
      </c>
      <c r="H1211" s="13">
        <f>COUNTIF(Rend_Filetadores[Data],Rend_Filetadores[[#This Row],[Data]])</f>
        <v>17</v>
      </c>
      <c r="I1211" s="23">
        <f>IFERROR(Rend_Filetadores[[#This Row],[Filé produzido (kg)]]/SUMIF(Rend_Filetadores[Data],Rend_Filetadores[[#This Row],[Data]],Rend_Filetadores[Filé produzido (kg)]),"")</f>
        <v>4.2155919153031754E-2</v>
      </c>
    </row>
    <row r="1212" spans="1:9" x14ac:dyDescent="0.3">
      <c r="A1212" s="8">
        <v>45761</v>
      </c>
      <c r="B1212" s="9" t="s">
        <v>35</v>
      </c>
      <c r="C1212" s="16">
        <v>650.4</v>
      </c>
      <c r="D1212" s="11">
        <v>277.5</v>
      </c>
      <c r="E1212" s="16">
        <v>277.5</v>
      </c>
      <c r="F1212" s="16"/>
      <c r="G1212" s="12">
        <f t="shared" si="18"/>
        <v>0.42666051660516607</v>
      </c>
      <c r="H1212" s="13">
        <f>COUNTIF(Rend_Filetadores[Data],Rend_Filetadores[[#This Row],[Data]])</f>
        <v>17</v>
      </c>
      <c r="I1212" s="23">
        <f>IFERROR(Rend_Filetadores[[#This Row],[Filé produzido (kg)]]/SUMIF(Rend_Filetadores[Data],Rend_Filetadores[[#This Row],[Data]],Rend_Filetadores[Filé produzido (kg)]),"")</f>
        <v>5.9351940968880336E-2</v>
      </c>
    </row>
    <row r="1213" spans="1:9" x14ac:dyDescent="0.3">
      <c r="A1213" s="8">
        <v>45761</v>
      </c>
      <c r="B1213" s="9" t="s">
        <v>16</v>
      </c>
      <c r="C1213" s="16">
        <v>218.39999999999998</v>
      </c>
      <c r="D1213" s="11">
        <v>89.999999999999986</v>
      </c>
      <c r="E1213" s="16">
        <v>89.999999999999986</v>
      </c>
      <c r="F1213" s="16"/>
      <c r="G1213" s="12">
        <f t="shared" si="18"/>
        <v>0.41208791208791207</v>
      </c>
      <c r="H1213" s="13">
        <f>COUNTIF(Rend_Filetadores[Data],Rend_Filetadores[[#This Row],[Data]])</f>
        <v>17</v>
      </c>
      <c r="I1213" s="23">
        <f>IFERROR(Rend_Filetadores[[#This Row],[Filé produzido (kg)]]/SUMIF(Rend_Filetadores[Data],Rend_Filetadores[[#This Row],[Data]],Rend_Filetadores[Filé produzido (kg)]),"")</f>
        <v>1.9249278152069293E-2</v>
      </c>
    </row>
    <row r="1214" spans="1:9" x14ac:dyDescent="0.3">
      <c r="A1214" s="8">
        <v>45761</v>
      </c>
      <c r="B1214" s="9" t="s">
        <v>38</v>
      </c>
      <c r="C1214" s="16">
        <v>185.5</v>
      </c>
      <c r="D1214" s="11">
        <v>76.8</v>
      </c>
      <c r="E1214" s="16">
        <v>76.8</v>
      </c>
      <c r="F1214" s="16"/>
      <c r="G1214" s="12">
        <f t="shared" si="18"/>
        <v>0.41401617250673856</v>
      </c>
      <c r="H1214" s="13">
        <f>COUNTIF(Rend_Filetadores[Data],Rend_Filetadores[[#This Row],[Data]])</f>
        <v>17</v>
      </c>
      <c r="I1214" s="23">
        <f>IFERROR(Rend_Filetadores[[#This Row],[Filé produzido (kg)]]/SUMIF(Rend_Filetadores[Data],Rend_Filetadores[[#This Row],[Data]],Rend_Filetadores[Filé produzido (kg)]),"")</f>
        <v>1.6426050689765801E-2</v>
      </c>
    </row>
    <row r="1215" spans="1:9" x14ac:dyDescent="0.3">
      <c r="A1215" s="8">
        <v>45761</v>
      </c>
      <c r="B1215" s="9" t="s">
        <v>19</v>
      </c>
      <c r="C1215" s="16">
        <v>614.1</v>
      </c>
      <c r="D1215" s="11">
        <v>259</v>
      </c>
      <c r="E1215" s="16">
        <v>259</v>
      </c>
      <c r="F1215" s="16"/>
      <c r="G1215" s="12">
        <f t="shared" si="18"/>
        <v>0.42175541442761766</v>
      </c>
      <c r="H1215" s="13">
        <f>COUNTIF(Rend_Filetadores[Data],Rend_Filetadores[[#This Row],[Data]])</f>
        <v>17</v>
      </c>
      <c r="I1215" s="23">
        <f>IFERROR(Rend_Filetadores[[#This Row],[Filé produzido (kg)]]/SUMIF(Rend_Filetadores[Data],Rend_Filetadores[[#This Row],[Data]],Rend_Filetadores[Filé produzido (kg)]),"")</f>
        <v>5.5395144904288311E-2</v>
      </c>
    </row>
    <row r="1216" spans="1:9" x14ac:dyDescent="0.3">
      <c r="A1216" s="8">
        <v>45762</v>
      </c>
      <c r="B1216" s="9" t="s">
        <v>9</v>
      </c>
      <c r="C1216" s="16">
        <v>814.40000000000009</v>
      </c>
      <c r="D1216" s="11">
        <v>324.80000000000007</v>
      </c>
      <c r="E1216" s="16">
        <v>324.80000000000007</v>
      </c>
      <c r="F1216" s="16"/>
      <c r="G1216" s="12">
        <f t="shared" si="18"/>
        <v>0.3988212180746562</v>
      </c>
      <c r="H1216" s="13">
        <f>COUNTIF(Rend_Filetadores[Data],Rend_Filetadores[[#This Row],[Data]])</f>
        <v>17</v>
      </c>
      <c r="I1216" s="23">
        <f>IFERROR(Rend_Filetadores[[#This Row],[Filé produzido (kg)]]/SUMIF(Rend_Filetadores[Data],Rend_Filetadores[[#This Row],[Data]],Rend_Filetadores[Filé produzido (kg)]),"")</f>
        <v>7.3459233291869305E-2</v>
      </c>
    </row>
    <row r="1217" spans="1:9" x14ac:dyDescent="0.3">
      <c r="A1217" s="8">
        <v>45762</v>
      </c>
      <c r="B1217" s="9" t="s">
        <v>26</v>
      </c>
      <c r="C1217" s="16">
        <v>570.1</v>
      </c>
      <c r="D1217" s="11">
        <v>225.10000000000002</v>
      </c>
      <c r="E1217" s="16">
        <v>225.10000000000002</v>
      </c>
      <c r="F1217" s="16"/>
      <c r="G1217" s="12">
        <f t="shared" si="18"/>
        <v>0.39484300999824595</v>
      </c>
      <c r="H1217" s="13">
        <f>COUNTIF(Rend_Filetadores[Data],Rend_Filetadores[[#This Row],[Data]])</f>
        <v>17</v>
      </c>
      <c r="I1217" s="23">
        <f>IFERROR(Rend_Filetadores[[#This Row],[Filé produzido (kg)]]/SUMIF(Rend_Filetadores[Data],Rend_Filetadores[[#This Row],[Data]],Rend_Filetadores[Filé produzido (kg)]),"")</f>
        <v>5.091032455049193E-2</v>
      </c>
    </row>
    <row r="1218" spans="1:9" x14ac:dyDescent="0.3">
      <c r="A1218" s="8">
        <v>45762</v>
      </c>
      <c r="B1218" s="9" t="s">
        <v>10</v>
      </c>
      <c r="C1218" s="16">
        <v>780.80000000000007</v>
      </c>
      <c r="D1218" s="11">
        <v>325</v>
      </c>
      <c r="E1218" s="16">
        <v>325</v>
      </c>
      <c r="F1218" s="16"/>
      <c r="G1218" s="12">
        <f t="shared" si="18"/>
        <v>0.41623975409836061</v>
      </c>
      <c r="H1218" s="13">
        <f>COUNTIF(Rend_Filetadores[Data],Rend_Filetadores[[#This Row],[Data]])</f>
        <v>17</v>
      </c>
      <c r="I1218" s="23">
        <f>IFERROR(Rend_Filetadores[[#This Row],[Filé produzido (kg)]]/SUMIF(Rend_Filetadores[Data],Rend_Filetadores[[#This Row],[Data]],Rend_Filetadores[Filé produzido (kg)]),"")</f>
        <v>7.350446680990616E-2</v>
      </c>
    </row>
    <row r="1219" spans="1:9" x14ac:dyDescent="0.3">
      <c r="A1219" s="8">
        <v>45762</v>
      </c>
      <c r="B1219" s="9" t="s">
        <v>11</v>
      </c>
      <c r="C1219" s="16">
        <v>517.59999999999991</v>
      </c>
      <c r="D1219" s="11">
        <v>218.10000000000002</v>
      </c>
      <c r="E1219" s="16">
        <v>218.10000000000002</v>
      </c>
      <c r="F1219" s="16"/>
      <c r="G1219" s="12">
        <f t="shared" si="18"/>
        <v>0.42136785162287493</v>
      </c>
      <c r="H1219" s="13">
        <f>COUNTIF(Rend_Filetadores[Data],Rend_Filetadores[[#This Row],[Data]])</f>
        <v>17</v>
      </c>
      <c r="I1219" s="23">
        <f>IFERROR(Rend_Filetadores[[#This Row],[Filé produzido (kg)]]/SUMIF(Rend_Filetadores[Data],Rend_Filetadores[[#This Row],[Data]],Rend_Filetadores[Filé produzido (kg)]),"")</f>
        <v>4.9327151419201645E-2</v>
      </c>
    </row>
    <row r="1220" spans="1:9" x14ac:dyDescent="0.3">
      <c r="A1220" s="8">
        <v>45762</v>
      </c>
      <c r="B1220" s="9" t="s">
        <v>12</v>
      </c>
      <c r="C1220" s="16">
        <v>646.00000000000011</v>
      </c>
      <c r="D1220" s="11">
        <v>266.10000000000014</v>
      </c>
      <c r="E1220" s="16">
        <v>266.10000000000014</v>
      </c>
      <c r="F1220" s="16"/>
      <c r="G1220" s="12">
        <f t="shared" ref="G1220:G1283" si="19">IFERROR(D1220/C1220,"")</f>
        <v>0.41191950464396299</v>
      </c>
      <c r="H1220" s="13">
        <f>COUNTIF(Rend_Filetadores[Data],Rend_Filetadores[[#This Row],[Data]])</f>
        <v>17</v>
      </c>
      <c r="I1220" s="23">
        <f>IFERROR(Rend_Filetadores[[#This Row],[Filé produzido (kg)]]/SUMIF(Rend_Filetadores[Data],Rend_Filetadores[[#This Row],[Data]],Rend_Filetadores[Filé produzido (kg)]),"")</f>
        <v>6.0183195748049347E-2</v>
      </c>
    </row>
    <row r="1221" spans="1:9" x14ac:dyDescent="0.3">
      <c r="A1221" s="8">
        <v>45762</v>
      </c>
      <c r="B1221" s="9" t="s">
        <v>13</v>
      </c>
      <c r="C1221" s="16">
        <v>794.4</v>
      </c>
      <c r="D1221" s="11">
        <v>334</v>
      </c>
      <c r="E1221" s="16">
        <v>334</v>
      </c>
      <c r="F1221" s="16"/>
      <c r="G1221" s="12">
        <f t="shared" si="19"/>
        <v>0.4204431017119839</v>
      </c>
      <c r="H1221" s="13">
        <f>COUNTIF(Rend_Filetadores[Data],Rend_Filetadores[[#This Row],[Data]])</f>
        <v>17</v>
      </c>
      <c r="I1221" s="23">
        <f>IFERROR(Rend_Filetadores[[#This Row],[Filé produzido (kg)]]/SUMIF(Rend_Filetadores[Data],Rend_Filetadores[[#This Row],[Data]],Rend_Filetadores[Filé produzido (kg)]),"")</f>
        <v>7.5539975121565101E-2</v>
      </c>
    </row>
    <row r="1222" spans="1:9" x14ac:dyDescent="0.3">
      <c r="A1222" s="8">
        <v>45762</v>
      </c>
      <c r="B1222" s="9" t="s">
        <v>14</v>
      </c>
      <c r="C1222" s="16">
        <v>877.80000000000007</v>
      </c>
      <c r="D1222" s="11">
        <v>364.5</v>
      </c>
      <c r="E1222" s="16">
        <v>364.5</v>
      </c>
      <c r="F1222" s="16"/>
      <c r="G1222" s="12">
        <f t="shared" si="19"/>
        <v>0.4152426520847573</v>
      </c>
      <c r="H1222" s="13">
        <f>COUNTIF(Rend_Filetadores[Data],Rend_Filetadores[[#This Row],[Data]])</f>
        <v>17</v>
      </c>
      <c r="I1222" s="23">
        <f>IFERROR(Rend_Filetadores[[#This Row],[Filé produzido (kg)]]/SUMIF(Rend_Filetadores[Data],Rend_Filetadores[[#This Row],[Data]],Rend_Filetadores[Filé produzido (kg)]),"")</f>
        <v>8.243808662218706E-2</v>
      </c>
    </row>
    <row r="1223" spans="1:9" x14ac:dyDescent="0.3">
      <c r="A1223" s="8">
        <v>45762</v>
      </c>
      <c r="B1223" s="9" t="s">
        <v>15</v>
      </c>
      <c r="C1223" s="16">
        <v>722.5</v>
      </c>
      <c r="D1223" s="11">
        <v>290.49999999999983</v>
      </c>
      <c r="E1223" s="16">
        <v>290.49999999999983</v>
      </c>
      <c r="F1223" s="16"/>
      <c r="G1223" s="12">
        <f t="shared" si="19"/>
        <v>0.40207612456747382</v>
      </c>
      <c r="H1223" s="13">
        <f>COUNTIF(Rend_Filetadores[Data],Rend_Filetadores[[#This Row],[Data]])</f>
        <v>17</v>
      </c>
      <c r="I1223" s="23">
        <f>IFERROR(Rend_Filetadores[[#This Row],[Filé produzido (kg)]]/SUMIF(Rend_Filetadores[Data],Rend_Filetadores[[#This Row],[Data]],Rend_Filetadores[Filé produzido (kg)]),"")</f>
        <v>6.5701684948546848E-2</v>
      </c>
    </row>
    <row r="1224" spans="1:9" x14ac:dyDescent="0.3">
      <c r="A1224" s="8">
        <v>45762</v>
      </c>
      <c r="B1224" s="9" t="s">
        <v>17</v>
      </c>
      <c r="C1224" s="16">
        <v>615.4</v>
      </c>
      <c r="D1224" s="11">
        <v>242.69999999999993</v>
      </c>
      <c r="E1224" s="16">
        <v>242.69999999999993</v>
      </c>
      <c r="F1224" s="16"/>
      <c r="G1224" s="12">
        <f t="shared" si="19"/>
        <v>0.39437764055898594</v>
      </c>
      <c r="H1224" s="13">
        <f>COUNTIF(Rend_Filetadores[Data],Rend_Filetadores[[#This Row],[Data]])</f>
        <v>17</v>
      </c>
      <c r="I1224" s="23">
        <f>IFERROR(Rend_Filetadores[[#This Row],[Filé produzido (kg)]]/SUMIF(Rend_Filetadores[Data],Rend_Filetadores[[#This Row],[Data]],Rend_Filetadores[Filé produzido (kg)]),"")</f>
        <v>5.4890874137736058E-2</v>
      </c>
    </row>
    <row r="1225" spans="1:9" x14ac:dyDescent="0.3">
      <c r="A1225" s="8">
        <v>45762</v>
      </c>
      <c r="B1225" s="9" t="s">
        <v>18</v>
      </c>
      <c r="C1225" s="16">
        <v>613.6</v>
      </c>
      <c r="D1225" s="11">
        <v>248.60000000000002</v>
      </c>
      <c r="E1225" s="16">
        <v>248.60000000000002</v>
      </c>
      <c r="F1225" s="16"/>
      <c r="G1225" s="12">
        <f t="shared" si="19"/>
        <v>0.4051499348109518</v>
      </c>
      <c r="H1225" s="13">
        <f>COUNTIF(Rend_Filetadores[Data],Rend_Filetadores[[#This Row],[Data]])</f>
        <v>17</v>
      </c>
      <c r="I1225" s="23">
        <f>IFERROR(Rend_Filetadores[[#This Row],[Filé produzido (kg)]]/SUMIF(Rend_Filetadores[Data],Rend_Filetadores[[#This Row],[Data]],Rend_Filetadores[Filé produzido (kg)]),"")</f>
        <v>5.6225262919823604E-2</v>
      </c>
    </row>
    <row r="1226" spans="1:9" x14ac:dyDescent="0.3">
      <c r="A1226" s="8">
        <v>45762</v>
      </c>
      <c r="B1226" s="9" t="s">
        <v>20</v>
      </c>
      <c r="C1226" s="16">
        <v>624.70000000000005</v>
      </c>
      <c r="D1226" s="11">
        <v>248.19999999999996</v>
      </c>
      <c r="E1226" s="16">
        <v>248.19999999999996</v>
      </c>
      <c r="F1226" s="16"/>
      <c r="G1226" s="12">
        <f t="shared" si="19"/>
        <v>0.3973107091403873</v>
      </c>
      <c r="H1226" s="13">
        <f>COUNTIF(Rend_Filetadores[Data],Rend_Filetadores[[#This Row],[Data]])</f>
        <v>17</v>
      </c>
      <c r="I1226" s="23">
        <f>IFERROR(Rend_Filetadores[[#This Row],[Filé produzido (kg)]]/SUMIF(Rend_Filetadores[Data],Rend_Filetadores[[#This Row],[Data]],Rend_Filetadores[Filé produzido (kg)]),"")</f>
        <v>5.6134795883749859E-2</v>
      </c>
    </row>
    <row r="1227" spans="1:9" x14ac:dyDescent="0.3">
      <c r="A1227" s="8">
        <v>45762</v>
      </c>
      <c r="B1227" s="9" t="s">
        <v>21</v>
      </c>
      <c r="C1227" s="16">
        <v>698.8</v>
      </c>
      <c r="D1227" s="11">
        <v>296.19999999999993</v>
      </c>
      <c r="E1227" s="16">
        <v>296.19999999999993</v>
      </c>
      <c r="F1227" s="16"/>
      <c r="G1227" s="12">
        <f t="shared" si="19"/>
        <v>0.42386949055523748</v>
      </c>
      <c r="H1227" s="13">
        <f>COUNTIF(Rend_Filetadores[Data],Rend_Filetadores[[#This Row],[Data]])</f>
        <v>17</v>
      </c>
      <c r="I1227" s="23">
        <f>IFERROR(Rend_Filetadores[[#This Row],[Filé produzido (kg)]]/SUMIF(Rend_Filetadores[Data],Rend_Filetadores[[#This Row],[Data]],Rend_Filetadores[Filé produzido (kg)]),"")</f>
        <v>6.6990840212597533E-2</v>
      </c>
    </row>
    <row r="1228" spans="1:9" x14ac:dyDescent="0.3">
      <c r="A1228" s="8">
        <v>45762</v>
      </c>
      <c r="B1228" s="9" t="s">
        <v>30</v>
      </c>
      <c r="C1228" s="16">
        <v>479.20000000000005</v>
      </c>
      <c r="D1228" s="11">
        <v>190.3</v>
      </c>
      <c r="E1228" s="16">
        <v>190.3</v>
      </c>
      <c r="F1228" s="16"/>
      <c r="G1228" s="12">
        <f t="shared" si="19"/>
        <v>0.39712020033388978</v>
      </c>
      <c r="H1228" s="13">
        <f>COUNTIF(Rend_Filetadores[Data],Rend_Filetadores[[#This Row],[Data]])</f>
        <v>17</v>
      </c>
      <c r="I1228" s="23">
        <f>IFERROR(Rend_Filetadores[[#This Row],[Filé produzido (kg)]]/SUMIF(Rend_Filetadores[Data],Rend_Filetadores[[#This Row],[Data]],Rend_Filetadores[Filé produzido (kg)]),"")</f>
        <v>4.3039692412077363E-2</v>
      </c>
    </row>
    <row r="1229" spans="1:9" x14ac:dyDescent="0.3">
      <c r="A1229" s="8">
        <v>45762</v>
      </c>
      <c r="B1229" s="9" t="s">
        <v>35</v>
      </c>
      <c r="C1229" s="16">
        <v>551</v>
      </c>
      <c r="D1229" s="11">
        <v>232.69999999999993</v>
      </c>
      <c r="E1229" s="16">
        <v>232.69999999999993</v>
      </c>
      <c r="F1229" s="16"/>
      <c r="G1229" s="12">
        <f t="shared" si="19"/>
        <v>0.42232304900181478</v>
      </c>
      <c r="H1229" s="13">
        <f>COUNTIF(Rend_Filetadores[Data],Rend_Filetadores[[#This Row],[Data]])</f>
        <v>17</v>
      </c>
      <c r="I1229" s="23">
        <f>IFERROR(Rend_Filetadores[[#This Row],[Filé produzido (kg)]]/SUMIF(Rend_Filetadores[Data],Rend_Filetadores[[#This Row],[Data]],Rend_Filetadores[Filé produzido (kg)]),"")</f>
        <v>5.2629198235892793E-2</v>
      </c>
    </row>
    <row r="1230" spans="1:9" x14ac:dyDescent="0.3">
      <c r="A1230" s="8">
        <v>45762</v>
      </c>
      <c r="B1230" s="9" t="s">
        <v>16</v>
      </c>
      <c r="C1230" s="16">
        <v>645.40000000000009</v>
      </c>
      <c r="D1230" s="11">
        <v>255.50000000000006</v>
      </c>
      <c r="E1230" s="16">
        <v>255.50000000000006</v>
      </c>
      <c r="F1230" s="16"/>
      <c r="G1230" s="12">
        <f t="shared" si="19"/>
        <v>0.39587852494577008</v>
      </c>
      <c r="H1230" s="13">
        <f>COUNTIF(Rend_Filetadores[Data],Rend_Filetadores[[#This Row],[Data]])</f>
        <v>17</v>
      </c>
      <c r="I1230" s="23">
        <f>IFERROR(Rend_Filetadores[[#This Row],[Filé produzido (kg)]]/SUMIF(Rend_Filetadores[Data],Rend_Filetadores[[#This Row],[Data]],Rend_Filetadores[Filé produzido (kg)]),"")</f>
        <v>5.7785819292095468E-2</v>
      </c>
    </row>
    <row r="1231" spans="1:9" x14ac:dyDescent="0.3">
      <c r="A1231" s="8">
        <v>45762</v>
      </c>
      <c r="B1231" s="9" t="s">
        <v>38</v>
      </c>
      <c r="C1231" s="16">
        <v>303.3</v>
      </c>
      <c r="D1231" s="11">
        <v>119.8</v>
      </c>
      <c r="E1231" s="16">
        <v>119.8</v>
      </c>
      <c r="F1231" s="16"/>
      <c r="G1231" s="12">
        <f t="shared" si="19"/>
        <v>0.39498846027035933</v>
      </c>
      <c r="H1231" s="13">
        <f>COUNTIF(Rend_Filetadores[Data],Rend_Filetadores[[#This Row],[Data]])</f>
        <v>17</v>
      </c>
      <c r="I1231" s="23">
        <f>IFERROR(Rend_Filetadores[[#This Row],[Filé produzido (kg)]]/SUMIF(Rend_Filetadores[Data],Rend_Filetadores[[#This Row],[Data]],Rend_Filetadores[Filé produzido (kg)]),"")</f>
        <v>2.7094877304082329E-2</v>
      </c>
    </row>
    <row r="1232" spans="1:9" x14ac:dyDescent="0.3">
      <c r="A1232" s="8">
        <v>45762</v>
      </c>
      <c r="B1232" s="9" t="s">
        <v>19</v>
      </c>
      <c r="C1232" s="16">
        <v>583.90000000000009</v>
      </c>
      <c r="D1232" s="11">
        <v>239.40000000000003</v>
      </c>
      <c r="E1232" s="16">
        <v>239.40000000000003</v>
      </c>
      <c r="F1232" s="16"/>
      <c r="G1232" s="12">
        <f t="shared" si="19"/>
        <v>0.41000171262202434</v>
      </c>
      <c r="H1232" s="13">
        <f>COUNTIF(Rend_Filetadores[Data],Rend_Filetadores[[#This Row],[Data]])</f>
        <v>17</v>
      </c>
      <c r="I1232" s="23">
        <f>IFERROR(Rend_Filetadores[[#This Row],[Filé produzido (kg)]]/SUMIF(Rend_Filetadores[Data],Rend_Filetadores[[#This Row],[Data]],Rend_Filetadores[Filé produzido (kg)]),"")</f>
        <v>5.4144521090127802E-2</v>
      </c>
    </row>
    <row r="1233" spans="1:9" x14ac:dyDescent="0.3">
      <c r="A1233" s="8">
        <v>45763</v>
      </c>
      <c r="B1233" s="9" t="s">
        <v>9</v>
      </c>
      <c r="C1233" s="16">
        <v>828.5</v>
      </c>
      <c r="D1233" s="11">
        <v>360.59999999999997</v>
      </c>
      <c r="E1233" s="16">
        <v>360.59999999999997</v>
      </c>
      <c r="F1233" s="16"/>
      <c r="G1233" s="12">
        <f t="shared" si="19"/>
        <v>0.43524441762220878</v>
      </c>
      <c r="H1233" s="13">
        <f>COUNTIF(Rend_Filetadores[Data],Rend_Filetadores[[#This Row],[Data]])</f>
        <v>16</v>
      </c>
      <c r="I1233" s="23">
        <f>IFERROR(Rend_Filetadores[[#This Row],[Filé produzido (kg)]]/SUMIF(Rend_Filetadores[Data],Rend_Filetadores[[#This Row],[Data]],Rend_Filetadores[Filé produzido (kg)]),"")</f>
        <v>7.5971768671652798E-2</v>
      </c>
    </row>
    <row r="1234" spans="1:9" x14ac:dyDescent="0.3">
      <c r="A1234" s="8">
        <v>45763</v>
      </c>
      <c r="B1234" s="9" t="s">
        <v>26</v>
      </c>
      <c r="C1234" s="16">
        <v>608.90000000000009</v>
      </c>
      <c r="D1234" s="11">
        <v>256</v>
      </c>
      <c r="E1234" s="16">
        <v>256</v>
      </c>
      <c r="F1234" s="16"/>
      <c r="G1234" s="12">
        <f t="shared" si="19"/>
        <v>0.42043028411890287</v>
      </c>
      <c r="H1234" s="13">
        <f>COUNTIF(Rend_Filetadores[Data],Rend_Filetadores[[#This Row],[Data]])</f>
        <v>16</v>
      </c>
      <c r="I1234" s="23">
        <f>IFERROR(Rend_Filetadores[[#This Row],[Filé produzido (kg)]]/SUMIF(Rend_Filetadores[Data],Rend_Filetadores[[#This Row],[Data]],Rend_Filetadores[Filé produzido (kg)]),"")</f>
        <v>5.3934478036447922E-2</v>
      </c>
    </row>
    <row r="1235" spans="1:9" x14ac:dyDescent="0.3">
      <c r="A1235" s="8">
        <v>45763</v>
      </c>
      <c r="B1235" s="9" t="s">
        <v>10</v>
      </c>
      <c r="C1235" s="16">
        <v>720.40000000000009</v>
      </c>
      <c r="D1235" s="11">
        <v>310.29999999999995</v>
      </c>
      <c r="E1235" s="16">
        <v>310.29999999999995</v>
      </c>
      <c r="F1235" s="16"/>
      <c r="G1235" s="12">
        <f t="shared" si="19"/>
        <v>0.4307329261521376</v>
      </c>
      <c r="H1235" s="13">
        <f>COUNTIF(Rend_Filetadores[Data],Rend_Filetadores[[#This Row],[Data]])</f>
        <v>16</v>
      </c>
      <c r="I1235" s="23">
        <f>IFERROR(Rend_Filetadores[[#This Row],[Filé produzido (kg)]]/SUMIF(Rend_Filetadores[Data],Rend_Filetadores[[#This Row],[Data]],Rend_Filetadores[Filé produzido (kg)]),"")</f>
        <v>6.5374486463710108E-2</v>
      </c>
    </row>
    <row r="1236" spans="1:9" x14ac:dyDescent="0.3">
      <c r="A1236" s="8">
        <v>45763</v>
      </c>
      <c r="B1236" s="50" t="s">
        <v>11</v>
      </c>
      <c r="C1236" s="16">
        <v>723.5</v>
      </c>
      <c r="D1236" s="11">
        <v>308.00000000000006</v>
      </c>
      <c r="E1236" s="16">
        <v>308.00000000000006</v>
      </c>
      <c r="F1236" s="16"/>
      <c r="G1236" s="12">
        <f t="shared" si="19"/>
        <v>0.42570836212854191</v>
      </c>
      <c r="H1236" s="13">
        <f>COUNTIF(Rend_Filetadores[Data],Rend_Filetadores[[#This Row],[Data]])</f>
        <v>16</v>
      </c>
      <c r="I1236" s="23">
        <f>IFERROR(Rend_Filetadores[[#This Row],[Filé produzido (kg)]]/SUMIF(Rend_Filetadores[Data],Rend_Filetadores[[#This Row],[Data]],Rend_Filetadores[Filé produzido (kg)]),"")</f>
        <v>6.4889918887601414E-2</v>
      </c>
    </row>
    <row r="1237" spans="1:9" x14ac:dyDescent="0.3">
      <c r="A1237" s="8">
        <v>45763</v>
      </c>
      <c r="B1237" s="50" t="s">
        <v>12</v>
      </c>
      <c r="C1237" s="16">
        <v>656.09999999999991</v>
      </c>
      <c r="D1237" s="11">
        <v>280.89999999999998</v>
      </c>
      <c r="E1237" s="16">
        <v>280.89999999999998</v>
      </c>
      <c r="F1237" s="16"/>
      <c r="G1237" s="12">
        <f t="shared" si="19"/>
        <v>0.42813595488492612</v>
      </c>
      <c r="H1237" s="13">
        <f>COUNTIF(Rend_Filetadores[Data],Rend_Filetadores[[#This Row],[Data]])</f>
        <v>16</v>
      </c>
      <c r="I1237" s="23">
        <f>IFERROR(Rend_Filetadores[[#This Row],[Filé produzido (kg)]]/SUMIF(Rend_Filetadores[Data],Rend_Filetadores[[#This Row],[Data]],Rend_Filetadores[Filé produzido (kg)]),"")</f>
        <v>5.9180448751711794E-2</v>
      </c>
    </row>
    <row r="1238" spans="1:9" x14ac:dyDescent="0.3">
      <c r="A1238" s="8">
        <v>45763</v>
      </c>
      <c r="B1238" s="9" t="s">
        <v>13</v>
      </c>
      <c r="C1238" s="16">
        <v>928.6</v>
      </c>
      <c r="D1238" s="11">
        <v>410.2</v>
      </c>
      <c r="E1238" s="16">
        <v>410.2</v>
      </c>
      <c r="F1238" s="16"/>
      <c r="G1238" s="12">
        <f t="shared" si="19"/>
        <v>0.44174025414602625</v>
      </c>
      <c r="H1238" s="13">
        <f>COUNTIF(Rend_Filetadores[Data],Rend_Filetadores[[#This Row],[Data]])</f>
        <v>16</v>
      </c>
      <c r="I1238" s="23">
        <f>IFERROR(Rend_Filetadores[[#This Row],[Filé produzido (kg)]]/SUMIF(Rend_Filetadores[Data],Rend_Filetadores[[#This Row],[Data]],Rend_Filetadores[Filé produzido (kg)]),"")</f>
        <v>8.6421573791214595E-2</v>
      </c>
    </row>
    <row r="1239" spans="1:9" x14ac:dyDescent="0.3">
      <c r="A1239" s="8">
        <v>45763</v>
      </c>
      <c r="B1239" s="9" t="s">
        <v>14</v>
      </c>
      <c r="C1239" s="16">
        <v>982.40000000000009</v>
      </c>
      <c r="D1239" s="11">
        <v>422.39999999999992</v>
      </c>
      <c r="E1239" s="16">
        <v>422.39999999999992</v>
      </c>
      <c r="F1239" s="16"/>
      <c r="G1239" s="12">
        <f t="shared" si="19"/>
        <v>0.42996742671009758</v>
      </c>
      <c r="H1239" s="13">
        <f>COUNTIF(Rend_Filetadores[Data],Rend_Filetadores[[#This Row],[Data]])</f>
        <v>16</v>
      </c>
      <c r="I1239" s="23">
        <f>IFERROR(Rend_Filetadores[[#This Row],[Filé produzido (kg)]]/SUMIF(Rend_Filetadores[Data],Rend_Filetadores[[#This Row],[Data]],Rend_Filetadores[Filé produzido (kg)]),"")</f>
        <v>8.8991888760139054E-2</v>
      </c>
    </row>
    <row r="1240" spans="1:9" x14ac:dyDescent="0.3">
      <c r="A1240" s="8">
        <v>45763</v>
      </c>
      <c r="B1240" s="9" t="s">
        <v>15</v>
      </c>
      <c r="C1240" s="16">
        <v>745.39999999999986</v>
      </c>
      <c r="D1240" s="11">
        <v>343.1</v>
      </c>
      <c r="E1240" s="16">
        <v>343.1</v>
      </c>
      <c r="F1240" s="16"/>
      <c r="G1240" s="12">
        <f t="shared" si="19"/>
        <v>0.46028977730077825</v>
      </c>
      <c r="H1240" s="13">
        <f>COUNTIF(Rend_Filetadores[Data],Rend_Filetadores[[#This Row],[Data]])</f>
        <v>16</v>
      </c>
      <c r="I1240" s="23">
        <f>IFERROR(Rend_Filetadores[[#This Row],[Filé produzido (kg)]]/SUMIF(Rend_Filetadores[Data],Rend_Filetadores[[#This Row],[Data]],Rend_Filetadores[Filé produzido (kg)]),"")</f>
        <v>7.2284841462130003E-2</v>
      </c>
    </row>
    <row r="1241" spans="1:9" x14ac:dyDescent="0.3">
      <c r="A1241" s="8">
        <v>45763</v>
      </c>
      <c r="B1241" s="9" t="s">
        <v>17</v>
      </c>
      <c r="C1241" s="16">
        <v>682.8</v>
      </c>
      <c r="D1241" s="11">
        <v>275.7</v>
      </c>
      <c r="E1241" s="16">
        <v>275.7</v>
      </c>
      <c r="F1241" s="16"/>
      <c r="G1241" s="12">
        <f t="shared" si="19"/>
        <v>0.40377855887521968</v>
      </c>
      <c r="H1241" s="13">
        <f>COUNTIF(Rend_Filetadores[Data],Rend_Filetadores[[#This Row],[Data]])</f>
        <v>16</v>
      </c>
      <c r="I1241" s="23">
        <f>IFERROR(Rend_Filetadores[[#This Row],[Filé produzido (kg)]]/SUMIF(Rend_Filetadores[Data],Rend_Filetadores[[#This Row],[Data]],Rend_Filetadores[Filé produzido (kg)]),"")</f>
        <v>5.8084904666596451E-2</v>
      </c>
    </row>
    <row r="1242" spans="1:9" x14ac:dyDescent="0.3">
      <c r="A1242" s="8">
        <v>45763</v>
      </c>
      <c r="B1242" s="9" t="s">
        <v>18</v>
      </c>
      <c r="C1242" s="16">
        <v>606.1</v>
      </c>
      <c r="D1242" s="11">
        <v>250.30000000000004</v>
      </c>
      <c r="E1242" s="16">
        <v>250.30000000000004</v>
      </c>
      <c r="F1242" s="16"/>
      <c r="G1242" s="12">
        <f t="shared" si="19"/>
        <v>0.41296815706979051</v>
      </c>
      <c r="H1242" s="13">
        <f>COUNTIF(Rend_Filetadores[Data],Rend_Filetadores[[#This Row],[Data]])</f>
        <v>16</v>
      </c>
      <c r="I1242" s="23">
        <f>IFERROR(Rend_Filetadores[[#This Row],[Filé produzido (kg)]]/SUMIF(Rend_Filetadores[Data],Rend_Filetadores[[#This Row],[Data]],Rend_Filetadores[Filé produzido (kg)]),"")</f>
        <v>5.2733593173917639E-2</v>
      </c>
    </row>
    <row r="1243" spans="1:9" x14ac:dyDescent="0.3">
      <c r="A1243" s="8">
        <v>45763</v>
      </c>
      <c r="B1243" s="9" t="s">
        <v>20</v>
      </c>
      <c r="C1243" s="16">
        <v>695.5</v>
      </c>
      <c r="D1243" s="11">
        <v>296.00000000000006</v>
      </c>
      <c r="E1243" s="16">
        <v>296.00000000000006</v>
      </c>
      <c r="F1243" s="16"/>
      <c r="G1243" s="12">
        <f t="shared" si="19"/>
        <v>0.42559309849029481</v>
      </c>
      <c r="H1243" s="13">
        <f>COUNTIF(Rend_Filetadores[Data],Rend_Filetadores[[#This Row],[Data]])</f>
        <v>16</v>
      </c>
      <c r="I1243" s="23">
        <f>IFERROR(Rend_Filetadores[[#This Row],[Filé produzido (kg)]]/SUMIF(Rend_Filetadores[Data],Rend_Filetadores[[#This Row],[Data]],Rend_Filetadores[Filé produzido (kg)]),"")</f>
        <v>6.2361740229642922E-2</v>
      </c>
    </row>
    <row r="1244" spans="1:9" x14ac:dyDescent="0.3">
      <c r="A1244" s="8">
        <v>45763</v>
      </c>
      <c r="B1244" s="9" t="s">
        <v>21</v>
      </c>
      <c r="C1244" s="16">
        <v>805.3</v>
      </c>
      <c r="D1244" s="11">
        <v>358.39999999999992</v>
      </c>
      <c r="E1244" s="16">
        <v>358.39999999999992</v>
      </c>
      <c r="F1244" s="16"/>
      <c r="G1244" s="12">
        <f t="shared" si="19"/>
        <v>0.44505153358996641</v>
      </c>
      <c r="H1244" s="13">
        <f>COUNTIF(Rend_Filetadores[Data],Rend_Filetadores[[#This Row],[Data]])</f>
        <v>16</v>
      </c>
      <c r="I1244" s="23">
        <f>IFERROR(Rend_Filetadores[[#This Row],[Filé produzido (kg)]]/SUMIF(Rend_Filetadores[Data],Rend_Filetadores[[#This Row],[Data]],Rend_Filetadores[Filé produzido (kg)]),"")</f>
        <v>7.5508269251027077E-2</v>
      </c>
    </row>
    <row r="1245" spans="1:9" x14ac:dyDescent="0.3">
      <c r="A1245" s="8">
        <v>45763</v>
      </c>
      <c r="B1245" s="9" t="s">
        <v>30</v>
      </c>
      <c r="C1245" s="16">
        <v>102.2</v>
      </c>
      <c r="D1245" s="11">
        <v>43.2</v>
      </c>
      <c r="E1245" s="16">
        <v>43.2</v>
      </c>
      <c r="F1245" s="16"/>
      <c r="G1245" s="12">
        <f t="shared" si="19"/>
        <v>0.42270058708414876</v>
      </c>
      <c r="H1245" s="13">
        <f>COUNTIF(Rend_Filetadores[Data],Rend_Filetadores[[#This Row],[Data]])</f>
        <v>16</v>
      </c>
      <c r="I1245" s="23">
        <f>IFERROR(Rend_Filetadores[[#This Row],[Filé produzido (kg)]]/SUMIF(Rend_Filetadores[Data],Rend_Filetadores[[#This Row],[Data]],Rend_Filetadores[Filé produzido (kg)]),"")</f>
        <v>9.1014431686505873E-3</v>
      </c>
    </row>
    <row r="1246" spans="1:9" x14ac:dyDescent="0.3">
      <c r="A1246" s="8">
        <v>45763</v>
      </c>
      <c r="B1246" s="9" t="s">
        <v>35</v>
      </c>
      <c r="C1246" s="16">
        <v>668.3</v>
      </c>
      <c r="D1246" s="11">
        <v>295.79999999999995</v>
      </c>
      <c r="E1246" s="16">
        <v>295.79999999999995</v>
      </c>
      <c r="F1246" s="16"/>
      <c r="G1246" s="12">
        <f t="shared" si="19"/>
        <v>0.44261559180008975</v>
      </c>
      <c r="H1246" s="13">
        <f>COUNTIF(Rend_Filetadores[Data],Rend_Filetadores[[#This Row],[Data]])</f>
        <v>16</v>
      </c>
      <c r="I1246" s="23">
        <f>IFERROR(Rend_Filetadores[[#This Row],[Filé produzido (kg)]]/SUMIF(Rend_Filetadores[Data],Rend_Filetadores[[#This Row],[Data]],Rend_Filetadores[Filé produzido (kg)]),"")</f>
        <v>6.231960391867692E-2</v>
      </c>
    </row>
    <row r="1247" spans="1:9" x14ac:dyDescent="0.3">
      <c r="A1247" s="8">
        <v>45763</v>
      </c>
      <c r="B1247" s="9" t="s">
        <v>16</v>
      </c>
      <c r="C1247" s="16">
        <v>613.5</v>
      </c>
      <c r="D1247" s="11">
        <v>278.89999999999998</v>
      </c>
      <c r="E1247" s="16">
        <v>278.89999999999998</v>
      </c>
      <c r="F1247" s="16"/>
      <c r="G1247" s="12">
        <f t="shared" si="19"/>
        <v>0.45460472697636506</v>
      </c>
      <c r="H1247" s="13">
        <f>COUNTIF(Rend_Filetadores[Data],Rend_Filetadores[[#This Row],[Data]])</f>
        <v>16</v>
      </c>
      <c r="I1247" s="23">
        <f>IFERROR(Rend_Filetadores[[#This Row],[Filé produzido (kg)]]/SUMIF(Rend_Filetadores[Data],Rend_Filetadores[[#This Row],[Data]],Rend_Filetadores[Filé produzido (kg)]),"")</f>
        <v>5.8759085642052046E-2</v>
      </c>
    </row>
    <row r="1248" spans="1:9" x14ac:dyDescent="0.3">
      <c r="A1248" s="8">
        <v>45763</v>
      </c>
      <c r="B1248" s="9" t="s">
        <v>19</v>
      </c>
      <c r="C1248" s="16">
        <v>613</v>
      </c>
      <c r="D1248" s="11">
        <v>256.70000000000005</v>
      </c>
      <c r="E1248" s="16">
        <v>256.70000000000005</v>
      </c>
      <c r="F1248" s="16"/>
      <c r="G1248" s="12">
        <f t="shared" si="19"/>
        <v>0.41876019575856449</v>
      </c>
      <c r="H1248" s="13">
        <f>COUNTIF(Rend_Filetadores[Data],Rend_Filetadores[[#This Row],[Data]])</f>
        <v>16</v>
      </c>
      <c r="I1248" s="23">
        <f>IFERROR(Rend_Filetadores[[#This Row],[Filé produzido (kg)]]/SUMIF(Rend_Filetadores[Data],Rend_Filetadores[[#This Row],[Data]],Rend_Filetadores[Filé produzido (kg)]),"")</f>
        <v>5.4081955124828843E-2</v>
      </c>
    </row>
    <row r="1249" spans="1:9" x14ac:dyDescent="0.3">
      <c r="A1249" s="8">
        <v>45764</v>
      </c>
      <c r="B1249" s="9" t="s">
        <v>9</v>
      </c>
      <c r="C1249" s="16">
        <v>725.9</v>
      </c>
      <c r="D1249" s="11">
        <v>291.40000000000003</v>
      </c>
      <c r="E1249" s="16">
        <v>291.40000000000003</v>
      </c>
      <c r="F1249" s="16"/>
      <c r="G1249" s="12">
        <f t="shared" si="19"/>
        <v>0.40143270422923272</v>
      </c>
      <c r="H1249" s="13">
        <f>COUNTIF(Rend_Filetadores[Data],Rend_Filetadores[[#This Row],[Data]])</f>
        <v>16</v>
      </c>
      <c r="I1249" s="23">
        <f>IFERROR(Rend_Filetadores[[#This Row],[Filé produzido (kg)]]/SUMIF(Rend_Filetadores[Data],Rend_Filetadores[[#This Row],[Data]],Rend_Filetadores[Filé produzido (kg)]),"")</f>
        <v>7.6105408864164656E-2</v>
      </c>
    </row>
    <row r="1250" spans="1:9" x14ac:dyDescent="0.3">
      <c r="A1250" s="8">
        <v>45764</v>
      </c>
      <c r="B1250" s="9" t="s">
        <v>26</v>
      </c>
      <c r="C1250" s="16">
        <v>586.20000000000005</v>
      </c>
      <c r="D1250" s="11">
        <v>224.7</v>
      </c>
      <c r="E1250" s="16">
        <v>224.7</v>
      </c>
      <c r="F1250" s="16"/>
      <c r="G1250" s="12">
        <f t="shared" si="19"/>
        <v>0.38331627430910947</v>
      </c>
      <c r="H1250" s="13">
        <f>COUNTIF(Rend_Filetadores[Data],Rend_Filetadores[[#This Row],[Data]])</f>
        <v>16</v>
      </c>
      <c r="I1250" s="23">
        <f>IFERROR(Rend_Filetadores[[#This Row],[Filé produzido (kg)]]/SUMIF(Rend_Filetadores[Data],Rend_Filetadores[[#This Row],[Data]],Rend_Filetadores[Filé produzido (kg)]),"")</f>
        <v>5.8685262085716519E-2</v>
      </c>
    </row>
    <row r="1251" spans="1:9" x14ac:dyDescent="0.3">
      <c r="A1251" s="8">
        <v>45764</v>
      </c>
      <c r="B1251" s="9" t="s">
        <v>10</v>
      </c>
      <c r="C1251" s="16">
        <v>620.59999999999991</v>
      </c>
      <c r="D1251" s="11">
        <v>258.40000000000009</v>
      </c>
      <c r="E1251" s="16">
        <v>258.40000000000009</v>
      </c>
      <c r="F1251" s="16"/>
      <c r="G1251" s="12">
        <f t="shared" si="19"/>
        <v>0.41637125362552391</v>
      </c>
      <c r="H1251" s="13">
        <f>COUNTIF(Rend_Filetadores[Data],Rend_Filetadores[[#This Row],[Data]])</f>
        <v>16</v>
      </c>
      <c r="I1251" s="23">
        <f>IFERROR(Rend_Filetadores[[#This Row],[Filé produzido (kg)]]/SUMIF(Rend_Filetadores[Data],Rend_Filetadores[[#This Row],[Data]],Rend_Filetadores[Filé produzido (kg)]),"")</f>
        <v>6.7486745540494678E-2</v>
      </c>
    </row>
    <row r="1252" spans="1:9" x14ac:dyDescent="0.3">
      <c r="A1252" s="8">
        <v>45764</v>
      </c>
      <c r="B1252" s="9" t="s">
        <v>11</v>
      </c>
      <c r="C1252" s="16">
        <v>632</v>
      </c>
      <c r="D1252" s="11">
        <v>259.60000000000014</v>
      </c>
      <c r="E1252" s="16">
        <v>259.60000000000014</v>
      </c>
      <c r="F1252" s="16"/>
      <c r="G1252" s="12">
        <f t="shared" si="19"/>
        <v>0.41075949367088627</v>
      </c>
      <c r="H1252" s="13">
        <f>COUNTIF(Rend_Filetadores[Data],Rend_Filetadores[[#This Row],[Data]])</f>
        <v>16</v>
      </c>
      <c r="I1252" s="23">
        <f>IFERROR(Rend_Filetadores[[#This Row],[Filé produzido (kg)]]/SUMIF(Rend_Filetadores[Data],Rend_Filetadores[[#This Row],[Data]],Rend_Filetadores[Filé produzido (kg)]),"")</f>
        <v>6.7800151479537232E-2</v>
      </c>
    </row>
    <row r="1253" spans="1:9" x14ac:dyDescent="0.3">
      <c r="A1253" s="8">
        <v>45764</v>
      </c>
      <c r="B1253" s="9" t="s">
        <v>12</v>
      </c>
      <c r="C1253" s="32">
        <v>618.4</v>
      </c>
      <c r="D1253" s="11">
        <v>237.2</v>
      </c>
      <c r="E1253" s="16">
        <v>237.2</v>
      </c>
      <c r="F1253" s="16"/>
      <c r="G1253" s="12">
        <f t="shared" si="19"/>
        <v>0.38357050452781372</v>
      </c>
      <c r="H1253" s="13">
        <f>COUNTIF(Rend_Filetadores[Data],Rend_Filetadores[[#This Row],[Data]])</f>
        <v>16</v>
      </c>
      <c r="I1253" s="23">
        <f>IFERROR(Rend_Filetadores[[#This Row],[Filé produzido (kg)]]/SUMIF(Rend_Filetadores[Data],Rend_Filetadores[[#This Row],[Data]],Rend_Filetadores[Filé produzido (kg)]),"")</f>
        <v>6.1949907284076365E-2</v>
      </c>
    </row>
    <row r="1254" spans="1:9" x14ac:dyDescent="0.3">
      <c r="A1254" s="8">
        <v>45764</v>
      </c>
      <c r="B1254" s="9" t="s">
        <v>13</v>
      </c>
      <c r="C1254" s="32">
        <v>725</v>
      </c>
      <c r="D1254" s="11">
        <v>300.60000000000002</v>
      </c>
      <c r="E1254" s="16">
        <v>300.60000000000002</v>
      </c>
      <c r="F1254" s="16"/>
      <c r="G1254" s="12">
        <f t="shared" si="19"/>
        <v>0.41462068965517246</v>
      </c>
      <c r="H1254" s="13">
        <f>COUNTIF(Rend_Filetadores[Data],Rend_Filetadores[[#This Row],[Data]])</f>
        <v>16</v>
      </c>
      <c r="I1254" s="23">
        <f>IFERROR(Rend_Filetadores[[#This Row],[Filé produzido (kg)]]/SUMIF(Rend_Filetadores[Data],Rend_Filetadores[[#This Row],[Data]],Rend_Filetadores[Filé produzido (kg)]),"")</f>
        <v>7.8508187730157497E-2</v>
      </c>
    </row>
    <row r="1255" spans="1:9" x14ac:dyDescent="0.3">
      <c r="A1255" s="8">
        <v>45764</v>
      </c>
      <c r="B1255" s="9" t="s">
        <v>14</v>
      </c>
      <c r="C1255" s="32">
        <v>827.9</v>
      </c>
      <c r="D1255" s="11">
        <v>342.39999999999992</v>
      </c>
      <c r="E1255" s="16">
        <v>342.39999999999992</v>
      </c>
      <c r="F1255" s="16"/>
      <c r="G1255" s="12">
        <f t="shared" si="19"/>
        <v>0.41357651890324909</v>
      </c>
      <c r="H1255" s="13">
        <f>COUNTIF(Rend_Filetadores[Data],Rend_Filetadores[[#This Row],[Data]])</f>
        <v>16</v>
      </c>
      <c r="I1255" s="23">
        <f>IFERROR(Rend_Filetadores[[#This Row],[Filé produzido (kg)]]/SUMIF(Rend_Filetadores[Data],Rend_Filetadores[[#This Row],[Data]],Rend_Filetadores[Filé produzido (kg)]),"")</f>
        <v>8.9425161273472775E-2</v>
      </c>
    </row>
    <row r="1256" spans="1:9" x14ac:dyDescent="0.3">
      <c r="A1256" s="8">
        <v>45764</v>
      </c>
      <c r="B1256" s="9" t="s">
        <v>15</v>
      </c>
      <c r="C1256" s="32">
        <v>629.30000000000007</v>
      </c>
      <c r="D1256" s="11">
        <v>250.39999999999998</v>
      </c>
      <c r="E1256" s="16">
        <v>250.39999999999998</v>
      </c>
      <c r="F1256" s="16"/>
      <c r="G1256" s="12">
        <f t="shared" si="19"/>
        <v>0.39790243127284275</v>
      </c>
      <c r="H1256" s="13">
        <f>COUNTIF(Rend_Filetadores[Data],Rend_Filetadores[[#This Row],[Data]])</f>
        <v>16</v>
      </c>
      <c r="I1256" s="23">
        <f>IFERROR(Rend_Filetadores[[#This Row],[Filé produzido (kg)]]/SUMIF(Rend_Filetadores[Data],Rend_Filetadores[[#This Row],[Data]],Rend_Filetadores[Filé produzido (kg)]),"")</f>
        <v>6.5397372613544349E-2</v>
      </c>
    </row>
    <row r="1257" spans="1:9" x14ac:dyDescent="0.3">
      <c r="A1257" s="8">
        <v>45764</v>
      </c>
      <c r="B1257" s="9" t="s">
        <v>17</v>
      </c>
      <c r="C1257" s="32">
        <v>634.80000000000007</v>
      </c>
      <c r="D1257" s="11">
        <v>249.5</v>
      </c>
      <c r="E1257" s="16">
        <v>249.5</v>
      </c>
      <c r="F1257" s="16"/>
      <c r="G1257" s="12">
        <f t="shared" si="19"/>
        <v>0.39303717706364205</v>
      </c>
      <c r="H1257" s="13">
        <f>COUNTIF(Rend_Filetadores[Data],Rend_Filetadores[[#This Row],[Data]])</f>
        <v>16</v>
      </c>
      <c r="I1257" s="23">
        <f>IFERROR(Rend_Filetadores[[#This Row],[Filé produzido (kg)]]/SUMIF(Rend_Filetadores[Data],Rend_Filetadores[[#This Row],[Data]],Rend_Filetadores[Filé produzido (kg)]),"")</f>
        <v>6.5162318159262447E-2</v>
      </c>
    </row>
    <row r="1258" spans="1:9" x14ac:dyDescent="0.3">
      <c r="A1258" s="8">
        <v>45764</v>
      </c>
      <c r="B1258" s="9" t="s">
        <v>18</v>
      </c>
      <c r="C1258" s="32">
        <v>585.00000000000011</v>
      </c>
      <c r="D1258" s="11">
        <v>236</v>
      </c>
      <c r="E1258" s="16">
        <v>236</v>
      </c>
      <c r="F1258" s="16"/>
      <c r="G1258" s="12">
        <f t="shared" si="19"/>
        <v>0.40341880341880332</v>
      </c>
      <c r="H1258" s="13">
        <f>COUNTIF(Rend_Filetadores[Data],Rend_Filetadores[[#This Row],[Data]])</f>
        <v>16</v>
      </c>
      <c r="I1258" s="23">
        <f>IFERROR(Rend_Filetadores[[#This Row],[Filé produzido (kg)]]/SUMIF(Rend_Filetadores[Data],Rend_Filetadores[[#This Row],[Data]],Rend_Filetadores[Filé produzido (kg)]),"")</f>
        <v>6.1636501345033817E-2</v>
      </c>
    </row>
    <row r="1259" spans="1:9" x14ac:dyDescent="0.3">
      <c r="A1259" s="17">
        <v>45764</v>
      </c>
      <c r="B1259" s="18" t="s">
        <v>20</v>
      </c>
      <c r="C1259" s="33">
        <v>725.89999999999986</v>
      </c>
      <c r="D1259" s="34">
        <v>287.20000000000005</v>
      </c>
      <c r="E1259" s="19">
        <v>287.20000000000005</v>
      </c>
      <c r="F1259" s="19">
        <v>5</v>
      </c>
      <c r="G1259" s="35">
        <f t="shared" si="19"/>
        <v>0.39564678330348546</v>
      </c>
      <c r="H1259" s="20">
        <f>COUNTIF(Rend_Filetadores[Data],Rend_Filetadores[[#This Row],[Data]])</f>
        <v>16</v>
      </c>
      <c r="I1259" s="24">
        <f>IFERROR(Rend_Filetadores[[#This Row],[Filé produzido (kg)]]/SUMIF(Rend_Filetadores[Data],Rend_Filetadores[[#This Row],[Data]],Rend_Filetadores[Filé produzido (kg)]),"")</f>
        <v>7.5008488077515742E-2</v>
      </c>
    </row>
    <row r="1260" spans="1:9" x14ac:dyDescent="0.3">
      <c r="A1260" s="8">
        <v>45764</v>
      </c>
      <c r="B1260" s="9" t="s">
        <v>21</v>
      </c>
      <c r="C1260" s="32">
        <v>657.8</v>
      </c>
      <c r="D1260" s="11">
        <v>274.90000000000003</v>
      </c>
      <c r="E1260" s="16">
        <v>274.90000000000003</v>
      </c>
      <c r="F1260" s="16">
        <v>10</v>
      </c>
      <c r="G1260" s="12">
        <f t="shared" si="19"/>
        <v>0.41790817877774405</v>
      </c>
      <c r="H1260" s="13">
        <f>COUNTIF(Rend_Filetadores[Data],Rend_Filetadores[[#This Row],[Data]])</f>
        <v>16</v>
      </c>
      <c r="I1260" s="23">
        <f>IFERROR(Rend_Filetadores[[#This Row],[Filé produzido (kg)]]/SUMIF(Rend_Filetadores[Data],Rend_Filetadores[[#This Row],[Data]],Rend_Filetadores[Filé produzido (kg)]),"")</f>
        <v>7.1796077202329653E-2</v>
      </c>
    </row>
    <row r="1261" spans="1:9" x14ac:dyDescent="0.3">
      <c r="A1261" s="8">
        <v>45764</v>
      </c>
      <c r="B1261" s="9" t="s">
        <v>38</v>
      </c>
      <c r="C1261" s="32">
        <v>272.89999999999998</v>
      </c>
      <c r="D1261" s="11">
        <v>105.69999999999999</v>
      </c>
      <c r="E1261" s="16">
        <v>105.69999999999999</v>
      </c>
      <c r="F1261" s="16">
        <v>8</v>
      </c>
      <c r="G1261" s="12">
        <f t="shared" si="19"/>
        <v>0.38732136313668009</v>
      </c>
      <c r="H1261" s="13">
        <f>COUNTIF(Rend_Filetadores[Data],Rend_Filetadores[[#This Row],[Data]])</f>
        <v>16</v>
      </c>
      <c r="I1261" s="23">
        <f>IFERROR(Rend_Filetadores[[#This Row],[Filé produzido (kg)]]/SUMIF(Rend_Filetadores[Data],Rend_Filetadores[[#This Row],[Data]],Rend_Filetadores[Filé produzido (kg)]),"")</f>
        <v>2.7605839797330823E-2</v>
      </c>
    </row>
    <row r="1262" spans="1:9" x14ac:dyDescent="0.3">
      <c r="A1262" s="8">
        <v>45764</v>
      </c>
      <c r="B1262" s="9" t="s">
        <v>35</v>
      </c>
      <c r="C1262" s="32">
        <v>625.9</v>
      </c>
      <c r="D1262" s="11">
        <v>263.29999999999995</v>
      </c>
      <c r="E1262" s="16">
        <v>263.29999999999995</v>
      </c>
      <c r="F1262" s="16"/>
      <c r="G1262" s="12">
        <f t="shared" si="19"/>
        <v>0.4206742291100814</v>
      </c>
      <c r="H1262" s="13">
        <f>COUNTIF(Rend_Filetadores[Data],Rend_Filetadores[[#This Row],[Data]])</f>
        <v>16</v>
      </c>
      <c r="I1262" s="23">
        <f>IFERROR(Rend_Filetadores[[#This Row],[Filé produzido (kg)]]/SUMIF(Rend_Filetadores[Data],Rend_Filetadores[[#This Row],[Data]],Rend_Filetadores[Filé produzido (kg)]),"")</f>
        <v>6.8766486458251702E-2</v>
      </c>
    </row>
    <row r="1263" spans="1:9" x14ac:dyDescent="0.3">
      <c r="A1263" s="8">
        <v>45764</v>
      </c>
      <c r="B1263" s="9" t="s">
        <v>16</v>
      </c>
      <c r="C1263" s="32">
        <v>525.19999999999993</v>
      </c>
      <c r="D1263" s="11">
        <v>212.6</v>
      </c>
      <c r="E1263" s="16">
        <v>212.6</v>
      </c>
      <c r="F1263" s="16"/>
      <c r="G1263" s="12">
        <f t="shared" si="19"/>
        <v>0.40479817212490482</v>
      </c>
      <c r="H1263" s="13">
        <f>COUNTIF(Rend_Filetadores[Data],Rend_Filetadores[[#This Row],[Data]])</f>
        <v>16</v>
      </c>
      <c r="I1263" s="23">
        <f>IFERROR(Rend_Filetadores[[#This Row],[Filé produzido (kg)]]/SUMIF(Rend_Filetadores[Data],Rend_Filetadores[[#This Row],[Data]],Rend_Filetadores[Filé produzido (kg)]),"")</f>
        <v>5.5525085533704194E-2</v>
      </c>
    </row>
    <row r="1264" spans="1:9" x14ac:dyDescent="0.3">
      <c r="A1264" s="8">
        <v>45764</v>
      </c>
      <c r="B1264" s="9" t="s">
        <v>19</v>
      </c>
      <c r="C1264" s="32">
        <v>87.7</v>
      </c>
      <c r="D1264" s="11">
        <v>35</v>
      </c>
      <c r="E1264" s="16">
        <v>35</v>
      </c>
      <c r="F1264" s="16">
        <v>10</v>
      </c>
      <c r="G1264" s="12">
        <f t="shared" si="19"/>
        <v>0.39908779931584948</v>
      </c>
      <c r="H1264" s="13">
        <f>COUNTIF(Rend_Filetadores[Data],Rend_Filetadores[[#This Row],[Data]])</f>
        <v>16</v>
      </c>
      <c r="I1264" s="23">
        <f>IFERROR(Rend_Filetadores[[#This Row],[Filé produzido (kg)]]/SUMIF(Rend_Filetadores[Data],Rend_Filetadores[[#This Row],[Data]],Rend_Filetadores[Filé produzido (kg)]),"")</f>
        <v>9.1410065554075586E-3</v>
      </c>
    </row>
    <row r="1265" spans="1:9" x14ac:dyDescent="0.3">
      <c r="A1265" s="8">
        <v>45769</v>
      </c>
      <c r="B1265" s="9" t="s">
        <v>9</v>
      </c>
      <c r="C1265" s="32">
        <v>828.19999999999993</v>
      </c>
      <c r="D1265" s="11">
        <v>354.19999999999987</v>
      </c>
      <c r="E1265" s="16">
        <v>354.19999999999987</v>
      </c>
      <c r="F1265" s="16">
        <v>20</v>
      </c>
      <c r="G1265" s="12">
        <f t="shared" si="19"/>
        <v>0.42767447476454951</v>
      </c>
      <c r="H1265" s="13">
        <f>COUNTIF(Rend_Filetadores[Data],Rend_Filetadores[[#This Row],[Data]])</f>
        <v>16</v>
      </c>
      <c r="I1265" s="23">
        <f>IFERROR(Rend_Filetadores[[#This Row],[Filé produzido (kg)]]/SUMIF(Rend_Filetadores[Data],Rend_Filetadores[[#This Row],[Data]],Rend_Filetadores[Filé produzido (kg)]),"")</f>
        <v>7.9618765032481373E-2</v>
      </c>
    </row>
    <row r="1266" spans="1:9" x14ac:dyDescent="0.3">
      <c r="A1266" s="8">
        <v>45769</v>
      </c>
      <c r="B1266" s="9" t="s">
        <v>26</v>
      </c>
      <c r="C1266" s="32">
        <v>585.1</v>
      </c>
      <c r="D1266" s="11">
        <v>249.90000000000003</v>
      </c>
      <c r="E1266" s="16">
        <v>249.90000000000003</v>
      </c>
      <c r="F1266" s="16"/>
      <c r="G1266" s="12">
        <f t="shared" si="19"/>
        <v>0.42710647752520942</v>
      </c>
      <c r="H1266" s="13">
        <f>COUNTIF(Rend_Filetadores[Data],Rend_Filetadores[[#This Row],[Data]])</f>
        <v>16</v>
      </c>
      <c r="I1266" s="23">
        <f>IFERROR(Rend_Filetadores[[#This Row],[Filé produzido (kg)]]/SUMIF(Rend_Filetadores[Data],Rend_Filetadores[[#This Row],[Data]],Rend_Filetadores[Filé produzido (kg)]),"")</f>
        <v>5.6173713669161789E-2</v>
      </c>
    </row>
    <row r="1267" spans="1:9" x14ac:dyDescent="0.3">
      <c r="A1267" s="8">
        <v>45769</v>
      </c>
      <c r="B1267" s="9" t="s">
        <v>10</v>
      </c>
      <c r="C1267" s="32">
        <v>620.79999999999995</v>
      </c>
      <c r="D1267" s="11">
        <v>277.19999999999993</v>
      </c>
      <c r="E1267" s="16">
        <v>277.19999999999993</v>
      </c>
      <c r="F1267" s="16"/>
      <c r="G1267" s="12">
        <f t="shared" si="19"/>
        <v>0.44652061855670094</v>
      </c>
      <c r="H1267" s="13">
        <f>COUNTIF(Rend_Filetadores[Data],Rend_Filetadores[[#This Row],[Data]])</f>
        <v>16</v>
      </c>
      <c r="I1267" s="23">
        <f>IFERROR(Rend_Filetadores[[#This Row],[Filé produzido (kg)]]/SUMIF(Rend_Filetadores[Data],Rend_Filetadores[[#This Row],[Data]],Rend_Filetadores[Filé produzido (kg)]),"")</f>
        <v>6.2310337851507171E-2</v>
      </c>
    </row>
    <row r="1268" spans="1:9" x14ac:dyDescent="0.3">
      <c r="A1268" s="8">
        <v>45769</v>
      </c>
      <c r="B1268" s="9" t="s">
        <v>11</v>
      </c>
      <c r="C1268" s="32">
        <v>685.90000000000009</v>
      </c>
      <c r="D1268" s="11">
        <v>299.90000000000003</v>
      </c>
      <c r="E1268" s="16">
        <v>299.90000000000003</v>
      </c>
      <c r="F1268" s="16"/>
      <c r="G1268" s="12">
        <f t="shared" si="19"/>
        <v>0.43723574865140691</v>
      </c>
      <c r="H1268" s="13">
        <f>COUNTIF(Rend_Filetadores[Data],Rend_Filetadores[[#This Row],[Data]])</f>
        <v>16</v>
      </c>
      <c r="I1268" s="23">
        <f>IFERROR(Rend_Filetadores[[#This Row],[Filé produzido (kg)]]/SUMIF(Rend_Filetadores[Data],Rend_Filetadores[[#This Row],[Data]],Rend_Filetadores[Filé produzido (kg)]),"")</f>
        <v>6.7412952098365828E-2</v>
      </c>
    </row>
    <row r="1269" spans="1:9" x14ac:dyDescent="0.3">
      <c r="A1269" s="8">
        <v>45769</v>
      </c>
      <c r="B1269" s="9" t="s">
        <v>12</v>
      </c>
      <c r="C1269" s="32">
        <v>606.6</v>
      </c>
      <c r="D1269" s="11">
        <v>263.59999999999997</v>
      </c>
      <c r="E1269" s="16">
        <v>263.59999999999997</v>
      </c>
      <c r="F1269" s="16"/>
      <c r="G1269" s="12">
        <f t="shared" si="19"/>
        <v>0.43455324760962738</v>
      </c>
      <c r="H1269" s="13">
        <f>COUNTIF(Rend_Filetadores[Data],Rend_Filetadores[[#This Row],[Data]])</f>
        <v>16</v>
      </c>
      <c r="I1269" s="23">
        <f>IFERROR(Rend_Filetadores[[#This Row],[Filé produzido (kg)]]/SUMIF(Rend_Filetadores[Data],Rend_Filetadores[[#This Row],[Data]],Rend_Filetadores[Filé produzido (kg)]),"")</f>
        <v>5.9253264998763676E-2</v>
      </c>
    </row>
    <row r="1270" spans="1:9" x14ac:dyDescent="0.3">
      <c r="A1270" s="8">
        <v>45769</v>
      </c>
      <c r="B1270" s="9" t="s">
        <v>13</v>
      </c>
      <c r="C1270" s="32">
        <v>828.59999999999991</v>
      </c>
      <c r="D1270" s="11">
        <v>366.1</v>
      </c>
      <c r="E1270" s="16">
        <v>366.1</v>
      </c>
      <c r="F1270" s="16"/>
      <c r="G1270" s="12">
        <f t="shared" si="19"/>
        <v>0.44182959208303169</v>
      </c>
      <c r="H1270" s="13">
        <f>COUNTIF(Rend_Filetadores[Data],Rend_Filetadores[[#This Row],[Data]])</f>
        <v>16</v>
      </c>
      <c r="I1270" s="23">
        <f>IFERROR(Rend_Filetadores[[#This Row],[Filé produzido (kg)]]/SUMIF(Rend_Filetadores[Data],Rend_Filetadores[[#This Row],[Data]],Rend_Filetadores[Filé produzido (kg)]),"")</f>
        <v>8.2293703778631974E-2</v>
      </c>
    </row>
    <row r="1271" spans="1:9" x14ac:dyDescent="0.3">
      <c r="A1271" s="8">
        <v>45769</v>
      </c>
      <c r="B1271" s="9" t="s">
        <v>14</v>
      </c>
      <c r="C1271" s="32">
        <v>931.20000000000016</v>
      </c>
      <c r="D1271" s="11">
        <v>409.89999999999986</v>
      </c>
      <c r="E1271" s="16">
        <v>409.89999999999986</v>
      </c>
      <c r="F1271" s="16"/>
      <c r="G1271" s="12">
        <f t="shared" si="19"/>
        <v>0.44018470790377984</v>
      </c>
      <c r="H1271" s="13">
        <f>COUNTIF(Rend_Filetadores[Data],Rend_Filetadores[[#This Row],[Data]])</f>
        <v>16</v>
      </c>
      <c r="I1271" s="23">
        <f>IFERROR(Rend_Filetadores[[#This Row],[Filé produzido (kg)]]/SUMIF(Rend_Filetadores[Data],Rend_Filetadores[[#This Row],[Data]],Rend_Filetadores[Filé produzido (kg)]),"")</f>
        <v>9.2139276642614676E-2</v>
      </c>
    </row>
    <row r="1272" spans="1:9" x14ac:dyDescent="0.3">
      <c r="A1272" s="8">
        <v>45769</v>
      </c>
      <c r="B1272" s="9" t="s">
        <v>15</v>
      </c>
      <c r="C1272" s="32">
        <v>733.7</v>
      </c>
      <c r="D1272" s="11">
        <v>316.80000000000007</v>
      </c>
      <c r="E1272" s="16">
        <v>316.80000000000007</v>
      </c>
      <c r="F1272" s="16"/>
      <c r="G1272" s="12">
        <f t="shared" si="19"/>
        <v>0.43178410794602706</v>
      </c>
      <c r="H1272" s="13">
        <f>COUNTIF(Rend_Filetadores[Data],Rend_Filetadores[[#This Row],[Data]])</f>
        <v>16</v>
      </c>
      <c r="I1272" s="23">
        <f>IFERROR(Rend_Filetadores[[#This Row],[Filé produzido (kg)]]/SUMIF(Rend_Filetadores[Data],Rend_Filetadores[[#This Row],[Data]],Rend_Filetadores[Filé produzido (kg)]),"")</f>
        <v>7.12118146874368E-2</v>
      </c>
    </row>
    <row r="1273" spans="1:9" x14ac:dyDescent="0.3">
      <c r="A1273" s="8">
        <v>45769</v>
      </c>
      <c r="B1273" s="9" t="s">
        <v>17</v>
      </c>
      <c r="C1273" s="32">
        <v>626.40000000000009</v>
      </c>
      <c r="D1273" s="11">
        <v>265.09999999999997</v>
      </c>
      <c r="E1273" s="16">
        <v>265.09999999999997</v>
      </c>
      <c r="F1273" s="16"/>
      <c r="G1273" s="12">
        <f t="shared" si="19"/>
        <v>0.42321200510855672</v>
      </c>
      <c r="H1273" s="13">
        <f>COUNTIF(Rend_Filetadores[Data],Rend_Filetadores[[#This Row],[Data]])</f>
        <v>16</v>
      </c>
      <c r="I1273" s="36">
        <f>IFERROR(Rend_Filetadores[[#This Row],[Filé produzido (kg)]]/SUMIF(Rend_Filetadores[Data],Rend_Filetadores[[#This Row],[Data]],Rend_Filetadores[Filé produzido (kg)]),"")</f>
        <v>5.9590442151639798E-2</v>
      </c>
    </row>
    <row r="1274" spans="1:9" x14ac:dyDescent="0.3">
      <c r="A1274" s="8">
        <v>45769</v>
      </c>
      <c r="B1274" s="9" t="s">
        <v>18</v>
      </c>
      <c r="C1274" s="32">
        <v>608.4</v>
      </c>
      <c r="D1274" s="11">
        <v>266.40000000000009</v>
      </c>
      <c r="E1274" s="16">
        <v>266.40000000000009</v>
      </c>
      <c r="F1274" s="16"/>
      <c r="G1274" s="12">
        <f t="shared" si="19"/>
        <v>0.43786982248520728</v>
      </c>
      <c r="H1274" s="13">
        <f>COUNTIF(Rend_Filetadores[Data],Rend_Filetadores[[#This Row],[Data]])</f>
        <v>16</v>
      </c>
      <c r="I1274" s="36">
        <f>IFERROR(Rend_Filetadores[[#This Row],[Filé produzido (kg)]]/SUMIF(Rend_Filetadores[Data],Rend_Filetadores[[#This Row],[Data]],Rend_Filetadores[Filé produzido (kg)]),"")</f>
        <v>5.9882662350799136E-2</v>
      </c>
    </row>
    <row r="1275" spans="1:9" x14ac:dyDescent="0.3">
      <c r="A1275" s="8">
        <v>45769</v>
      </c>
      <c r="B1275" s="9" t="s">
        <v>40</v>
      </c>
      <c r="C1275" s="32">
        <v>345.9</v>
      </c>
      <c r="D1275" s="11">
        <v>135.80000000000001</v>
      </c>
      <c r="E1275" s="16">
        <v>135.80000000000001</v>
      </c>
      <c r="F1275" s="16"/>
      <c r="G1275" s="12">
        <f t="shared" si="19"/>
        <v>0.39259901705695294</v>
      </c>
      <c r="H1275" s="13">
        <f>COUNTIF(Rend_Filetadores[Data],Rend_Filetadores[[#This Row],[Data]])</f>
        <v>16</v>
      </c>
      <c r="I1275" s="36">
        <f>IFERROR(Rend_Filetadores[[#This Row],[Filé produzido (kg)]]/SUMIF(Rend_Filetadores[Data],Rend_Filetadores[[#This Row],[Data]],Rend_Filetadores[Filé produzido (kg)]),"")</f>
        <v>3.052577157371817E-2</v>
      </c>
    </row>
    <row r="1276" spans="1:9" x14ac:dyDescent="0.3">
      <c r="A1276" s="8">
        <v>45769</v>
      </c>
      <c r="B1276" s="9" t="s">
        <v>21</v>
      </c>
      <c r="C1276" s="32">
        <v>605.29999999999995</v>
      </c>
      <c r="D1276" s="11">
        <v>271.69999999999987</v>
      </c>
      <c r="E1276" s="16">
        <v>271.69999999999987</v>
      </c>
      <c r="F1276" s="16"/>
      <c r="G1276" s="12">
        <f t="shared" si="19"/>
        <v>0.44886832975384089</v>
      </c>
      <c r="H1276" s="13">
        <f>COUNTIF(Rend_Filetadores[Data],Rend_Filetadores[[#This Row],[Data]])</f>
        <v>16</v>
      </c>
      <c r="I1276" s="36">
        <f>IFERROR(Rend_Filetadores[[#This Row],[Filé produzido (kg)]]/SUMIF(Rend_Filetadores[Data],Rend_Filetadores[[#This Row],[Data]],Rend_Filetadores[Filé produzido (kg)]),"")</f>
        <v>6.1074021624294712E-2</v>
      </c>
    </row>
    <row r="1277" spans="1:9" x14ac:dyDescent="0.3">
      <c r="A1277" s="8">
        <v>45769</v>
      </c>
      <c r="B1277" s="9" t="s">
        <v>30</v>
      </c>
      <c r="C1277" s="32">
        <v>408.29999999999995</v>
      </c>
      <c r="D1277" s="11">
        <v>175.99999999999997</v>
      </c>
      <c r="E1277" s="16">
        <v>175.99999999999997</v>
      </c>
      <c r="F1277" s="16"/>
      <c r="G1277" s="12">
        <f t="shared" si="19"/>
        <v>0.43105559637521429</v>
      </c>
      <c r="H1277" s="13">
        <f>COUNTIF(Rend_Filetadores[Data],Rend_Filetadores[[#This Row],[Data]])</f>
        <v>16</v>
      </c>
      <c r="I1277" s="36">
        <f>IFERROR(Rend_Filetadores[[#This Row],[Filé produzido (kg)]]/SUMIF(Rend_Filetadores[Data],Rend_Filetadores[[#This Row],[Data]],Rend_Filetadores[Filé produzido (kg)]),"")</f>
        <v>3.9562119270798203E-2</v>
      </c>
    </row>
    <row r="1278" spans="1:9" x14ac:dyDescent="0.3">
      <c r="A1278" s="8">
        <v>45769</v>
      </c>
      <c r="B1278" s="9" t="s">
        <v>35</v>
      </c>
      <c r="C1278" s="32">
        <v>603.1</v>
      </c>
      <c r="D1278" s="11">
        <v>266.09999999999991</v>
      </c>
      <c r="E1278" s="16">
        <v>266.09999999999991</v>
      </c>
      <c r="F1278" s="16"/>
      <c r="G1278" s="12">
        <f t="shared" si="19"/>
        <v>0.44122036146576005</v>
      </c>
      <c r="H1278" s="13">
        <f>COUNTIF(Rend_Filetadores[Data],Rend_Filetadores[[#This Row],[Data]])</f>
        <v>16</v>
      </c>
      <c r="I1278" s="36">
        <f>IFERROR(Rend_Filetadores[[#This Row],[Filé produzido (kg)]]/SUMIF(Rend_Filetadores[Data],Rend_Filetadores[[#This Row],[Data]],Rend_Filetadores[Filé produzido (kg)]),"")</f>
        <v>5.9815226920223868E-2</v>
      </c>
    </row>
    <row r="1279" spans="1:9" x14ac:dyDescent="0.3">
      <c r="A1279" s="8">
        <v>45769</v>
      </c>
      <c r="B1279" s="9" t="s">
        <v>16</v>
      </c>
      <c r="C1279" s="32">
        <v>611.90000000000009</v>
      </c>
      <c r="D1279" s="11">
        <v>262.40000000000003</v>
      </c>
      <c r="E1279" s="16">
        <v>262.40000000000003</v>
      </c>
      <c r="F1279" s="16"/>
      <c r="G1279" s="12">
        <f t="shared" si="19"/>
        <v>0.42882823990848179</v>
      </c>
      <c r="H1279" s="13">
        <f>COUNTIF(Rend_Filetadores[Data],Rend_Filetadores[[#This Row],[Data]])</f>
        <v>16</v>
      </c>
      <c r="I1279" s="36">
        <f>IFERROR(Rend_Filetadores[[#This Row],[Filé produzido (kg)]]/SUMIF(Rend_Filetadores[Data],Rend_Filetadores[[#This Row],[Data]],Rend_Filetadores[Filé produzido (kg)]),"")</f>
        <v>5.89835232764628E-2</v>
      </c>
    </row>
    <row r="1280" spans="1:9" x14ac:dyDescent="0.3">
      <c r="A1280" s="8">
        <v>45769</v>
      </c>
      <c r="B1280" s="9" t="s">
        <v>19</v>
      </c>
      <c r="C1280" s="32">
        <v>615.4</v>
      </c>
      <c r="D1280" s="11">
        <v>267.60000000000002</v>
      </c>
      <c r="E1280" s="16">
        <v>267.60000000000002</v>
      </c>
      <c r="F1280" s="16">
        <v>7</v>
      </c>
      <c r="G1280" s="12">
        <f t="shared" si="19"/>
        <v>0.43483912902177452</v>
      </c>
      <c r="H1280" s="13">
        <f>COUNTIF(Rend_Filetadores[Data],Rend_Filetadores[[#This Row],[Data]])</f>
        <v>16</v>
      </c>
      <c r="I1280" s="23">
        <f>IFERROR(Rend_Filetadores[[#This Row],[Filé produzido (kg)]]/SUMIF(Rend_Filetadores[Data],Rend_Filetadores[[#This Row],[Data]],Rend_Filetadores[Filé produzido (kg)]),"")</f>
        <v>6.0152404073100012E-2</v>
      </c>
    </row>
    <row r="1281" spans="1:9" x14ac:dyDescent="0.3">
      <c r="A1281" s="8">
        <v>45770</v>
      </c>
      <c r="B1281" s="9" t="s">
        <v>9</v>
      </c>
      <c r="C1281" s="32">
        <v>869.4</v>
      </c>
      <c r="D1281" s="11">
        <v>370.20000000000005</v>
      </c>
      <c r="E1281" s="16">
        <v>370.20000000000005</v>
      </c>
      <c r="F1281" s="16"/>
      <c r="G1281" s="12">
        <f t="shared" si="19"/>
        <v>0.42581090407177369</v>
      </c>
      <c r="H1281" s="13">
        <f>COUNTIF(Rend_Filetadores[Data],Rend_Filetadores[[#This Row],[Data]])</f>
        <v>16</v>
      </c>
      <c r="I1281" s="23">
        <f>IFERROR(Rend_Filetadores[[#This Row],[Filé produzido (kg)]]/SUMIF(Rend_Filetadores[Data],Rend_Filetadores[[#This Row],[Data]],Rend_Filetadores[Filé produzido (kg)]),"")</f>
        <v>8.2297756930395954E-2</v>
      </c>
    </row>
    <row r="1282" spans="1:9" x14ac:dyDescent="0.3">
      <c r="A1282" s="8">
        <v>45770</v>
      </c>
      <c r="B1282" s="9" t="s">
        <v>26</v>
      </c>
      <c r="C1282" s="32">
        <v>802.4</v>
      </c>
      <c r="D1282" s="11">
        <v>330.9</v>
      </c>
      <c r="E1282" s="16">
        <v>330.9</v>
      </c>
      <c r="F1282" s="16"/>
      <c r="G1282" s="12">
        <f t="shared" si="19"/>
        <v>0.4123878364905284</v>
      </c>
      <c r="H1282" s="13">
        <f>COUNTIF(Rend_Filetadores[Data],Rend_Filetadores[[#This Row],[Data]])</f>
        <v>16</v>
      </c>
      <c r="I1282" s="23">
        <f>IFERROR(Rend_Filetadores[[#This Row],[Filé produzido (kg)]]/SUMIF(Rend_Filetadores[Data],Rend_Filetadores[[#This Row],[Data]],Rend_Filetadores[Filé produzido (kg)]),"")</f>
        <v>7.3561123090945479E-2</v>
      </c>
    </row>
    <row r="1283" spans="1:9" x14ac:dyDescent="0.3">
      <c r="A1283" s="8">
        <v>45770</v>
      </c>
      <c r="B1283" s="9" t="s">
        <v>10</v>
      </c>
      <c r="C1283" s="32">
        <v>723.9</v>
      </c>
      <c r="D1283" s="11">
        <v>315.10000000000002</v>
      </c>
      <c r="E1283" s="16">
        <v>315.10000000000002</v>
      </c>
      <c r="F1283" s="16"/>
      <c r="G1283" s="12">
        <f t="shared" si="19"/>
        <v>0.43528111617626747</v>
      </c>
      <c r="H1283" s="13">
        <f>COUNTIF(Rend_Filetadores[Data],Rend_Filetadores[[#This Row],[Data]])</f>
        <v>16</v>
      </c>
      <c r="I1283" s="23">
        <f>IFERROR(Rend_Filetadores[[#This Row],[Filé produzido (kg)]]/SUMIF(Rend_Filetadores[Data],Rend_Filetadores[[#This Row],[Data]],Rend_Filetadores[Filé produzido (kg)]),"")</f>
        <v>7.0048685058800006E-2</v>
      </c>
    </row>
    <row r="1284" spans="1:9" x14ac:dyDescent="0.3">
      <c r="A1284" s="8">
        <v>45770</v>
      </c>
      <c r="B1284" s="9" t="s">
        <v>11</v>
      </c>
      <c r="C1284" s="32">
        <v>718.59999999999991</v>
      </c>
      <c r="D1284" s="11">
        <v>315.00000000000006</v>
      </c>
      <c r="E1284" s="16">
        <v>315.00000000000006</v>
      </c>
      <c r="F1284" s="16"/>
      <c r="G1284" s="12">
        <f t="shared" ref="G1284:G1347" si="20">IFERROR(D1284/C1284,"")</f>
        <v>0.43835235179515736</v>
      </c>
      <c r="H1284" s="13">
        <f>COUNTIF(Rend_Filetadores[Data],Rend_Filetadores[[#This Row],[Data]])</f>
        <v>16</v>
      </c>
      <c r="I1284" s="23">
        <f>IFERROR(Rend_Filetadores[[#This Row],[Filé produzido (kg)]]/SUMIF(Rend_Filetadores[Data],Rend_Filetadores[[#This Row],[Data]],Rend_Filetadores[Filé produzido (kg)]),"")</f>
        <v>7.0026454438343391E-2</v>
      </c>
    </row>
    <row r="1285" spans="1:9" x14ac:dyDescent="0.3">
      <c r="A1285" s="8">
        <v>45770</v>
      </c>
      <c r="B1285" s="9" t="s">
        <v>12</v>
      </c>
      <c r="C1285" s="32">
        <v>646.5</v>
      </c>
      <c r="D1285" s="11">
        <v>274.5</v>
      </c>
      <c r="E1285" s="16">
        <v>274.5</v>
      </c>
      <c r="F1285" s="16"/>
      <c r="G1285" s="12">
        <f t="shared" si="20"/>
        <v>0.42459396751740142</v>
      </c>
      <c r="H1285" s="13">
        <f>COUNTIF(Rend_Filetadores[Data],Rend_Filetadores[[#This Row],[Data]])</f>
        <v>16</v>
      </c>
      <c r="I1285" s="23">
        <f>IFERROR(Rend_Filetadores[[#This Row],[Filé produzido (kg)]]/SUMIF(Rend_Filetadores[Data],Rend_Filetadores[[#This Row],[Data]],Rend_Filetadores[Filé produzido (kg)]),"")</f>
        <v>6.1023053153413519E-2</v>
      </c>
    </row>
    <row r="1286" spans="1:9" x14ac:dyDescent="0.3">
      <c r="A1286" s="8">
        <v>45770</v>
      </c>
      <c r="B1286" s="9" t="s">
        <v>13</v>
      </c>
      <c r="C1286" s="32">
        <v>742.1</v>
      </c>
      <c r="D1286" s="11">
        <v>320.40000000000003</v>
      </c>
      <c r="E1286" s="16">
        <v>320.40000000000003</v>
      </c>
      <c r="F1286" s="16"/>
      <c r="G1286" s="12">
        <f t="shared" si="20"/>
        <v>0.43174774289179357</v>
      </c>
      <c r="H1286" s="13">
        <f>COUNTIF(Rend_Filetadores[Data],Rend_Filetadores[[#This Row],[Data]])</f>
        <v>16</v>
      </c>
      <c r="I1286" s="23">
        <f>IFERROR(Rend_Filetadores[[#This Row],[Filé produzido (kg)]]/SUMIF(Rend_Filetadores[Data],Rend_Filetadores[[#This Row],[Data]],Rend_Filetadores[Filé produzido (kg)]),"")</f>
        <v>7.1226907943000711E-2</v>
      </c>
    </row>
    <row r="1287" spans="1:9" x14ac:dyDescent="0.3">
      <c r="A1287" s="8">
        <v>45770</v>
      </c>
      <c r="B1287" s="9" t="s">
        <v>14</v>
      </c>
      <c r="C1287" s="32">
        <v>1065.6000000000001</v>
      </c>
      <c r="D1287" s="11">
        <v>459.1</v>
      </c>
      <c r="E1287" s="16">
        <v>459.1</v>
      </c>
      <c r="F1287" s="16"/>
      <c r="G1287" s="12">
        <f t="shared" si="20"/>
        <v>0.43083708708708707</v>
      </c>
      <c r="H1287" s="13">
        <f>COUNTIF(Rend_Filetadores[Data],Rend_Filetadores[[#This Row],[Data]])</f>
        <v>16</v>
      </c>
      <c r="I1287" s="23">
        <f>IFERROR(Rend_Filetadores[[#This Row],[Filé produzido (kg)]]/SUMIF(Rend_Filetadores[Data],Rend_Filetadores[[#This Row],[Data]],Rend_Filetadores[Filé produzido (kg)]),"")</f>
        <v>0.10206077851632842</v>
      </c>
    </row>
    <row r="1288" spans="1:9" x14ac:dyDescent="0.3">
      <c r="A1288" s="8">
        <v>45770</v>
      </c>
      <c r="B1288" s="9" t="s">
        <v>15</v>
      </c>
      <c r="C1288" s="10">
        <v>824.79999999999984</v>
      </c>
      <c r="D1288" s="11">
        <v>349.00000000000017</v>
      </c>
      <c r="E1288" s="10">
        <v>349.00000000000017</v>
      </c>
      <c r="F1288" s="10"/>
      <c r="G1288" s="12">
        <f t="shared" si="20"/>
        <v>0.42313288069835142</v>
      </c>
      <c r="H1288" s="13">
        <f>COUNTIF(Rend_Filetadores[Data],Rend_Filetadores[[#This Row],[Data]])</f>
        <v>16</v>
      </c>
      <c r="I1288" s="23">
        <f>IFERROR(Rend_Filetadores[[#This Row],[Filé produzido (kg)]]/SUMIF(Rend_Filetadores[Data],Rend_Filetadores[[#This Row],[Data]],Rend_Filetadores[Filé produzido (kg)]),"")</f>
        <v>7.7584865393593189E-2</v>
      </c>
    </row>
    <row r="1289" spans="1:9" x14ac:dyDescent="0.3">
      <c r="A1289" s="8">
        <v>45770</v>
      </c>
      <c r="B1289" s="9" t="s">
        <v>17</v>
      </c>
      <c r="C1289" s="10">
        <v>160.9</v>
      </c>
      <c r="D1289" s="11">
        <v>65.200000000000017</v>
      </c>
      <c r="E1289" s="10">
        <v>65.200000000000017</v>
      </c>
      <c r="F1289" s="10"/>
      <c r="G1289" s="12">
        <f t="shared" si="20"/>
        <v>0.40522063393412067</v>
      </c>
      <c r="H1289" s="13">
        <f>COUNTIF(Rend_Filetadores[Data],Rend_Filetadores[[#This Row],[Data]])</f>
        <v>16</v>
      </c>
      <c r="I1289" s="23">
        <f>IFERROR(Rend_Filetadores[[#This Row],[Filé produzido (kg)]]/SUMIF(Rend_Filetadores[Data],Rend_Filetadores[[#This Row],[Data]],Rend_Filetadores[Filé produzido (kg)]),"")</f>
        <v>1.4494364537714254E-2</v>
      </c>
    </row>
    <row r="1290" spans="1:9" x14ac:dyDescent="0.3">
      <c r="A1290" s="8">
        <v>45770</v>
      </c>
      <c r="B1290" s="9" t="s">
        <v>18</v>
      </c>
      <c r="C1290" s="10">
        <v>627.79999999999995</v>
      </c>
      <c r="D1290" s="11">
        <v>265.00000000000011</v>
      </c>
      <c r="E1290" s="10">
        <v>265.00000000000011</v>
      </c>
      <c r="F1290" s="10"/>
      <c r="G1290" s="12">
        <f t="shared" si="20"/>
        <v>0.42210895189550834</v>
      </c>
      <c r="H1290" s="13">
        <f>COUNTIF(Rend_Filetadores[Data],Rend_Filetadores[[#This Row],[Data]])</f>
        <v>16</v>
      </c>
      <c r="I1290" s="23">
        <f>IFERROR(Rend_Filetadores[[#This Row],[Filé produzido (kg)]]/SUMIF(Rend_Filetadores[Data],Rend_Filetadores[[#This Row],[Data]],Rend_Filetadores[Filé produzido (kg)]),"")</f>
        <v>5.8911144210034939E-2</v>
      </c>
    </row>
    <row r="1291" spans="1:9" x14ac:dyDescent="0.3">
      <c r="A1291" s="8">
        <v>45770</v>
      </c>
      <c r="B1291" s="9" t="s">
        <v>30</v>
      </c>
      <c r="C1291" s="10">
        <v>408</v>
      </c>
      <c r="D1291" s="11">
        <v>167.5</v>
      </c>
      <c r="E1291" s="10">
        <v>167.5</v>
      </c>
      <c r="F1291" s="10"/>
      <c r="G1291" s="12">
        <f t="shared" si="20"/>
        <v>0.41053921568627449</v>
      </c>
      <c r="H1291" s="13">
        <f>COUNTIF(Rend_Filetadores[Data],Rend_Filetadores[[#This Row],[Data]])</f>
        <v>16</v>
      </c>
      <c r="I1291" s="23">
        <f>IFERROR(Rend_Filetadores[[#This Row],[Filé produzido (kg)]]/SUMIF(Rend_Filetadores[Data],Rend_Filetadores[[#This Row],[Data]],Rend_Filetadores[Filé produzido (kg)]),"")</f>
        <v>3.723628926483339E-2</v>
      </c>
    </row>
    <row r="1292" spans="1:9" x14ac:dyDescent="0.3">
      <c r="A1292" s="8">
        <v>45770</v>
      </c>
      <c r="B1292" s="9" t="s">
        <v>21</v>
      </c>
      <c r="C1292" s="10">
        <v>852.69999999999993</v>
      </c>
      <c r="D1292" s="11">
        <v>375.29999999999995</v>
      </c>
      <c r="E1292" s="10">
        <v>375.29999999999995</v>
      </c>
      <c r="F1292" s="10"/>
      <c r="G1292" s="12">
        <f t="shared" si="20"/>
        <v>0.44013134748446109</v>
      </c>
      <c r="H1292" s="13">
        <f>COUNTIF(Rend_Filetadores[Data],Rend_Filetadores[[#This Row],[Data]])</f>
        <v>16</v>
      </c>
      <c r="I1292" s="23">
        <f>IFERROR(Rend_Filetadores[[#This Row],[Filé produzido (kg)]]/SUMIF(Rend_Filetadores[Data],Rend_Filetadores[[#This Row],[Data]],Rend_Filetadores[Filé produzido (kg)]),"")</f>
        <v>8.3431518573683389E-2</v>
      </c>
    </row>
    <row r="1293" spans="1:9" x14ac:dyDescent="0.3">
      <c r="A1293" s="8">
        <v>45770</v>
      </c>
      <c r="B1293" s="9" t="s">
        <v>38</v>
      </c>
      <c r="C1293" s="10">
        <v>189</v>
      </c>
      <c r="D1293" s="11">
        <v>80.8</v>
      </c>
      <c r="E1293" s="10">
        <v>80.8</v>
      </c>
      <c r="F1293" s="10"/>
      <c r="G1293" s="12">
        <f t="shared" si="20"/>
        <v>0.42751322751322751</v>
      </c>
      <c r="H1293" s="13">
        <f>COUNTIF(Rend_Filetadores[Data],Rend_Filetadores[[#This Row],[Data]])</f>
        <v>16</v>
      </c>
      <c r="I1293" s="23">
        <f>IFERROR(Rend_Filetadores[[#This Row],[Filé produzido (kg)]]/SUMIF(Rend_Filetadores[Data],Rend_Filetadores[[#This Row],[Data]],Rend_Filetadores[Filé produzido (kg)]),"")</f>
        <v>1.7962341328946495E-2</v>
      </c>
    </row>
    <row r="1294" spans="1:9" ht="17.25" customHeight="1" x14ac:dyDescent="0.3">
      <c r="A1294" s="8">
        <v>45770</v>
      </c>
      <c r="B1294" s="9" t="s">
        <v>35</v>
      </c>
      <c r="C1294" s="10">
        <v>657.5</v>
      </c>
      <c r="D1294" s="11">
        <v>286.10000000000002</v>
      </c>
      <c r="E1294" s="10">
        <v>286.10000000000002</v>
      </c>
      <c r="F1294" s="10"/>
      <c r="G1294" s="12">
        <f t="shared" si="20"/>
        <v>0.43513307984790878</v>
      </c>
      <c r="H1294" s="13">
        <f>COUNTIF(Rend_Filetadores[Data],Rend_Filetadores[[#This Row],[Data]])</f>
        <v>16</v>
      </c>
      <c r="I1294" s="23">
        <f>IFERROR(Rend_Filetadores[[#This Row],[Filé produzido (kg)]]/SUMIF(Rend_Filetadores[Data],Rend_Filetadores[[#This Row],[Data]],Rend_Filetadores[Filé produzido (kg)]),"")</f>
        <v>6.3601805126381097E-2</v>
      </c>
    </row>
    <row r="1295" spans="1:9" x14ac:dyDescent="0.3">
      <c r="A1295" s="8">
        <v>45770</v>
      </c>
      <c r="B1295" s="9" t="s">
        <v>16</v>
      </c>
      <c r="C1295" s="10">
        <v>625.5</v>
      </c>
      <c r="D1295" s="11">
        <v>254.8</v>
      </c>
      <c r="E1295" s="10">
        <v>254.8</v>
      </c>
      <c r="F1295" s="10"/>
      <c r="G1295" s="12">
        <f t="shared" si="20"/>
        <v>0.40735411670663468</v>
      </c>
      <c r="H1295" s="13">
        <f>COUNTIF(Rend_Filetadores[Data],Rend_Filetadores[[#This Row],[Data]])</f>
        <v>16</v>
      </c>
      <c r="I1295" s="23">
        <f>IFERROR(Rend_Filetadores[[#This Row],[Filé produzido (kg)]]/SUMIF(Rend_Filetadores[Data],Rend_Filetadores[[#This Row],[Data]],Rend_Filetadores[Filé produzido (kg)]),"")</f>
        <v>5.6643620923459988E-2</v>
      </c>
    </row>
    <row r="1296" spans="1:9" x14ac:dyDescent="0.3">
      <c r="A1296" s="8">
        <v>45770</v>
      </c>
      <c r="B1296" s="9" t="s">
        <v>19</v>
      </c>
      <c r="C1296" s="10">
        <v>623.30000000000007</v>
      </c>
      <c r="D1296" s="11">
        <v>269.40000000000003</v>
      </c>
      <c r="E1296" s="10">
        <v>269.40000000000003</v>
      </c>
      <c r="F1296" s="10"/>
      <c r="G1296" s="12">
        <f t="shared" si="20"/>
        <v>0.43221562650409112</v>
      </c>
      <c r="H1296" s="13">
        <f>COUNTIF(Rend_Filetadores[Data],Rend_Filetadores[[#This Row],[Data]])</f>
        <v>16</v>
      </c>
      <c r="I1296" s="23">
        <f>IFERROR(Rend_Filetadores[[#This Row],[Filé produzido (kg)]]/SUMIF(Rend_Filetadores[Data],Rend_Filetadores[[#This Row],[Data]],Rend_Filetadores[Filé produzido (kg)]),"")</f>
        <v>5.9889291510126064E-2</v>
      </c>
    </row>
    <row r="1297" spans="1:9" x14ac:dyDescent="0.3">
      <c r="A1297" s="8">
        <v>45771</v>
      </c>
      <c r="B1297" s="9" t="s">
        <v>9</v>
      </c>
      <c r="C1297" s="10">
        <v>814.69999999999993</v>
      </c>
      <c r="D1297" s="11">
        <v>331.00000000000006</v>
      </c>
      <c r="E1297" s="10">
        <v>331.00000000000006</v>
      </c>
      <c r="F1297" s="10"/>
      <c r="G1297" s="12">
        <f t="shared" si="20"/>
        <v>0.4062845219099056</v>
      </c>
      <c r="H1297" s="13">
        <f>COUNTIF(Rend_Filetadores[Data],Rend_Filetadores[[#This Row],[Data]])</f>
        <v>17</v>
      </c>
      <c r="I1297" s="23">
        <f>IFERROR(Rend_Filetadores[[#This Row],[Filé produzido (kg)]]/SUMIF(Rend_Filetadores[Data],Rend_Filetadores[[#This Row],[Data]],Rend_Filetadores[Filé produzido (kg)]),"")</f>
        <v>8.1948949023297288E-2</v>
      </c>
    </row>
    <row r="1298" spans="1:9" x14ac:dyDescent="0.3">
      <c r="A1298" s="8">
        <v>45771</v>
      </c>
      <c r="B1298" s="9" t="s">
        <v>26</v>
      </c>
      <c r="C1298" s="10">
        <v>640.70000000000005</v>
      </c>
      <c r="D1298" s="11">
        <v>251.60000000000002</v>
      </c>
      <c r="E1298" s="10">
        <v>251.60000000000002</v>
      </c>
      <c r="F1298" s="10"/>
      <c r="G1298" s="12">
        <f t="shared" si="20"/>
        <v>0.39269548930856873</v>
      </c>
      <c r="H1298" s="13">
        <f>COUNTIF(Rend_Filetadores[Data],Rend_Filetadores[[#This Row],[Data]])</f>
        <v>17</v>
      </c>
      <c r="I1298" s="23">
        <f>IFERROR(Rend_Filetadores[[#This Row],[Filé produzido (kg)]]/SUMIF(Rend_Filetadores[Data],Rend_Filetadores[[#This Row],[Data]],Rend_Filetadores[Filé produzido (kg)]),"")</f>
        <v>6.2291104453962527E-2</v>
      </c>
    </row>
    <row r="1299" spans="1:9" x14ac:dyDescent="0.3">
      <c r="A1299" s="8">
        <v>45771</v>
      </c>
      <c r="B1299" s="9" t="s">
        <v>10</v>
      </c>
      <c r="C1299" s="10">
        <v>713.9</v>
      </c>
      <c r="D1299" s="11">
        <v>293.10000000000002</v>
      </c>
      <c r="E1299" s="10">
        <v>293.10000000000002</v>
      </c>
      <c r="F1299" s="10"/>
      <c r="G1299" s="12">
        <f t="shared" si="20"/>
        <v>0.41056170331979275</v>
      </c>
      <c r="H1299" s="13">
        <f>COUNTIF(Rend_Filetadores[Data],Rend_Filetadores[[#This Row],[Data]])</f>
        <v>17</v>
      </c>
      <c r="I1299" s="23">
        <f>IFERROR(Rend_Filetadores[[#This Row],[Filé produzido (kg)]]/SUMIF(Rend_Filetadores[Data],Rend_Filetadores[[#This Row],[Data]],Rend_Filetadores[Filé produzido (kg)]),"")</f>
        <v>7.2565670570176544E-2</v>
      </c>
    </row>
    <row r="1300" spans="1:9" x14ac:dyDescent="0.3">
      <c r="A1300" s="8">
        <v>45771</v>
      </c>
      <c r="B1300" s="9" t="s">
        <v>11</v>
      </c>
      <c r="C1300" s="15">
        <v>711.5</v>
      </c>
      <c r="D1300" s="11">
        <v>292.79999999999995</v>
      </c>
      <c r="E1300" s="10">
        <v>292.79999999999995</v>
      </c>
      <c r="F1300" s="10"/>
      <c r="G1300" s="12">
        <f t="shared" si="20"/>
        <v>0.41152494729444827</v>
      </c>
      <c r="H1300" s="13">
        <f>COUNTIF(Rend_Filetadores[Data],Rend_Filetadores[[#This Row],[Data]])</f>
        <v>17</v>
      </c>
      <c r="I1300" s="23">
        <f>IFERROR(Rend_Filetadores[[#This Row],[Filé produzido (kg)]]/SUMIF(Rend_Filetadores[Data],Rend_Filetadores[[#This Row],[Data]],Rend_Filetadores[Filé produzido (kg)]),"")</f>
        <v>7.2491396598252086E-2</v>
      </c>
    </row>
    <row r="1301" spans="1:9" x14ac:dyDescent="0.3">
      <c r="A1301" s="8">
        <v>45771</v>
      </c>
      <c r="B1301" s="9" t="s">
        <v>12</v>
      </c>
      <c r="C1301" s="10">
        <v>690.49999999999989</v>
      </c>
      <c r="D1301" s="11">
        <v>279.40000000000003</v>
      </c>
      <c r="E1301" s="10">
        <v>279.40000000000003</v>
      </c>
      <c r="F1301" s="10"/>
      <c r="G1301" s="12">
        <f t="shared" si="20"/>
        <v>0.40463432295438101</v>
      </c>
      <c r="H1301" s="13">
        <f>COUNTIF(Rend_Filetadores[Data],Rend_Filetadores[[#This Row],[Data]])</f>
        <v>17</v>
      </c>
      <c r="I1301" s="23">
        <f>IFERROR(Rend_Filetadores[[#This Row],[Filé produzido (kg)]]/SUMIF(Rend_Filetadores[Data],Rend_Filetadores[[#This Row],[Data]],Rend_Filetadores[Filé produzido (kg)]),"")</f>
        <v>6.9173825852293841E-2</v>
      </c>
    </row>
    <row r="1302" spans="1:9" x14ac:dyDescent="0.3">
      <c r="A1302" s="8">
        <v>45771</v>
      </c>
      <c r="B1302" s="9" t="s">
        <v>13</v>
      </c>
      <c r="C1302" s="10">
        <v>941.89999999999986</v>
      </c>
      <c r="D1302" s="11">
        <v>387.59999999999991</v>
      </c>
      <c r="E1302" s="10">
        <v>387.59999999999991</v>
      </c>
      <c r="F1302" s="10"/>
      <c r="G1302" s="12">
        <f t="shared" si="20"/>
        <v>0.41150865272321902</v>
      </c>
      <c r="H1302" s="13">
        <f>COUNTIF(Rend_Filetadores[Data],Rend_Filetadores[[#This Row],[Data]])</f>
        <v>17</v>
      </c>
      <c r="I1302" s="23">
        <f>IFERROR(Rend_Filetadores[[#This Row],[Filé produzido (kg)]]/SUMIF(Rend_Filetadores[Data],Rend_Filetadores[[#This Row],[Data]],Rend_Filetadores[Filé produzido (kg)]),"")</f>
        <v>9.5961971726374676E-2</v>
      </c>
    </row>
    <row r="1303" spans="1:9" x14ac:dyDescent="0.3">
      <c r="A1303" s="8">
        <v>45771</v>
      </c>
      <c r="B1303" s="9" t="s">
        <v>14</v>
      </c>
      <c r="C1303" s="10">
        <v>925.1</v>
      </c>
      <c r="D1303" s="11">
        <v>368.7999999999999</v>
      </c>
      <c r="E1303" s="10">
        <v>368.7999999999999</v>
      </c>
      <c r="F1303" s="10"/>
      <c r="G1303" s="12">
        <f t="shared" si="20"/>
        <v>0.39865960436709535</v>
      </c>
      <c r="H1303" s="13">
        <f>COUNTIF(Rend_Filetadores[Data],Rend_Filetadores[[#This Row],[Data]])</f>
        <v>17</v>
      </c>
      <c r="I1303" s="23">
        <f>IFERROR(Rend_Filetadores[[#This Row],[Filé produzido (kg)]]/SUMIF(Rend_Filetadores[Data],Rend_Filetadores[[#This Row],[Data]],Rend_Filetadores[Filé produzido (kg)]),"")</f>
        <v>9.1307469485776518E-2</v>
      </c>
    </row>
    <row r="1304" spans="1:9" x14ac:dyDescent="0.3">
      <c r="A1304" s="8">
        <v>45771</v>
      </c>
      <c r="B1304" s="9" t="s">
        <v>15</v>
      </c>
      <c r="C1304" s="16">
        <v>720.4</v>
      </c>
      <c r="D1304" s="11">
        <v>281.39999999999998</v>
      </c>
      <c r="E1304" s="16">
        <v>281.39999999999998</v>
      </c>
      <c r="F1304" s="16"/>
      <c r="G1304" s="12">
        <f t="shared" si="20"/>
        <v>0.3906163242642976</v>
      </c>
      <c r="H1304" s="13">
        <f>COUNTIF(Rend_Filetadores[Data],Rend_Filetadores[[#This Row],[Data]])</f>
        <v>17</v>
      </c>
      <c r="I1304" s="23">
        <f>IFERROR(Rend_Filetadores[[#This Row],[Filé produzido (kg)]]/SUMIF(Rend_Filetadores[Data],Rend_Filetadores[[#This Row],[Data]],Rend_Filetadores[Filé produzido (kg)]),"")</f>
        <v>6.9668985665123417E-2</v>
      </c>
    </row>
    <row r="1305" spans="1:9" x14ac:dyDescent="0.3">
      <c r="A1305" s="8">
        <v>45771</v>
      </c>
      <c r="B1305" s="9" t="s">
        <v>18</v>
      </c>
      <c r="C1305" s="16">
        <v>602.5</v>
      </c>
      <c r="D1305" s="11">
        <v>241.60000000000002</v>
      </c>
      <c r="E1305" s="16">
        <v>241.60000000000002</v>
      </c>
      <c r="F1305" s="16"/>
      <c r="G1305" s="12">
        <f t="shared" si="20"/>
        <v>0.40099585062240667</v>
      </c>
      <c r="H1305" s="13">
        <f>COUNTIF(Rend_Filetadores[Data],Rend_Filetadores[[#This Row],[Data]])</f>
        <v>17</v>
      </c>
      <c r="I1305" s="23">
        <f>IFERROR(Rend_Filetadores[[#This Row],[Filé produzido (kg)]]/SUMIF(Rend_Filetadores[Data],Rend_Filetadores[[#This Row],[Data]],Rend_Filetadores[Filé produzido (kg)]),"")</f>
        <v>5.9815305389814576E-2</v>
      </c>
    </row>
    <row r="1306" spans="1:9" x14ac:dyDescent="0.3">
      <c r="A1306" s="8">
        <v>45771</v>
      </c>
      <c r="B1306" s="9" t="s">
        <v>21</v>
      </c>
      <c r="C1306" s="16">
        <v>752</v>
      </c>
      <c r="D1306" s="11">
        <v>314.10000000000002</v>
      </c>
      <c r="E1306" s="16">
        <v>314.10000000000002</v>
      </c>
      <c r="F1306" s="16"/>
      <c r="G1306" s="12">
        <f t="shared" si="20"/>
        <v>0.41768617021276599</v>
      </c>
      <c r="H1306" s="13">
        <f>COUNTIF(Rend_Filetadores[Data],Rend_Filetadores[[#This Row],[Data]])</f>
        <v>17</v>
      </c>
      <c r="I1306" s="23">
        <f>IFERROR(Rend_Filetadores[[#This Row],[Filé produzido (kg)]]/SUMIF(Rend_Filetadores[Data],Rend_Filetadores[[#This Row],[Data]],Rend_Filetadores[Filé produzido (kg)]),"")</f>
        <v>7.7764848604887249E-2</v>
      </c>
    </row>
    <row r="1307" spans="1:9" x14ac:dyDescent="0.3">
      <c r="A1307" s="8">
        <v>45771</v>
      </c>
      <c r="B1307" s="9" t="s">
        <v>38</v>
      </c>
      <c r="C1307" s="16">
        <v>302.5</v>
      </c>
      <c r="D1307" s="11">
        <v>120.69999999999997</v>
      </c>
      <c r="E1307" s="16">
        <v>120.69999999999997</v>
      </c>
      <c r="F1307" s="16"/>
      <c r="G1307" s="12">
        <f t="shared" si="20"/>
        <v>0.39900826446280985</v>
      </c>
      <c r="H1307" s="13">
        <f>COUNTIF(Rend_Filetadores[Data],Rend_Filetadores[[#This Row],[Data]])</f>
        <v>17</v>
      </c>
      <c r="I1307" s="23">
        <f>IFERROR(Rend_Filetadores[[#This Row],[Filé produzido (kg)]]/SUMIF(Rend_Filetadores[Data],Rend_Filetadores[[#This Row],[Data]],Rend_Filetadores[Filé produzido (kg)]),"")</f>
        <v>2.9882894704265799E-2</v>
      </c>
    </row>
    <row r="1308" spans="1:9" x14ac:dyDescent="0.3">
      <c r="A1308" s="8">
        <v>45771</v>
      </c>
      <c r="B1308" s="9" t="s">
        <v>16</v>
      </c>
      <c r="C1308" s="16">
        <v>633.80000000000007</v>
      </c>
      <c r="D1308" s="11">
        <v>250.49999999999994</v>
      </c>
      <c r="E1308" s="16">
        <v>250.49999999999994</v>
      </c>
      <c r="F1308" s="16"/>
      <c r="G1308" s="12">
        <f t="shared" si="20"/>
        <v>0.39523508993373291</v>
      </c>
      <c r="H1308" s="13">
        <f>COUNTIF(Rend_Filetadores[Data],Rend_Filetadores[[#This Row],[Data]])</f>
        <v>17</v>
      </c>
      <c r="I1308" s="23">
        <f>IFERROR(Rend_Filetadores[[#This Row],[Filé produzido (kg)]]/SUMIF(Rend_Filetadores[Data],Rend_Filetadores[[#This Row],[Data]],Rend_Filetadores[Filé produzido (kg)]),"")</f>
        <v>6.2018766556906232E-2</v>
      </c>
    </row>
    <row r="1309" spans="1:9" x14ac:dyDescent="0.3">
      <c r="A1309" s="17">
        <v>45771</v>
      </c>
      <c r="B1309" s="18" t="s">
        <v>32</v>
      </c>
      <c r="C1309" s="20">
        <v>201</v>
      </c>
      <c r="D1309" s="11">
        <v>75.500000000000014</v>
      </c>
      <c r="E1309" s="20">
        <v>75.500000000000014</v>
      </c>
      <c r="F1309" s="20"/>
      <c r="G1309" s="12">
        <f t="shared" si="20"/>
        <v>0.37562189054726375</v>
      </c>
      <c r="H1309" s="20">
        <f>COUNTIF(Rend_Filetadores[Data],Rend_Filetadores[[#This Row],[Data]])</f>
        <v>17</v>
      </c>
      <c r="I1309" s="24">
        <f>IFERROR(Rend_Filetadores[[#This Row],[Filé produzido (kg)]]/SUMIF(Rend_Filetadores[Data],Rend_Filetadores[[#This Row],[Data]],Rend_Filetadores[Filé produzido (kg)]),"")</f>
        <v>1.8692282934317055E-2</v>
      </c>
    </row>
    <row r="1310" spans="1:9" x14ac:dyDescent="0.3">
      <c r="A1310" s="8">
        <v>45771</v>
      </c>
      <c r="B1310" s="9" t="s">
        <v>19</v>
      </c>
      <c r="C1310" s="16">
        <v>600</v>
      </c>
      <c r="D1310" s="11">
        <v>240.49999999999997</v>
      </c>
      <c r="E1310" s="16">
        <v>240.49999999999997</v>
      </c>
      <c r="F1310" s="16"/>
      <c r="G1310" s="12">
        <f t="shared" si="20"/>
        <v>0.40083333333333326</v>
      </c>
      <c r="H1310" s="13">
        <f>COUNTIF(Rend_Filetadores[Data],Rend_Filetadores[[#This Row],[Data]])</f>
        <v>17</v>
      </c>
      <c r="I1310" s="23">
        <f>IFERROR(Rend_Filetadores[[#This Row],[Filé produzido (kg)]]/SUMIF(Rend_Filetadores[Data],Rend_Filetadores[[#This Row],[Data]],Rend_Filetadores[Filé produzido (kg)]),"")</f>
        <v>5.9542967492758288E-2</v>
      </c>
    </row>
    <row r="1311" spans="1:9" x14ac:dyDescent="0.3">
      <c r="A1311" s="8">
        <v>45771</v>
      </c>
      <c r="B1311" s="9" t="s">
        <v>41</v>
      </c>
      <c r="C1311" s="16">
        <v>274.20000000000005</v>
      </c>
      <c r="D1311" s="11">
        <v>106</v>
      </c>
      <c r="E1311" s="16">
        <v>106</v>
      </c>
      <c r="F1311" s="16"/>
      <c r="G1311" s="12">
        <f t="shared" si="20"/>
        <v>0.38657913931436899</v>
      </c>
      <c r="H1311" s="13">
        <f>COUNTIF(Rend_Filetadores[Data],Rend_Filetadores[[#This Row],[Data]])</f>
        <v>17</v>
      </c>
      <c r="I1311" s="23">
        <f>IFERROR(Rend_Filetadores[[#This Row],[Filé produzido (kg)]]/SUMIF(Rend_Filetadores[Data],Rend_Filetadores[[#This Row],[Data]],Rend_Filetadores[Filé produzido (kg)]),"")</f>
        <v>2.6243470079968315E-2</v>
      </c>
    </row>
    <row r="1312" spans="1:9" x14ac:dyDescent="0.3">
      <c r="A1312" s="8">
        <v>45771</v>
      </c>
      <c r="B1312" s="9" t="s">
        <v>42</v>
      </c>
      <c r="C1312" s="16">
        <v>361.09999999999997</v>
      </c>
      <c r="D1312" s="11">
        <v>135.69999999999999</v>
      </c>
      <c r="E1312" s="16">
        <v>135.69999999999999</v>
      </c>
      <c r="F1312" s="16"/>
      <c r="G1312" s="12">
        <f t="shared" si="20"/>
        <v>0.37579617834394907</v>
      </c>
      <c r="H1312" s="13">
        <f>COUNTIF(Rend_Filetadores[Data],Rend_Filetadores[[#This Row],[Data]])</f>
        <v>17</v>
      </c>
      <c r="I1312" s="23">
        <f>IFERROR(Rend_Filetadores[[#This Row],[Filé produzido (kg)]]/SUMIF(Rend_Filetadores[Data],Rend_Filetadores[[#This Row],[Data]],Rend_Filetadores[Filé produzido (kg)]),"")</f>
        <v>3.3596593300487733E-2</v>
      </c>
    </row>
    <row r="1313" spans="1:9" x14ac:dyDescent="0.3">
      <c r="A1313" s="8">
        <v>45771</v>
      </c>
      <c r="B1313" s="9" t="s">
        <v>30</v>
      </c>
      <c r="C1313" s="16">
        <v>202.5</v>
      </c>
      <c r="D1313" s="11">
        <v>68.8</v>
      </c>
      <c r="E1313" s="16">
        <v>68.8</v>
      </c>
      <c r="F1313" s="16"/>
      <c r="G1313" s="12">
        <f t="shared" si="20"/>
        <v>0.33975308641975305</v>
      </c>
      <c r="H1313" s="13">
        <f>COUNTIF(Rend_Filetadores[Data],Rend_Filetadores[[#This Row],[Data]])</f>
        <v>17</v>
      </c>
      <c r="I1313" s="23">
        <f>IFERROR(Rend_Filetadores[[#This Row],[Filé produzido (kg)]]/SUMIF(Rend_Filetadores[Data],Rend_Filetadores[[#This Row],[Data]],Rend_Filetadores[Filé produzido (kg)]),"")</f>
        <v>1.7033497561337922E-2</v>
      </c>
    </row>
    <row r="1314" spans="1:9" x14ac:dyDescent="0.3">
      <c r="A1314" s="22">
        <v>45772</v>
      </c>
      <c r="B1314" s="9" t="s">
        <v>9</v>
      </c>
      <c r="C1314" s="16">
        <v>719.1</v>
      </c>
      <c r="D1314" s="11">
        <v>295.70000000000005</v>
      </c>
      <c r="E1314" s="16">
        <v>295.70000000000005</v>
      </c>
      <c r="F1314" s="16"/>
      <c r="G1314" s="12">
        <f t="shared" si="20"/>
        <v>0.41120845501321102</v>
      </c>
      <c r="H1314" s="13">
        <f>COUNTIF(Rend_Filetadores[Data],Rend_Filetadores[[#This Row],[Data]])</f>
        <v>16</v>
      </c>
      <c r="I1314" s="23">
        <f>IFERROR(Rend_Filetadores[[#This Row],[Filé produzido (kg)]]/SUMIF(Rend_Filetadores[Data],Rend_Filetadores[[#This Row],[Data]],Rend_Filetadores[Filé produzido (kg)]),"")</f>
        <v>7.4547471386073733E-2</v>
      </c>
    </row>
    <row r="1315" spans="1:9" x14ac:dyDescent="0.3">
      <c r="A1315" s="8">
        <v>45772</v>
      </c>
      <c r="B1315" s="9" t="s">
        <v>26</v>
      </c>
      <c r="C1315" s="16">
        <v>681.8</v>
      </c>
      <c r="D1315" s="11">
        <v>272.5</v>
      </c>
      <c r="E1315" s="16">
        <v>272.5</v>
      </c>
      <c r="F1315" s="16"/>
      <c r="G1315" s="12">
        <f t="shared" si="20"/>
        <v>0.39967732472865947</v>
      </c>
      <c r="H1315" s="13">
        <f>COUNTIF(Rend_Filetadores[Data],Rend_Filetadores[[#This Row],[Data]])</f>
        <v>16</v>
      </c>
      <c r="I1315" s="23">
        <f>IFERROR(Rend_Filetadores[[#This Row],[Filé produzido (kg)]]/SUMIF(Rend_Filetadores[Data],Rend_Filetadores[[#This Row],[Data]],Rend_Filetadores[Filé produzido (kg)]),"")</f>
        <v>6.8698633590480521E-2</v>
      </c>
    </row>
    <row r="1316" spans="1:9" x14ac:dyDescent="0.3">
      <c r="A1316" s="8">
        <v>45772</v>
      </c>
      <c r="B1316" s="9" t="s">
        <v>10</v>
      </c>
      <c r="C1316" s="16">
        <v>709.2</v>
      </c>
      <c r="D1316" s="11">
        <v>309.29999999999995</v>
      </c>
      <c r="E1316" s="16">
        <v>309.29999999999995</v>
      </c>
      <c r="F1316" s="16"/>
      <c r="G1316" s="12">
        <f t="shared" si="20"/>
        <v>0.43612521150592209</v>
      </c>
      <c r="H1316" s="13">
        <f>COUNTIF(Rend_Filetadores[Data],Rend_Filetadores[[#This Row],[Data]])</f>
        <v>16</v>
      </c>
      <c r="I1316" s="23">
        <f>IFERROR(Rend_Filetadores[[#This Row],[Filé produzido (kg)]]/SUMIF(Rend_Filetadores[Data],Rend_Filetadores[[#This Row],[Data]],Rend_Filetadores[Filé produzido (kg)]),"")</f>
        <v>7.7976100438662835E-2</v>
      </c>
    </row>
    <row r="1317" spans="1:9" x14ac:dyDescent="0.3">
      <c r="A1317" s="8">
        <v>45772</v>
      </c>
      <c r="B1317" s="9" t="s">
        <v>11</v>
      </c>
      <c r="C1317" s="16">
        <v>673.4</v>
      </c>
      <c r="D1317" s="11">
        <v>278.59999999999997</v>
      </c>
      <c r="E1317" s="16">
        <v>278.59999999999997</v>
      </c>
      <c r="F1317" s="16"/>
      <c r="G1317" s="12">
        <f t="shared" si="20"/>
        <v>0.41372141372141369</v>
      </c>
      <c r="H1317" s="13">
        <f>COUNTIF(Rend_Filetadores[Data],Rend_Filetadores[[#This Row],[Data]])</f>
        <v>16</v>
      </c>
      <c r="I1317" s="23">
        <f>IFERROR(Rend_Filetadores[[#This Row],[Filé produzido (kg)]]/SUMIF(Rend_Filetadores[Data],Rend_Filetadores[[#This Row],[Data]],Rend_Filetadores[Filé produzido (kg)]),"")</f>
        <v>7.0236474562597698E-2</v>
      </c>
    </row>
    <row r="1318" spans="1:9" x14ac:dyDescent="0.3">
      <c r="A1318" s="8">
        <v>45772</v>
      </c>
      <c r="B1318" s="9" t="s">
        <v>12</v>
      </c>
      <c r="C1318" s="16">
        <v>576.9</v>
      </c>
      <c r="D1318" s="11">
        <v>236.7</v>
      </c>
      <c r="E1318" s="16">
        <v>236.7</v>
      </c>
      <c r="F1318" s="16"/>
      <c r="G1318" s="12">
        <f t="shared" si="20"/>
        <v>0.41029641185647425</v>
      </c>
      <c r="H1318" s="13">
        <f>COUNTIF(Rend_Filetadores[Data],Rend_Filetadores[[#This Row],[Data]])</f>
        <v>16</v>
      </c>
      <c r="I1318" s="23">
        <f>IFERROR(Rend_Filetadores[[#This Row],[Filé produzido (kg)]]/SUMIF(Rend_Filetadores[Data],Rend_Filetadores[[#This Row],[Data]],Rend_Filetadores[Filé produzido (kg)]),"")</f>
        <v>5.9673271819694451E-2</v>
      </c>
    </row>
    <row r="1319" spans="1:9" x14ac:dyDescent="0.3">
      <c r="A1319" s="8">
        <v>45772</v>
      </c>
      <c r="B1319" s="9" t="s">
        <v>13</v>
      </c>
      <c r="C1319" s="16">
        <v>794.8</v>
      </c>
      <c r="D1319" s="11">
        <v>332.90000000000003</v>
      </c>
      <c r="E1319" s="16">
        <v>332.90000000000003</v>
      </c>
      <c r="F1319" s="16"/>
      <c r="G1319" s="12">
        <f t="shared" si="20"/>
        <v>0.41884750880724719</v>
      </c>
      <c r="H1319" s="13">
        <f>COUNTIF(Rend_Filetadores[Data],Rend_Filetadores[[#This Row],[Data]])</f>
        <v>16</v>
      </c>
      <c r="I1319" s="23">
        <f>IFERROR(Rend_Filetadores[[#This Row],[Filé produzido (kg)]]/SUMIF(Rend_Filetadores[Data],Rend_Filetadores[[#This Row],[Data]],Rend_Filetadores[Filé produzido (kg)]),"")</f>
        <v>8.3925780265214564E-2</v>
      </c>
    </row>
    <row r="1320" spans="1:9" x14ac:dyDescent="0.3">
      <c r="A1320" s="8">
        <v>45772</v>
      </c>
      <c r="B1320" s="9" t="s">
        <v>14</v>
      </c>
      <c r="C1320" s="16">
        <v>907.80000000000007</v>
      </c>
      <c r="D1320" s="11">
        <v>380</v>
      </c>
      <c r="E1320" s="16">
        <v>380</v>
      </c>
      <c r="F1320" s="16"/>
      <c r="G1320" s="12">
        <f t="shared" si="20"/>
        <v>0.41859440405375631</v>
      </c>
      <c r="H1320" s="13">
        <f>COUNTIF(Rend_Filetadores[Data],Rend_Filetadores[[#This Row],[Data]])</f>
        <v>16</v>
      </c>
      <c r="I1320" s="23">
        <f>IFERROR(Rend_Filetadores[[#This Row],[Filé produzido (kg)]]/SUMIF(Rend_Filetadores[Data],Rend_Filetadores[[#This Row],[Data]],Rend_Filetadores[Filé produzido (kg)]),"")</f>
        <v>9.5799929410578341E-2</v>
      </c>
    </row>
    <row r="1321" spans="1:9" x14ac:dyDescent="0.3">
      <c r="A1321" s="8">
        <v>45772</v>
      </c>
      <c r="B1321" s="9" t="s">
        <v>15</v>
      </c>
      <c r="C1321" s="16">
        <v>620.5</v>
      </c>
      <c r="D1321" s="11">
        <v>258.90000000000003</v>
      </c>
      <c r="E1321" s="16">
        <v>258.90000000000003</v>
      </c>
      <c r="F1321" s="16"/>
      <c r="G1321" s="12">
        <f t="shared" si="20"/>
        <v>0.41724415793714753</v>
      </c>
      <c r="H1321" s="13">
        <f>COUNTIF(Rend_Filetadores[Data],Rend_Filetadores[[#This Row],[Data]])</f>
        <v>16</v>
      </c>
      <c r="I1321" s="23">
        <f>IFERROR(Rend_Filetadores[[#This Row],[Filé produzido (kg)]]/SUMIF(Rend_Filetadores[Data],Rend_Filetadores[[#This Row],[Data]],Rend_Filetadores[Filé produzido (kg)]),"")</f>
        <v>6.5270004537891405E-2</v>
      </c>
    </row>
    <row r="1322" spans="1:9" x14ac:dyDescent="0.3">
      <c r="A1322" s="8">
        <v>45772</v>
      </c>
      <c r="B1322" s="9" t="s">
        <v>42</v>
      </c>
      <c r="C1322" s="16">
        <v>323.29999999999995</v>
      </c>
      <c r="D1322" s="11">
        <v>122.00000000000004</v>
      </c>
      <c r="E1322" s="16">
        <v>122.00000000000004</v>
      </c>
      <c r="F1322" s="16"/>
      <c r="G1322" s="12">
        <f t="shared" si="20"/>
        <v>0.37735849056603793</v>
      </c>
      <c r="H1322" s="13">
        <f>COUNTIF(Rend_Filetadores[Data],Rend_Filetadores[[#This Row],[Data]])</f>
        <v>16</v>
      </c>
      <c r="I1322" s="23">
        <f>IFERROR(Rend_Filetadores[[#This Row],[Filé produzido (kg)]]/SUMIF(Rend_Filetadores[Data],Rend_Filetadores[[#This Row],[Data]],Rend_Filetadores[Filé produzido (kg)]),"")</f>
        <v>3.0756819442343583E-2</v>
      </c>
    </row>
    <row r="1323" spans="1:9" x14ac:dyDescent="0.3">
      <c r="A1323" s="8">
        <v>45772</v>
      </c>
      <c r="B1323" s="9" t="s">
        <v>18</v>
      </c>
      <c r="C1323" s="16">
        <v>505.4</v>
      </c>
      <c r="D1323" s="11">
        <v>207.1</v>
      </c>
      <c r="E1323" s="16">
        <v>207.1</v>
      </c>
      <c r="F1323" s="16"/>
      <c r="G1323" s="12">
        <f t="shared" si="20"/>
        <v>0.40977443609022557</v>
      </c>
      <c r="H1323" s="13">
        <f>COUNTIF(Rend_Filetadores[Data],Rend_Filetadores[[#This Row],[Data]])</f>
        <v>16</v>
      </c>
      <c r="I1323" s="23">
        <f>IFERROR(Rend_Filetadores[[#This Row],[Filé produzido (kg)]]/SUMIF(Rend_Filetadores[Data],Rend_Filetadores[[#This Row],[Data]],Rend_Filetadores[Filé produzido (kg)]),"")</f>
        <v>5.2210961528765198E-2</v>
      </c>
    </row>
    <row r="1324" spans="1:9" x14ac:dyDescent="0.3">
      <c r="A1324" s="8">
        <v>45772</v>
      </c>
      <c r="B1324" s="9" t="s">
        <v>30</v>
      </c>
      <c r="C1324" s="16">
        <v>434.1</v>
      </c>
      <c r="D1324" s="11">
        <v>176.5</v>
      </c>
      <c r="E1324" s="16">
        <v>176.5</v>
      </c>
      <c r="F1324" s="16"/>
      <c r="G1324" s="12">
        <f t="shared" si="20"/>
        <v>0.40658834369960839</v>
      </c>
      <c r="H1324" s="13">
        <f>COUNTIF(Rend_Filetadores[Data],Rend_Filetadores[[#This Row],[Data]])</f>
        <v>16</v>
      </c>
      <c r="I1324" s="23">
        <f>IFERROR(Rend_Filetadores[[#This Row],[Filé produzido (kg)]]/SUMIF(Rend_Filetadores[Data],Rend_Filetadores[[#This Row],[Data]],Rend_Filetadores[Filé produzido (kg)]),"")</f>
        <v>4.449654616043968E-2</v>
      </c>
    </row>
    <row r="1325" spans="1:9" x14ac:dyDescent="0.3">
      <c r="A1325" s="8">
        <v>45772</v>
      </c>
      <c r="B1325" s="9" t="s">
        <v>21</v>
      </c>
      <c r="C1325" s="16">
        <v>673</v>
      </c>
      <c r="D1325" s="11">
        <v>286.89999999999998</v>
      </c>
      <c r="E1325" s="16">
        <v>286.89999999999998</v>
      </c>
      <c r="F1325" s="16"/>
      <c r="G1325" s="12">
        <f t="shared" si="20"/>
        <v>0.42630014858841009</v>
      </c>
      <c r="H1325" s="13">
        <f>COUNTIF(Rend_Filetadores[Data],Rend_Filetadores[[#This Row],[Data]])</f>
        <v>16</v>
      </c>
      <c r="I1325" s="23">
        <f>IFERROR(Rend_Filetadores[[#This Row],[Filé produzido (kg)]]/SUMIF(Rend_Filetadores[Data],Rend_Filetadores[[#This Row],[Data]],Rend_Filetadores[Filé produzido (kg)]),"")</f>
        <v>7.2328946704986644E-2</v>
      </c>
    </row>
    <row r="1326" spans="1:9" x14ac:dyDescent="0.3">
      <c r="A1326" s="8">
        <v>45772</v>
      </c>
      <c r="B1326" s="9" t="s">
        <v>38</v>
      </c>
      <c r="C1326" s="16">
        <v>305</v>
      </c>
      <c r="D1326" s="11">
        <v>125.00000000000001</v>
      </c>
      <c r="E1326" s="16">
        <v>125.00000000000001</v>
      </c>
      <c r="F1326" s="16"/>
      <c r="G1326" s="12">
        <f t="shared" si="20"/>
        <v>0.40983606557377056</v>
      </c>
      <c r="H1326" s="13">
        <f>COUNTIF(Rend_Filetadores[Data],Rend_Filetadores[[#This Row],[Data]])</f>
        <v>16</v>
      </c>
      <c r="I1326" s="23">
        <f>IFERROR(Rend_Filetadores[[#This Row],[Filé produzido (kg)]]/SUMIF(Rend_Filetadores[Data],Rend_Filetadores[[#This Row],[Data]],Rend_Filetadores[Filé produzido (kg)]),"")</f>
        <v>3.1513134674532352E-2</v>
      </c>
    </row>
    <row r="1327" spans="1:9" x14ac:dyDescent="0.3">
      <c r="A1327" s="8">
        <v>45772</v>
      </c>
      <c r="B1327" s="9" t="s">
        <v>35</v>
      </c>
      <c r="C1327" s="16">
        <v>736.5</v>
      </c>
      <c r="D1327" s="11">
        <v>272.5</v>
      </c>
      <c r="E1327" s="16">
        <v>272.5</v>
      </c>
      <c r="F1327" s="16"/>
      <c r="G1327" s="12">
        <f t="shared" si="20"/>
        <v>0.36999321113374067</v>
      </c>
      <c r="H1327" s="13">
        <f>COUNTIF(Rend_Filetadores[Data],Rend_Filetadores[[#This Row],[Data]])</f>
        <v>16</v>
      </c>
      <c r="I1327" s="23">
        <f>IFERROR(Rend_Filetadores[[#This Row],[Filé produzido (kg)]]/SUMIF(Rend_Filetadores[Data],Rend_Filetadores[[#This Row],[Data]],Rend_Filetadores[Filé produzido (kg)]),"")</f>
        <v>6.8698633590480521E-2</v>
      </c>
    </row>
    <row r="1328" spans="1:9" x14ac:dyDescent="0.3">
      <c r="A1328" s="8">
        <v>45772</v>
      </c>
      <c r="B1328" s="9" t="s">
        <v>16</v>
      </c>
      <c r="C1328" s="16">
        <v>646.70000000000005</v>
      </c>
      <c r="D1328" s="11">
        <v>249.69999999999993</v>
      </c>
      <c r="E1328" s="16">
        <v>249.69999999999993</v>
      </c>
      <c r="F1328" s="16"/>
      <c r="G1328" s="12">
        <f t="shared" si="20"/>
        <v>0.38611411782897775</v>
      </c>
      <c r="H1328" s="13">
        <f>COUNTIF(Rend_Filetadores[Data],Rend_Filetadores[[#This Row],[Data]])</f>
        <v>16</v>
      </c>
      <c r="I1328" s="23">
        <f>IFERROR(Rend_Filetadores[[#This Row],[Filé produzido (kg)]]/SUMIF(Rend_Filetadores[Data],Rend_Filetadores[[#This Row],[Data]],Rend_Filetadores[Filé produzido (kg)]),"")</f>
        <v>6.2950637825845798E-2</v>
      </c>
    </row>
    <row r="1329" spans="1:9" x14ac:dyDescent="0.3">
      <c r="A1329" s="8">
        <v>45772</v>
      </c>
      <c r="B1329" s="9" t="s">
        <v>19</v>
      </c>
      <c r="C1329" s="16">
        <v>399</v>
      </c>
      <c r="D1329" s="11">
        <v>162.29999999999995</v>
      </c>
      <c r="E1329" s="16">
        <v>162.29999999999995</v>
      </c>
      <c r="F1329" s="16"/>
      <c r="G1329" s="12">
        <f t="shared" si="20"/>
        <v>0.40676691729323294</v>
      </c>
      <c r="H1329" s="13">
        <f>COUNTIF(Rend_Filetadores[Data],Rend_Filetadores[[#This Row],[Data]])</f>
        <v>16</v>
      </c>
      <c r="I1329" s="23">
        <f>IFERROR(Rend_Filetadores[[#This Row],[Filé produzido (kg)]]/SUMIF(Rend_Filetadores[Data],Rend_Filetadores[[#This Row],[Data]],Rend_Filetadores[Filé produzido (kg)]),"")</f>
        <v>4.0916654061412788E-2</v>
      </c>
    </row>
    <row r="1330" spans="1:9" x14ac:dyDescent="0.3">
      <c r="A1330" s="8">
        <v>45775</v>
      </c>
      <c r="B1330" s="9" t="s">
        <v>9</v>
      </c>
      <c r="C1330" s="16">
        <v>758.8</v>
      </c>
      <c r="D1330" s="11">
        <v>329.00000000000017</v>
      </c>
      <c r="E1330" s="16">
        <v>329.00000000000017</v>
      </c>
      <c r="F1330" s="16"/>
      <c r="G1330" s="12">
        <f t="shared" si="20"/>
        <v>0.43357933579335817</v>
      </c>
      <c r="H1330" s="13">
        <f>COUNTIF(Rend_Filetadores[Data],Rend_Filetadores[[#This Row],[Data]])</f>
        <v>18</v>
      </c>
      <c r="I1330" s="23">
        <f>IFERROR(Rend_Filetadores[[#This Row],[Filé produzido (kg)]]/SUMIF(Rend_Filetadores[Data],Rend_Filetadores[[#This Row],[Data]],Rend_Filetadores[Filé produzido (kg)]),"")</f>
        <v>6.8384666868979996E-2</v>
      </c>
    </row>
    <row r="1331" spans="1:9" x14ac:dyDescent="0.3">
      <c r="A1331" s="8">
        <v>45775</v>
      </c>
      <c r="B1331" s="9" t="s">
        <v>26</v>
      </c>
      <c r="C1331" s="16">
        <v>568</v>
      </c>
      <c r="D1331" s="11">
        <v>250.80000000000007</v>
      </c>
      <c r="E1331" s="16">
        <v>250.80000000000007</v>
      </c>
      <c r="F1331" s="16"/>
      <c r="G1331" s="12">
        <f t="shared" si="20"/>
        <v>0.44154929577464802</v>
      </c>
      <c r="H1331" s="13">
        <f>COUNTIF(Rend_Filetadores[Data],Rend_Filetadores[[#This Row],[Data]])</f>
        <v>18</v>
      </c>
      <c r="I1331" s="23">
        <f>IFERROR(Rend_Filetadores[[#This Row],[Filé produzido (kg)]]/SUMIF(Rend_Filetadores[Data],Rend_Filetadores[[#This Row],[Data]],Rend_Filetadores[Filé produzido (kg)]),"")</f>
        <v>5.2130317479453431E-2</v>
      </c>
    </row>
    <row r="1332" spans="1:9" x14ac:dyDescent="0.3">
      <c r="A1332" s="8">
        <v>45775</v>
      </c>
      <c r="B1332" s="9" t="s">
        <v>10</v>
      </c>
      <c r="C1332" s="16">
        <v>661.80000000000007</v>
      </c>
      <c r="D1332" s="11">
        <v>281.90000000000003</v>
      </c>
      <c r="E1332" s="16">
        <v>281.90000000000003</v>
      </c>
      <c r="F1332" s="16"/>
      <c r="G1332" s="12">
        <f t="shared" si="20"/>
        <v>0.42595950438198854</v>
      </c>
      <c r="H1332" s="13">
        <f>COUNTIF(Rend_Filetadores[Data],Rend_Filetadores[[#This Row],[Data]])</f>
        <v>18</v>
      </c>
      <c r="I1332" s="23">
        <f>IFERROR(Rend_Filetadores[[#This Row],[Filé produzido (kg)]]/SUMIF(Rend_Filetadores[Data],Rend_Filetadores[[#This Row],[Data]],Rend_Filetadores[Filé produzido (kg)]),"")</f>
        <v>5.8594643131809891E-2</v>
      </c>
    </row>
    <row r="1333" spans="1:9" x14ac:dyDescent="0.3">
      <c r="A1333" s="8">
        <v>45775</v>
      </c>
      <c r="B1333" s="9" t="s">
        <v>11</v>
      </c>
      <c r="C1333" s="16">
        <v>750.40000000000009</v>
      </c>
      <c r="D1333" s="11">
        <v>324.92000000000013</v>
      </c>
      <c r="E1333" s="16">
        <v>324.92000000000013</v>
      </c>
      <c r="F1333" s="16"/>
      <c r="G1333" s="12">
        <f t="shared" si="20"/>
        <v>0.43299573560767601</v>
      </c>
      <c r="H1333" s="13">
        <f>COUNTIF(Rend_Filetadores[Data],Rend_Filetadores[[#This Row],[Data]])</f>
        <v>18</v>
      </c>
      <c r="I1333" s="23">
        <f>IFERROR(Rend_Filetadores[[#This Row],[Filé produzido (kg)]]/SUMIF(Rend_Filetadores[Data],Rend_Filetadores[[#This Row],[Data]],Rend_Filetadores[Filé produzido (kg)]),"")</f>
        <v>6.7536613857352518E-2</v>
      </c>
    </row>
    <row r="1334" spans="1:9" x14ac:dyDescent="0.3">
      <c r="A1334" s="8">
        <v>45775</v>
      </c>
      <c r="B1334" s="9" t="s">
        <v>12</v>
      </c>
      <c r="C1334" s="16">
        <v>630.6</v>
      </c>
      <c r="D1334" s="11">
        <v>275.2</v>
      </c>
      <c r="E1334" s="16">
        <v>275.2</v>
      </c>
      <c r="F1334" s="16"/>
      <c r="G1334" s="12">
        <f t="shared" si="20"/>
        <v>0.43640976847446872</v>
      </c>
      <c r="H1334" s="13">
        <f>COUNTIF(Rend_Filetadores[Data],Rend_Filetadores[[#This Row],[Data]])</f>
        <v>18</v>
      </c>
      <c r="I1334" s="23">
        <f>IFERROR(Rend_Filetadores[[#This Row],[Filé produzido (kg)]]/SUMIF(Rend_Filetadores[Data],Rend_Filetadores[[#This Row],[Data]],Rend_Filetadores[Filé produzido (kg)]),"")</f>
        <v>5.7202007058794177E-2</v>
      </c>
    </row>
    <row r="1335" spans="1:9" x14ac:dyDescent="0.3">
      <c r="A1335" s="8">
        <v>45775</v>
      </c>
      <c r="B1335" s="9" t="s">
        <v>13</v>
      </c>
      <c r="C1335" s="16">
        <v>839.00000000000011</v>
      </c>
      <c r="D1335" s="11">
        <v>382.59999999999997</v>
      </c>
      <c r="E1335" s="16">
        <v>382.59999999999997</v>
      </c>
      <c r="F1335" s="16"/>
      <c r="G1335" s="12">
        <f t="shared" si="20"/>
        <v>0.4560190703218116</v>
      </c>
      <c r="H1335" s="13">
        <f>COUNTIF(Rend_Filetadores[Data],Rend_Filetadores[[#This Row],[Data]])</f>
        <v>18</v>
      </c>
      <c r="I1335" s="23">
        <f>IFERROR(Rend_Filetadores[[#This Row],[Filé produzido (kg)]]/SUMIF(Rend_Filetadores[Data],Rend_Filetadores[[#This Row],[Data]],Rend_Filetadores[Filé produzido (kg)]),"")</f>
        <v>7.952575545310557E-2</v>
      </c>
    </row>
    <row r="1336" spans="1:9" x14ac:dyDescent="0.3">
      <c r="A1336" s="8">
        <v>45775</v>
      </c>
      <c r="B1336" s="9" t="s">
        <v>14</v>
      </c>
      <c r="C1336" s="16">
        <v>949.4</v>
      </c>
      <c r="D1336" s="11">
        <v>420.10000000000008</v>
      </c>
      <c r="E1336" s="16">
        <v>420.10000000000008</v>
      </c>
      <c r="F1336" s="16"/>
      <c r="G1336" s="12">
        <f t="shared" si="20"/>
        <v>0.44248999368021918</v>
      </c>
      <c r="H1336" s="13">
        <f>COUNTIF(Rend_Filetadores[Data],Rend_Filetadores[[#This Row],[Data]])</f>
        <v>18</v>
      </c>
      <c r="I1336" s="23">
        <f>IFERROR(Rend_Filetadores[[#This Row],[Filé produzido (kg)]]/SUMIF(Rend_Filetadores[Data],Rend_Filetadores[[#This Row],[Data]],Rend_Filetadores[Filé produzido (kg)]),"")</f>
        <v>8.7320360339387504E-2</v>
      </c>
    </row>
    <row r="1337" spans="1:9" x14ac:dyDescent="0.3">
      <c r="A1337" s="8">
        <v>45775</v>
      </c>
      <c r="B1337" s="9" t="s">
        <v>15</v>
      </c>
      <c r="C1337" s="16">
        <v>655.19999999999993</v>
      </c>
      <c r="D1337" s="11">
        <v>282.2</v>
      </c>
      <c r="E1337" s="16">
        <v>282.2</v>
      </c>
      <c r="F1337" s="16"/>
      <c r="G1337" s="12">
        <f t="shared" si="20"/>
        <v>0.43070818070818073</v>
      </c>
      <c r="H1337" s="13">
        <f>COUNTIF(Rend_Filetadores[Data],Rend_Filetadores[[#This Row],[Data]])</f>
        <v>18</v>
      </c>
      <c r="I1337" s="23">
        <f>IFERROR(Rend_Filetadores[[#This Row],[Filé produzido (kg)]]/SUMIF(Rend_Filetadores[Data],Rend_Filetadores[[#This Row],[Data]],Rend_Filetadores[Filé produzido (kg)]),"")</f>
        <v>5.8656999970900132E-2</v>
      </c>
    </row>
    <row r="1338" spans="1:9" x14ac:dyDescent="0.3">
      <c r="A1338" s="8">
        <v>45775</v>
      </c>
      <c r="B1338" s="9" t="s">
        <v>17</v>
      </c>
      <c r="C1338" s="16">
        <v>611.5</v>
      </c>
      <c r="D1338" s="11">
        <v>259.50000000000006</v>
      </c>
      <c r="E1338" s="16">
        <v>259.50000000000006</v>
      </c>
      <c r="F1338" s="16"/>
      <c r="G1338" s="12">
        <f t="shared" si="20"/>
        <v>0.42436631234668859</v>
      </c>
      <c r="H1338" s="13">
        <f>COUNTIF(Rend_Filetadores[Data],Rend_Filetadores[[#This Row],[Data]])</f>
        <v>18</v>
      </c>
      <c r="I1338" s="23">
        <f>IFERROR(Rend_Filetadores[[#This Row],[Filé produzido (kg)]]/SUMIF(Rend_Filetadores[Data],Rend_Filetadores[[#This Row],[Data]],Rend_Filetadores[Filé produzido (kg)]),"")</f>
        <v>5.393866581307083E-2</v>
      </c>
    </row>
    <row r="1339" spans="1:9" x14ac:dyDescent="0.3">
      <c r="A1339" s="8">
        <v>45775</v>
      </c>
      <c r="B1339" s="9" t="s">
        <v>18</v>
      </c>
      <c r="C1339" s="16">
        <v>550</v>
      </c>
      <c r="D1339" s="11">
        <v>240.3</v>
      </c>
      <c r="E1339" s="16">
        <v>240.3</v>
      </c>
      <c r="F1339" s="16"/>
      <c r="G1339" s="12">
        <f t="shared" si="20"/>
        <v>0.43690909090909091</v>
      </c>
      <c r="H1339" s="13">
        <f>COUNTIF(Rend_Filetadores[Data],Rend_Filetadores[[#This Row],[Data]])</f>
        <v>18</v>
      </c>
      <c r="I1339" s="23">
        <f>IFERROR(Rend_Filetadores[[#This Row],[Filé produzido (kg)]]/SUMIF(Rend_Filetadores[Data],Rend_Filetadores[[#This Row],[Data]],Rend_Filetadores[Filé produzido (kg)]),"")</f>
        <v>4.9947828111294487E-2</v>
      </c>
    </row>
    <row r="1340" spans="1:9" x14ac:dyDescent="0.3">
      <c r="A1340" s="8">
        <v>45775</v>
      </c>
      <c r="B1340" s="9" t="s">
        <v>20</v>
      </c>
      <c r="C1340" s="16">
        <v>774.7</v>
      </c>
      <c r="D1340" s="11">
        <v>323.30000000000013</v>
      </c>
      <c r="E1340" s="16">
        <v>323.30000000000013</v>
      </c>
      <c r="F1340" s="16"/>
      <c r="G1340" s="12">
        <f t="shared" si="20"/>
        <v>0.41732283464566944</v>
      </c>
      <c r="H1340" s="13">
        <f>COUNTIF(Rend_Filetadores[Data],Rend_Filetadores[[#This Row],[Data]])</f>
        <v>18</v>
      </c>
      <c r="I1340" s="23">
        <f>IFERROR(Rend_Filetadores[[#This Row],[Filé produzido (kg)]]/SUMIF(Rend_Filetadores[Data],Rend_Filetadores[[#This Row],[Data]],Rend_Filetadores[Filé produzido (kg)]),"")</f>
        <v>6.7199886926265134E-2</v>
      </c>
    </row>
    <row r="1341" spans="1:9" x14ac:dyDescent="0.3">
      <c r="A1341" s="8">
        <v>45775</v>
      </c>
      <c r="B1341" s="9" t="s">
        <v>30</v>
      </c>
      <c r="C1341" s="16">
        <v>423.29999999999995</v>
      </c>
      <c r="D1341" s="11">
        <v>181.89999999999998</v>
      </c>
      <c r="E1341" s="16">
        <v>181.89999999999998</v>
      </c>
      <c r="F1341" s="16"/>
      <c r="G1341" s="12">
        <f t="shared" si="20"/>
        <v>0.42971887550200805</v>
      </c>
      <c r="H1341" s="13">
        <f>COUNTIF(Rend_Filetadores[Data],Rend_Filetadores[[#This Row],[Data]])</f>
        <v>18</v>
      </c>
      <c r="I1341" s="23">
        <f>IFERROR(Rend_Filetadores[[#This Row],[Filé produzido (kg)]]/SUMIF(Rend_Filetadores[Data],Rend_Filetadores[[#This Row],[Data]],Rend_Filetadores[Filé produzido (kg)]),"")</f>
        <v>3.7809030101724782E-2</v>
      </c>
    </row>
    <row r="1342" spans="1:9" x14ac:dyDescent="0.3">
      <c r="A1342" s="8">
        <v>45775</v>
      </c>
      <c r="B1342" s="9" t="s">
        <v>21</v>
      </c>
      <c r="C1342" s="16">
        <v>696.69999999999993</v>
      </c>
      <c r="D1342" s="11">
        <v>313.09999999999997</v>
      </c>
      <c r="E1342" s="16">
        <v>313.09999999999997</v>
      </c>
      <c r="F1342" s="16"/>
      <c r="G1342" s="12">
        <f t="shared" si="20"/>
        <v>0.44940433472082675</v>
      </c>
      <c r="H1342" s="13">
        <f>COUNTIF(Rend_Filetadores[Data],Rend_Filetadores[[#This Row],[Data]])</f>
        <v>18</v>
      </c>
      <c r="I1342" s="23">
        <f>IFERROR(Rend_Filetadores[[#This Row],[Filé produzido (kg)]]/SUMIF(Rend_Filetadores[Data],Rend_Filetadores[[#This Row],[Data]],Rend_Filetadores[Filé produzido (kg)]),"")</f>
        <v>6.5079754397196418E-2</v>
      </c>
    </row>
    <row r="1343" spans="1:9" x14ac:dyDescent="0.3">
      <c r="A1343" s="8">
        <v>45775</v>
      </c>
      <c r="B1343" s="9" t="s">
        <v>23</v>
      </c>
      <c r="C1343" s="16">
        <v>23.7</v>
      </c>
      <c r="D1343" s="11">
        <v>10.200000000000001</v>
      </c>
      <c r="E1343" s="16">
        <v>10.200000000000001</v>
      </c>
      <c r="F1343" s="16"/>
      <c r="G1343" s="12">
        <f t="shared" si="20"/>
        <v>0.43037974683544311</v>
      </c>
      <c r="H1343" s="13">
        <f>COUNTIF(Rend_Filetadores[Data],Rend_Filetadores[[#This Row],[Data]])</f>
        <v>18</v>
      </c>
      <c r="I1343" s="23">
        <f>IFERROR(Rend_Filetadores[[#This Row],[Filé produzido (kg)]]/SUMIF(Rend_Filetadores[Data],Rend_Filetadores[[#This Row],[Data]],Rend_Filetadores[Filé produzido (kg)]),"")</f>
        <v>2.1201325290686798E-3</v>
      </c>
    </row>
    <row r="1344" spans="1:9" x14ac:dyDescent="0.3">
      <c r="A1344" s="8">
        <v>45775</v>
      </c>
      <c r="B1344" s="9" t="s">
        <v>38</v>
      </c>
      <c r="C1344" s="16">
        <v>313.7</v>
      </c>
      <c r="D1344" s="11">
        <v>138.19999999999999</v>
      </c>
      <c r="E1344" s="16">
        <v>138.19999999999999</v>
      </c>
      <c r="F1344" s="16"/>
      <c r="G1344" s="12">
        <f t="shared" si="20"/>
        <v>0.44054829454893207</v>
      </c>
      <c r="H1344" s="13">
        <f>COUNTIF(Rend_Filetadores[Data],Rend_Filetadores[[#This Row],[Data]])</f>
        <v>18</v>
      </c>
      <c r="I1344" s="23">
        <f>IFERROR(Rend_Filetadores[[#This Row],[Filé produzido (kg)]]/SUMIF(Rend_Filetadores[Data],Rend_Filetadores[[#This Row],[Data]],Rend_Filetadores[Filé produzido (kg)]),"")</f>
        <v>2.8725717207577599E-2</v>
      </c>
    </row>
    <row r="1345" spans="1:9" x14ac:dyDescent="0.3">
      <c r="A1345" s="8">
        <v>45775</v>
      </c>
      <c r="B1345" s="9" t="s">
        <v>35</v>
      </c>
      <c r="C1345" s="16">
        <v>639.19999999999993</v>
      </c>
      <c r="D1345" s="11">
        <v>276.99999999999994</v>
      </c>
      <c r="E1345" s="16">
        <v>276.99999999999994</v>
      </c>
      <c r="F1345" s="16"/>
      <c r="G1345" s="12">
        <f t="shared" si="20"/>
        <v>0.43335419274092613</v>
      </c>
      <c r="H1345" s="13">
        <f>COUNTIF(Rend_Filetadores[Data],Rend_Filetadores[[#This Row],[Data]])</f>
        <v>18</v>
      </c>
      <c r="I1345" s="23">
        <f>IFERROR(Rend_Filetadores[[#This Row],[Filé produzido (kg)]]/SUMIF(Rend_Filetadores[Data],Rend_Filetadores[[#This Row],[Data]],Rend_Filetadores[Filé produzido (kg)]),"")</f>
        <v>5.7576148093335701E-2</v>
      </c>
    </row>
    <row r="1346" spans="1:9" x14ac:dyDescent="0.3">
      <c r="A1346" s="8">
        <v>45775</v>
      </c>
      <c r="B1346" s="9" t="s">
        <v>16</v>
      </c>
      <c r="C1346" s="16">
        <v>634.4</v>
      </c>
      <c r="D1346" s="11">
        <v>271.7</v>
      </c>
      <c r="E1346" s="16">
        <v>271.7</v>
      </c>
      <c r="F1346" s="16"/>
      <c r="G1346" s="12">
        <f t="shared" si="20"/>
        <v>0.42827868852459017</v>
      </c>
      <c r="H1346" s="13">
        <f>COUNTIF(Rend_Filetadores[Data],Rend_Filetadores[[#This Row],[Data]])</f>
        <v>18</v>
      </c>
      <c r="I1346" s="23">
        <f>IFERROR(Rend_Filetadores[[#This Row],[Filé produzido (kg)]]/SUMIF(Rend_Filetadores[Data],Rend_Filetadores[[#This Row],[Data]],Rend_Filetadores[Filé produzido (kg)]),"")</f>
        <v>5.6474510602741196E-2</v>
      </c>
    </row>
    <row r="1347" spans="1:9" x14ac:dyDescent="0.3">
      <c r="A1347" s="8">
        <v>45775</v>
      </c>
      <c r="B1347" s="9" t="s">
        <v>19</v>
      </c>
      <c r="C1347" s="16">
        <v>571.1</v>
      </c>
      <c r="D1347" s="11">
        <v>249.10000000000005</v>
      </c>
      <c r="E1347" s="16">
        <v>249.10000000000005</v>
      </c>
      <c r="F1347" s="16"/>
      <c r="G1347" s="12">
        <f t="shared" si="20"/>
        <v>0.43617580108562432</v>
      </c>
      <c r="H1347" s="13">
        <f>COUNTIF(Rend_Filetadores[Data],Rend_Filetadores[[#This Row],[Data]])</f>
        <v>18</v>
      </c>
      <c r="I1347" s="23">
        <f>IFERROR(Rend_Filetadores[[#This Row],[Filé produzido (kg)]]/SUMIF(Rend_Filetadores[Data],Rend_Filetadores[[#This Row],[Data]],Rend_Filetadores[Filé produzido (kg)]),"")</f>
        <v>5.177696205794198E-2</v>
      </c>
    </row>
    <row r="1348" spans="1:9" x14ac:dyDescent="0.3">
      <c r="A1348" s="8">
        <v>45776</v>
      </c>
      <c r="B1348" s="9" t="s">
        <v>9</v>
      </c>
      <c r="C1348" s="16">
        <v>726.69999999999993</v>
      </c>
      <c r="D1348" s="11">
        <v>308.3</v>
      </c>
      <c r="E1348" s="16">
        <v>308.3</v>
      </c>
      <c r="F1348" s="16"/>
      <c r="G1348" s="12">
        <f t="shared" ref="G1348:G1411" si="21">IFERROR(D1348/C1348,"")</f>
        <v>0.42424659419292698</v>
      </c>
      <c r="H1348" s="13">
        <f>COUNTIF(Rend_Filetadores[Data],Rend_Filetadores[[#This Row],[Data]])</f>
        <v>19</v>
      </c>
      <c r="I1348" s="23">
        <f>IFERROR(Rend_Filetadores[[#This Row],[Filé produzido (kg)]]/SUMIF(Rend_Filetadores[Data],Rend_Filetadores[[#This Row],[Data]],Rend_Filetadores[Filé produzido (kg)]),"")</f>
        <v>6.9099222269538504E-2</v>
      </c>
    </row>
    <row r="1349" spans="1:9" x14ac:dyDescent="0.3">
      <c r="A1349" s="8">
        <v>45776</v>
      </c>
      <c r="B1349" s="50" t="s">
        <v>26</v>
      </c>
      <c r="C1349" s="16">
        <v>633.1</v>
      </c>
      <c r="D1349" s="11">
        <v>263.70000000000005</v>
      </c>
      <c r="E1349" s="16">
        <v>263.70000000000005</v>
      </c>
      <c r="F1349" s="16"/>
      <c r="G1349" s="12">
        <f t="shared" si="21"/>
        <v>0.41652187648080879</v>
      </c>
      <c r="H1349" s="13">
        <f>COUNTIF(Rend_Filetadores[Data],Rend_Filetadores[[#This Row],[Data]])</f>
        <v>19</v>
      </c>
      <c r="I1349" s="23">
        <f>IFERROR(Rend_Filetadores[[#This Row],[Filé produzido (kg)]]/SUMIF(Rend_Filetadores[Data],Rend_Filetadores[[#This Row],[Data]],Rend_Filetadores[Filé produzido (kg)]),"")</f>
        <v>5.9103032476410335E-2</v>
      </c>
    </row>
    <row r="1350" spans="1:9" x14ac:dyDescent="0.3">
      <c r="A1350" s="8">
        <v>45776</v>
      </c>
      <c r="B1350" s="9" t="s">
        <v>10</v>
      </c>
      <c r="C1350" s="16">
        <v>641.30000000000007</v>
      </c>
      <c r="D1350" s="11">
        <v>279.3</v>
      </c>
      <c r="E1350" s="16">
        <v>279.3</v>
      </c>
      <c r="F1350" s="16"/>
      <c r="G1350" s="12">
        <f t="shared" si="21"/>
        <v>0.43552159675658814</v>
      </c>
      <c r="H1350" s="13">
        <f>COUNTIF(Rend_Filetadores[Data],Rend_Filetadores[[#This Row],[Data]])</f>
        <v>19</v>
      </c>
      <c r="I1350" s="23">
        <f>IFERROR(Rend_Filetadores[[#This Row],[Filé produzido (kg)]]/SUMIF(Rend_Filetadores[Data],Rend_Filetadores[[#This Row],[Data]],Rend_Filetadores[Filé produzido (kg)]),"")</f>
        <v>6.2599457605845302E-2</v>
      </c>
    </row>
    <row r="1351" spans="1:9" x14ac:dyDescent="0.3">
      <c r="A1351" s="8">
        <v>45776</v>
      </c>
      <c r="B1351" s="9" t="s">
        <v>11</v>
      </c>
      <c r="C1351" s="16">
        <v>565.4</v>
      </c>
      <c r="D1351" s="11">
        <v>243.50000000000003</v>
      </c>
      <c r="E1351" s="16">
        <v>243.50000000000003</v>
      </c>
      <c r="F1351" s="16"/>
      <c r="G1351" s="12">
        <f t="shared" si="21"/>
        <v>0.43066855323664671</v>
      </c>
      <c r="H1351" s="13">
        <f>COUNTIF(Rend_Filetadores[Data],Rend_Filetadores[[#This Row],[Data]])</f>
        <v>19</v>
      </c>
      <c r="I1351" s="23">
        <f>IFERROR(Rend_Filetadores[[#This Row],[Filé produzido (kg)]]/SUMIF(Rend_Filetadores[Data],Rend_Filetadores[[#This Row],[Data]],Rend_Filetadores[Filé produzido (kg)]),"")</f>
        <v>5.457561019342403E-2</v>
      </c>
    </row>
    <row r="1352" spans="1:9" x14ac:dyDescent="0.3">
      <c r="A1352" s="8">
        <v>45776</v>
      </c>
      <c r="B1352" s="9" t="s">
        <v>12</v>
      </c>
      <c r="C1352" s="15">
        <v>416.4</v>
      </c>
      <c r="D1352" s="11">
        <v>176.39999999999998</v>
      </c>
      <c r="E1352" s="10">
        <v>176.39999999999998</v>
      </c>
      <c r="F1352" s="10"/>
      <c r="G1352" s="12">
        <f t="shared" si="21"/>
        <v>0.42363112391930835</v>
      </c>
      <c r="H1352" s="13">
        <f>COUNTIF(Rend_Filetadores[Data],Rend_Filetadores[[#This Row],[Data]])</f>
        <v>19</v>
      </c>
      <c r="I1352" s="23">
        <f>IFERROR(Rend_Filetadores[[#This Row],[Filé produzido (kg)]]/SUMIF(Rend_Filetadores[Data],Rend_Filetadores[[#This Row],[Data]],Rend_Filetadores[Filé produzido (kg)]),"")</f>
        <v>3.9536499540533863E-2</v>
      </c>
    </row>
    <row r="1353" spans="1:9" x14ac:dyDescent="0.3">
      <c r="A1353" s="8">
        <v>45776</v>
      </c>
      <c r="B1353" s="9" t="s">
        <v>13</v>
      </c>
      <c r="C1353" s="10">
        <v>735.9</v>
      </c>
      <c r="D1353" s="11">
        <v>321.10000000000008</v>
      </c>
      <c r="E1353" s="10">
        <v>321.10000000000008</v>
      </c>
      <c r="F1353" s="10"/>
      <c r="G1353" s="12">
        <f t="shared" si="21"/>
        <v>0.43633645875798355</v>
      </c>
      <c r="H1353" s="13">
        <f>COUNTIF(Rend_Filetadores[Data],Rend_Filetadores[[#This Row],[Data]])</f>
        <v>19</v>
      </c>
      <c r="I1353" s="23">
        <f>IFERROR(Rend_Filetadores[[#This Row],[Filé produzido (kg)]]/SUMIF(Rend_Filetadores[Data],Rend_Filetadores[[#This Row],[Data]],Rend_Filetadores[Filé produzido (kg)]),"")</f>
        <v>7.1968083914203118E-2</v>
      </c>
    </row>
    <row r="1354" spans="1:9" x14ac:dyDescent="0.3">
      <c r="A1354" s="8">
        <v>45776</v>
      </c>
      <c r="B1354" s="9" t="s">
        <v>14</v>
      </c>
      <c r="C1354" s="10">
        <v>838.19999999999993</v>
      </c>
      <c r="D1354" s="11">
        <v>364.2</v>
      </c>
      <c r="E1354" s="10">
        <v>364.2</v>
      </c>
      <c r="F1354" s="10"/>
      <c r="G1354" s="12">
        <f t="shared" si="21"/>
        <v>0.4345025053686471</v>
      </c>
      <c r="H1354" s="13">
        <f>COUNTIF(Rend_Filetadores[Data],Rend_Filetadores[[#This Row],[Data]])</f>
        <v>19</v>
      </c>
      <c r="I1354" s="23">
        <f>IFERROR(Rend_Filetadores[[#This Row],[Filé produzido (kg)]]/SUMIF(Rend_Filetadores[Data],Rend_Filetadores[[#This Row],[Data]],Rend_Filetadores[Filé produzido (kg)]),"")</f>
        <v>8.1628078983347133E-2</v>
      </c>
    </row>
    <row r="1355" spans="1:9" x14ac:dyDescent="0.3">
      <c r="A1355" s="8">
        <v>45776</v>
      </c>
      <c r="B1355" s="9" t="s">
        <v>15</v>
      </c>
      <c r="C1355" s="10">
        <v>663</v>
      </c>
      <c r="D1355" s="11">
        <v>278.29999999999995</v>
      </c>
      <c r="E1355" s="10">
        <v>278.29999999999995</v>
      </c>
      <c r="F1355" s="10"/>
      <c r="G1355" s="12">
        <f t="shared" si="21"/>
        <v>0.41975867269984912</v>
      </c>
      <c r="H1355" s="13">
        <f>COUNTIF(Rend_Filetadores[Data],Rend_Filetadores[[#This Row],[Data]])</f>
        <v>19</v>
      </c>
      <c r="I1355" s="23">
        <f>IFERROR(Rend_Filetadores[[#This Row],[Filé produzido (kg)]]/SUMIF(Rend_Filetadores[Data],Rend_Filetadores[[#This Row],[Data]],Rend_Filetadores[Filé produzido (kg)]),"")</f>
        <v>6.2375327789855863E-2</v>
      </c>
    </row>
    <row r="1356" spans="1:9" x14ac:dyDescent="0.3">
      <c r="A1356" s="8">
        <v>45776</v>
      </c>
      <c r="B1356" s="9" t="s">
        <v>17</v>
      </c>
      <c r="C1356" s="10">
        <v>635.79999999999995</v>
      </c>
      <c r="D1356" s="31">
        <v>263.99999999999994</v>
      </c>
      <c r="E1356" s="10">
        <v>263.99999999999994</v>
      </c>
      <c r="F1356" s="10"/>
      <c r="G1356" s="12">
        <f t="shared" si="21"/>
        <v>0.41522491349480961</v>
      </c>
      <c r="H1356" s="13">
        <f>COUNTIF(Rend_Filetadores[Data],Rend_Filetadores[[#This Row],[Data]])</f>
        <v>19</v>
      </c>
      <c r="I1356" s="23">
        <f>IFERROR(Rend_Filetadores[[#This Row],[Filé produzido (kg)]]/SUMIF(Rend_Filetadores[Data],Rend_Filetadores[[#This Row],[Data]],Rend_Filetadores[Filé produzido (kg)]),"")</f>
        <v>5.9170271421207142E-2</v>
      </c>
    </row>
    <row r="1357" spans="1:9" x14ac:dyDescent="0.3">
      <c r="A1357" s="8">
        <v>45776</v>
      </c>
      <c r="B1357" s="9" t="s">
        <v>43</v>
      </c>
      <c r="C1357" s="15">
        <v>100.7</v>
      </c>
      <c r="D1357" s="11">
        <v>39.800000000000004</v>
      </c>
      <c r="E1357" s="10">
        <v>39.800000000000004</v>
      </c>
      <c r="F1357" s="10"/>
      <c r="G1357" s="12">
        <f t="shared" si="21"/>
        <v>0.39523336643495532</v>
      </c>
      <c r="H1357" s="13">
        <f>COUNTIF(Rend_Filetadores[Data],Rend_Filetadores[[#This Row],[Data]])</f>
        <v>19</v>
      </c>
      <c r="I1357" s="23">
        <f>IFERROR(Rend_Filetadores[[#This Row],[Filé produzido (kg)]]/SUMIF(Rend_Filetadores[Data],Rend_Filetadores[[#This Row],[Data]],Rend_Filetadores[Filé produzido (kg)]),"")</f>
        <v>8.9203666763789588E-3</v>
      </c>
    </row>
    <row r="1358" spans="1:9" x14ac:dyDescent="0.3">
      <c r="A1358" s="8">
        <v>45776</v>
      </c>
      <c r="B1358" s="9" t="s">
        <v>18</v>
      </c>
      <c r="C1358" s="10">
        <v>523.1</v>
      </c>
      <c r="D1358" s="11">
        <v>220.69999999999996</v>
      </c>
      <c r="E1358" s="10">
        <v>220.69999999999996</v>
      </c>
      <c r="F1358" s="10"/>
      <c r="G1358" s="12">
        <f t="shared" si="21"/>
        <v>0.42190785700630845</v>
      </c>
      <c r="H1358" s="13">
        <f>COUNTIF(Rend_Filetadores[Data],Rend_Filetadores[[#This Row],[Data]])</f>
        <v>19</v>
      </c>
      <c r="I1358" s="23">
        <f>IFERROR(Rend_Filetadores[[#This Row],[Filé produzido (kg)]]/SUMIF(Rend_Filetadores[Data],Rend_Filetadores[[#This Row],[Data]],Rend_Filetadores[Filé produzido (kg)]),"")</f>
        <v>4.9465450388865212E-2</v>
      </c>
    </row>
    <row r="1359" spans="1:9" x14ac:dyDescent="0.3">
      <c r="A1359" s="8">
        <v>45776</v>
      </c>
      <c r="B1359" s="9" t="s">
        <v>20</v>
      </c>
      <c r="C1359" s="10">
        <v>831</v>
      </c>
      <c r="D1359" s="11">
        <v>349.30000000000013</v>
      </c>
      <c r="E1359" s="10">
        <v>349.30000000000013</v>
      </c>
      <c r="F1359" s="10"/>
      <c r="G1359" s="12">
        <f t="shared" si="21"/>
        <v>0.42033694344163675</v>
      </c>
      <c r="H1359" s="13">
        <f>COUNTIF(Rend_Filetadores[Data],Rend_Filetadores[[#This Row],[Data]])</f>
        <v>19</v>
      </c>
      <c r="I1359" s="23">
        <f>IFERROR(Rend_Filetadores[[#This Row],[Filé produzido (kg)]]/SUMIF(Rend_Filetadores[Data],Rend_Filetadores[[#This Row],[Data]],Rend_Filetadores[Filé produzido (kg)]),"")</f>
        <v>7.8288544725104797E-2</v>
      </c>
    </row>
    <row r="1360" spans="1:9" x14ac:dyDescent="0.3">
      <c r="A1360" s="8">
        <v>45776</v>
      </c>
      <c r="B1360" s="9" t="s">
        <v>30</v>
      </c>
      <c r="C1360" s="10">
        <v>100.8</v>
      </c>
      <c r="D1360" s="11">
        <v>41.500000000000007</v>
      </c>
      <c r="E1360" s="10">
        <v>41.500000000000007</v>
      </c>
      <c r="F1360" s="10"/>
      <c r="G1360" s="12">
        <f t="shared" si="21"/>
        <v>0.4117063492063493</v>
      </c>
      <c r="H1360" s="13">
        <f>COUNTIF(Rend_Filetadores[Data],Rend_Filetadores[[#This Row],[Data]])</f>
        <v>19</v>
      </c>
      <c r="I1360" s="23">
        <f>IFERROR(Rend_Filetadores[[#This Row],[Filé produzido (kg)]]/SUMIF(Rend_Filetadores[Data],Rend_Filetadores[[#This Row],[Data]],Rend_Filetadores[Filé produzido (kg)]),"")</f>
        <v>9.3013873635609742E-3</v>
      </c>
    </row>
    <row r="1361" spans="1:9" x14ac:dyDescent="0.3">
      <c r="A1361" s="8">
        <v>45776</v>
      </c>
      <c r="B1361" s="9" t="s">
        <v>21</v>
      </c>
      <c r="C1361" s="10">
        <v>577</v>
      </c>
      <c r="D1361" s="11">
        <v>256.7</v>
      </c>
      <c r="E1361" s="10">
        <v>256.7</v>
      </c>
      <c r="F1361" s="10"/>
      <c r="G1361" s="12">
        <f t="shared" si="21"/>
        <v>0.44488734835355281</v>
      </c>
      <c r="H1361" s="13">
        <f>COUNTIF(Rend_Filetadores[Data],Rend_Filetadores[[#This Row],[Data]])</f>
        <v>19</v>
      </c>
      <c r="I1361" s="23">
        <f>IFERROR(Rend_Filetadores[[#This Row],[Filé produzido (kg)]]/SUMIF(Rend_Filetadores[Data],Rend_Filetadores[[#This Row],[Data]],Rend_Filetadores[Filé produzido (kg)]),"")</f>
        <v>5.7534123764484378E-2</v>
      </c>
    </row>
    <row r="1362" spans="1:9" x14ac:dyDescent="0.3">
      <c r="A1362" s="8">
        <v>45776</v>
      </c>
      <c r="B1362" s="9" t="s">
        <v>23</v>
      </c>
      <c r="C1362" s="10">
        <v>528.1</v>
      </c>
      <c r="D1362" s="31">
        <v>224.49999999999997</v>
      </c>
      <c r="E1362" s="10">
        <v>224.49999999999997</v>
      </c>
      <c r="F1362" s="10"/>
      <c r="G1362" s="12">
        <f t="shared" si="21"/>
        <v>0.42510888089377002</v>
      </c>
      <c r="H1362" s="13">
        <f>COUNTIF(Rend_Filetadores[Data],Rend_Filetadores[[#This Row],[Data]])</f>
        <v>19</v>
      </c>
      <c r="I1362" s="23">
        <f>IFERROR(Rend_Filetadores[[#This Row],[Filé produzido (kg)]]/SUMIF(Rend_Filetadores[Data],Rend_Filetadores[[#This Row],[Data]],Rend_Filetadores[Filé produzido (kg)]),"")</f>
        <v>5.0317143689625018E-2</v>
      </c>
    </row>
    <row r="1363" spans="1:9" x14ac:dyDescent="0.3">
      <c r="A1363" s="8">
        <v>45776</v>
      </c>
      <c r="B1363" s="9" t="s">
        <v>38</v>
      </c>
      <c r="C1363" s="10">
        <v>237.4</v>
      </c>
      <c r="D1363" s="31">
        <v>100.10000000000002</v>
      </c>
      <c r="E1363" s="10">
        <v>100.10000000000002</v>
      </c>
      <c r="F1363" s="10"/>
      <c r="G1363" s="12">
        <f t="shared" si="21"/>
        <v>0.42165122156697565</v>
      </c>
      <c r="H1363" s="13">
        <f>COUNTIF(Rend_Filetadores[Data],Rend_Filetadores[[#This Row],[Data]])</f>
        <v>19</v>
      </c>
      <c r="I1363" s="23">
        <f>IFERROR(Rend_Filetadores[[#This Row],[Filé produzido (kg)]]/SUMIF(Rend_Filetadores[Data],Rend_Filetadores[[#This Row],[Data]],Rend_Filetadores[Filé produzido (kg)]),"")</f>
        <v>2.243539458054105E-2</v>
      </c>
    </row>
    <row r="1364" spans="1:9" x14ac:dyDescent="0.3">
      <c r="A1364" s="8">
        <v>45776</v>
      </c>
      <c r="B1364" s="9" t="s">
        <v>35</v>
      </c>
      <c r="C1364" s="15">
        <v>633.9</v>
      </c>
      <c r="D1364" s="11">
        <v>278.39999999999998</v>
      </c>
      <c r="E1364" s="10">
        <v>278.39999999999998</v>
      </c>
      <c r="F1364" s="10"/>
      <c r="G1364" s="12">
        <f t="shared" si="21"/>
        <v>0.43918599148130616</v>
      </c>
      <c r="H1364" s="13">
        <f>COUNTIF(Rend_Filetadores[Data],Rend_Filetadores[[#This Row],[Data]])</f>
        <v>19</v>
      </c>
      <c r="I1364" s="23">
        <f>IFERROR(Rend_Filetadores[[#This Row],[Filé produzido (kg)]]/SUMIF(Rend_Filetadores[Data],Rend_Filetadores[[#This Row],[Data]],Rend_Filetadores[Filé produzido (kg)]),"")</f>
        <v>6.239774077145481E-2</v>
      </c>
    </row>
    <row r="1365" spans="1:9" x14ac:dyDescent="0.3">
      <c r="A1365" s="8">
        <v>45776</v>
      </c>
      <c r="B1365" s="9" t="s">
        <v>16</v>
      </c>
      <c r="C1365" s="10">
        <v>561.69999999999993</v>
      </c>
      <c r="D1365" s="11">
        <v>235.30000000000007</v>
      </c>
      <c r="E1365" s="10">
        <v>235.30000000000007</v>
      </c>
      <c r="F1365" s="10"/>
      <c r="G1365" s="12">
        <f t="shared" si="21"/>
        <v>0.41890688979882518</v>
      </c>
      <c r="H1365" s="13">
        <f>COUNTIF(Rend_Filetadores[Data],Rend_Filetadores[[#This Row],[Data]])</f>
        <v>19</v>
      </c>
      <c r="I1365" s="23">
        <f>IFERROR(Rend_Filetadores[[#This Row],[Filé produzido (kg)]]/SUMIF(Rend_Filetadores[Data],Rend_Filetadores[[#This Row],[Data]],Rend_Filetadores[Filé produzido (kg)]),"")</f>
        <v>5.2737745702310788E-2</v>
      </c>
    </row>
    <row r="1366" spans="1:9" x14ac:dyDescent="0.3">
      <c r="A1366" s="8">
        <v>45776</v>
      </c>
      <c r="B1366" s="9" t="s">
        <v>19</v>
      </c>
      <c r="C1366" s="10">
        <v>512.6</v>
      </c>
      <c r="D1366" s="11">
        <v>216.60000000000002</v>
      </c>
      <c r="E1366" s="10">
        <v>216.60000000000002</v>
      </c>
      <c r="F1366" s="10"/>
      <c r="G1366" s="12">
        <f t="shared" si="21"/>
        <v>0.42255169722980884</v>
      </c>
      <c r="H1366" s="13">
        <f>COUNTIF(Rend_Filetadores[Data],Rend_Filetadores[[#This Row],[Data]])</f>
        <v>19</v>
      </c>
      <c r="I1366" s="23">
        <f>IFERROR(Rend_Filetadores[[#This Row],[Filé produzido (kg)]]/SUMIF(Rend_Filetadores[Data],Rend_Filetadores[[#This Row],[Data]],Rend_Filetadores[Filé produzido (kg)]),"")</f>
        <v>4.8546518143308605E-2</v>
      </c>
    </row>
    <row r="1367" spans="1:9" x14ac:dyDescent="0.3">
      <c r="A1367" s="8">
        <v>45777</v>
      </c>
      <c r="B1367" s="9" t="s">
        <v>9</v>
      </c>
      <c r="C1367" s="10">
        <v>624.79999999999995</v>
      </c>
      <c r="D1367" s="11">
        <v>254.90000000000003</v>
      </c>
      <c r="E1367" s="10">
        <v>254.90000000000003</v>
      </c>
      <c r="F1367" s="10"/>
      <c r="G1367" s="12">
        <f t="shared" si="21"/>
        <v>0.40797055057618448</v>
      </c>
      <c r="H1367" s="13">
        <f>COUNTIF(Rend_Filetadores[Data],Rend_Filetadores[[#This Row],[Data]])</f>
        <v>17</v>
      </c>
      <c r="I1367" s="23">
        <f>IFERROR(Rend_Filetadores[[#This Row],[Filé produzido (kg)]]/SUMIF(Rend_Filetadores[Data],Rend_Filetadores[[#This Row],[Data]],Rend_Filetadores[Filé produzido (kg)]),"")</f>
        <v>6.0585173389109424E-2</v>
      </c>
    </row>
    <row r="1368" spans="1:9" x14ac:dyDescent="0.3">
      <c r="A1368" s="8">
        <v>45777</v>
      </c>
      <c r="B1368" s="9" t="s">
        <v>26</v>
      </c>
      <c r="C1368" s="10">
        <v>569.30000000000007</v>
      </c>
      <c r="D1368" s="31">
        <v>233.40000000000003</v>
      </c>
      <c r="E1368" s="10">
        <v>233.40000000000003</v>
      </c>
      <c r="F1368" s="10"/>
      <c r="G1368" s="12">
        <f t="shared" si="21"/>
        <v>0.40997716493939929</v>
      </c>
      <c r="H1368" s="13">
        <f>COUNTIF(Rend_Filetadores[Data],Rend_Filetadores[[#This Row],[Data]])</f>
        <v>17</v>
      </c>
      <c r="I1368" s="23">
        <f>IFERROR(Rend_Filetadores[[#This Row],[Filé produzido (kg)]]/SUMIF(Rend_Filetadores[Data],Rend_Filetadores[[#This Row],[Data]],Rend_Filetadores[Filé produzido (kg)]),"")</f>
        <v>5.5475007724669047E-2</v>
      </c>
    </row>
    <row r="1369" spans="1:9" x14ac:dyDescent="0.3">
      <c r="A1369" s="8">
        <v>45777</v>
      </c>
      <c r="B1369" s="9" t="s">
        <v>10</v>
      </c>
      <c r="C1369" s="16">
        <v>645.79999999999995</v>
      </c>
      <c r="D1369" s="11">
        <v>269.89999999999992</v>
      </c>
      <c r="E1369" s="16">
        <v>269.89999999999992</v>
      </c>
      <c r="F1369" s="16"/>
      <c r="G1369" s="12">
        <f t="shared" si="21"/>
        <v>0.41793124806441612</v>
      </c>
      <c r="H1369" s="13">
        <f>COUNTIF(Rend_Filetadores[Data],Rend_Filetadores[[#This Row],[Data]])</f>
        <v>17</v>
      </c>
      <c r="I1369" s="23">
        <f>IFERROR(Rend_Filetadores[[#This Row],[Filé produzido (kg)]]/SUMIF(Rend_Filetadores[Data],Rend_Filetadores[[#This Row],[Data]],Rend_Filetadores[Filé produzido (kg)]),"")</f>
        <v>6.4150405248021292E-2</v>
      </c>
    </row>
    <row r="1370" spans="1:9" x14ac:dyDescent="0.3">
      <c r="A1370" s="8">
        <v>45777</v>
      </c>
      <c r="B1370" s="9" t="s">
        <v>11</v>
      </c>
      <c r="C1370" s="16">
        <v>590.1</v>
      </c>
      <c r="D1370" s="11">
        <v>244.5</v>
      </c>
      <c r="E1370" s="16">
        <v>244.5</v>
      </c>
      <c r="F1370" s="16"/>
      <c r="G1370" s="12">
        <f t="shared" si="21"/>
        <v>0.41433655312658868</v>
      </c>
      <c r="H1370" s="13">
        <f>COUNTIF(Rend_Filetadores[Data],Rend_Filetadores[[#This Row],[Data]])</f>
        <v>17</v>
      </c>
      <c r="I1370" s="23">
        <f>IFERROR(Rend_Filetadores[[#This Row],[Filé produzido (kg)]]/SUMIF(Rend_Filetadores[Data],Rend_Filetadores[[#This Row],[Data]],Rend_Filetadores[Filé produzido (kg)]),"")</f>
        <v>5.8113279300263838E-2</v>
      </c>
    </row>
    <row r="1371" spans="1:9" x14ac:dyDescent="0.3">
      <c r="A1371" s="8">
        <v>45777</v>
      </c>
      <c r="B1371" s="9" t="s">
        <v>12</v>
      </c>
      <c r="C1371" s="16">
        <v>638.69999999999993</v>
      </c>
      <c r="D1371" s="11">
        <v>261.8</v>
      </c>
      <c r="E1371" s="16">
        <v>261.8</v>
      </c>
      <c r="F1371" s="16"/>
      <c r="G1371" s="12">
        <f t="shared" si="21"/>
        <v>0.40989509942069835</v>
      </c>
      <c r="H1371" s="13">
        <f>COUNTIF(Rend_Filetadores[Data],Rend_Filetadores[[#This Row],[Data]])</f>
        <v>17</v>
      </c>
      <c r="I1371" s="23">
        <f>IFERROR(Rend_Filetadores[[#This Row],[Filé produzido (kg)]]/SUMIF(Rend_Filetadores[Data],Rend_Filetadores[[#This Row],[Data]],Rend_Filetadores[Filé produzido (kg)]),"")</f>
        <v>6.2225180044208891E-2</v>
      </c>
    </row>
    <row r="1372" spans="1:9" x14ac:dyDescent="0.3">
      <c r="A1372" s="8">
        <v>45777</v>
      </c>
      <c r="B1372" s="9" t="s">
        <v>13</v>
      </c>
      <c r="C1372" s="16">
        <v>847.5</v>
      </c>
      <c r="D1372" s="11">
        <v>355.89999999999986</v>
      </c>
      <c r="E1372" s="16">
        <v>355.89999999999986</v>
      </c>
      <c r="F1372" s="16"/>
      <c r="G1372" s="12">
        <f t="shared" si="21"/>
        <v>0.41994100294985237</v>
      </c>
      <c r="H1372" s="13">
        <f>COUNTIF(Rend_Filetadores[Data],Rend_Filetadores[[#This Row],[Data]])</f>
        <v>17</v>
      </c>
      <c r="I1372" s="23">
        <f>IFERROR(Rend_Filetadores[[#This Row],[Filé produzido (kg)]]/SUMIF(Rend_Filetadores[Data],Rend_Filetadores[[#This Row],[Data]],Rend_Filetadores[Filé produzido (kg)]),"")</f>
        <v>8.4591067905782788E-2</v>
      </c>
    </row>
    <row r="1373" spans="1:9" x14ac:dyDescent="0.3">
      <c r="A1373" s="8">
        <v>45777</v>
      </c>
      <c r="B1373" s="9" t="s">
        <v>14</v>
      </c>
      <c r="C1373" s="16">
        <v>842.69999999999993</v>
      </c>
      <c r="D1373" s="11">
        <v>351</v>
      </c>
      <c r="E1373" s="16">
        <v>351</v>
      </c>
      <c r="F1373" s="16"/>
      <c r="G1373" s="12">
        <f t="shared" si="21"/>
        <v>0.41651833392666432</v>
      </c>
      <c r="H1373" s="13">
        <f>COUNTIF(Rend_Filetadores[Data],Rend_Filetadores[[#This Row],[Data]])</f>
        <v>17</v>
      </c>
      <c r="I1373" s="23">
        <f>IFERROR(Rend_Filetadores[[#This Row],[Filé produzido (kg)]]/SUMIF(Rend_Filetadores[Data],Rend_Filetadores[[#This Row],[Data]],Rend_Filetadores[Filé produzido (kg)]),"")</f>
        <v>8.3426425498538265E-2</v>
      </c>
    </row>
    <row r="1374" spans="1:9" x14ac:dyDescent="0.3">
      <c r="A1374" s="8">
        <v>45777</v>
      </c>
      <c r="B1374" s="9" t="s">
        <v>15</v>
      </c>
      <c r="C1374" s="16">
        <v>502.9</v>
      </c>
      <c r="D1374" s="31">
        <v>204.50000000000003</v>
      </c>
      <c r="E1374" s="16">
        <v>204.50000000000003</v>
      </c>
      <c r="F1374" s="16"/>
      <c r="G1374" s="12">
        <f t="shared" si="21"/>
        <v>0.40664147941936774</v>
      </c>
      <c r="H1374" s="13">
        <f>COUNTIF(Rend_Filetadores[Data],Rend_Filetadores[[#This Row],[Data]])</f>
        <v>17</v>
      </c>
      <c r="I1374" s="23">
        <f>IFERROR(Rend_Filetadores[[#This Row],[Filé produzido (kg)]]/SUMIF(Rend_Filetadores[Data],Rend_Filetadores[[#This Row],[Data]],Rend_Filetadores[Filé produzido (kg)]),"")</f>
        <v>4.8605994343165468E-2</v>
      </c>
    </row>
    <row r="1375" spans="1:9" x14ac:dyDescent="0.3">
      <c r="A1375" s="8">
        <v>45777</v>
      </c>
      <c r="B1375" s="9" t="s">
        <v>17</v>
      </c>
      <c r="C1375" s="16">
        <v>649.20000000000005</v>
      </c>
      <c r="D1375" s="11">
        <v>256.7</v>
      </c>
      <c r="E1375" s="16">
        <v>256.7</v>
      </c>
      <c r="F1375" s="16"/>
      <c r="G1375" s="12">
        <f t="shared" si="21"/>
        <v>0.39540973505853355</v>
      </c>
      <c r="H1375" s="13">
        <f>COUNTIF(Rend_Filetadores[Data],Rend_Filetadores[[#This Row],[Data]])</f>
        <v>17</v>
      </c>
      <c r="I1375" s="23">
        <f>IFERROR(Rend_Filetadores[[#This Row],[Filé produzido (kg)]]/SUMIF(Rend_Filetadores[Data],Rend_Filetadores[[#This Row],[Data]],Rend_Filetadores[Filé produzido (kg)]),"")</f>
        <v>6.1013001212178841E-2</v>
      </c>
    </row>
    <row r="1376" spans="1:9" x14ac:dyDescent="0.3">
      <c r="A1376" s="8">
        <v>45777</v>
      </c>
      <c r="B1376" s="9" t="s">
        <v>18</v>
      </c>
      <c r="C1376" s="16">
        <v>583.19999999999993</v>
      </c>
      <c r="D1376" s="11">
        <v>237.4</v>
      </c>
      <c r="E1376" s="16">
        <v>237.4</v>
      </c>
      <c r="F1376" s="16"/>
      <c r="G1376" s="12">
        <f t="shared" si="21"/>
        <v>0.40706447187928674</v>
      </c>
      <c r="H1376" s="13">
        <f>COUNTIF(Rend_Filetadores[Data],Rend_Filetadores[[#This Row],[Data]])</f>
        <v>17</v>
      </c>
      <c r="I1376" s="23">
        <f>IFERROR(Rend_Filetadores[[#This Row],[Filé produzido (kg)]]/SUMIF(Rend_Filetadores[Data],Rend_Filetadores[[#This Row],[Data]],Rend_Filetadores[Filé produzido (kg)]),"")</f>
        <v>5.6425736220378879E-2</v>
      </c>
    </row>
    <row r="1377" spans="1:9" x14ac:dyDescent="0.3">
      <c r="A1377" s="8">
        <v>45777</v>
      </c>
      <c r="B1377" s="9" t="s">
        <v>20</v>
      </c>
      <c r="C1377" s="16">
        <v>837.2</v>
      </c>
      <c r="D1377" s="11">
        <v>296.19999999999993</v>
      </c>
      <c r="E1377" s="16">
        <v>296.19999999999993</v>
      </c>
      <c r="F1377" s="16"/>
      <c r="G1377" s="12">
        <f t="shared" si="21"/>
        <v>0.35379837553750587</v>
      </c>
      <c r="H1377" s="13">
        <f>COUNTIF(Rend_Filetadores[Data],Rend_Filetadores[[#This Row],[Data]])</f>
        <v>17</v>
      </c>
      <c r="I1377" s="23">
        <f>IFERROR(Rend_Filetadores[[#This Row],[Filé produzido (kg)]]/SUMIF(Rend_Filetadores[Data],Rend_Filetadores[[#This Row],[Data]],Rend_Filetadores[Filé produzido (kg)]),"")</f>
        <v>7.0401445107313471E-2</v>
      </c>
    </row>
    <row r="1378" spans="1:9" x14ac:dyDescent="0.3">
      <c r="A1378" s="8">
        <v>45777</v>
      </c>
      <c r="B1378" s="9" t="s">
        <v>30</v>
      </c>
      <c r="C1378" s="16">
        <v>348.7</v>
      </c>
      <c r="D1378" s="11">
        <v>141.20000000000002</v>
      </c>
      <c r="E1378" s="16">
        <v>141.20000000000002</v>
      </c>
      <c r="F1378" s="16"/>
      <c r="G1378" s="12">
        <f t="shared" si="21"/>
        <v>0.40493260682535137</v>
      </c>
      <c r="H1378" s="13">
        <f>COUNTIF(Rend_Filetadores[Data],Rend_Filetadores[[#This Row],[Data]])</f>
        <v>17</v>
      </c>
      <c r="I1378" s="23">
        <f>IFERROR(Rend_Filetadores[[#This Row],[Filé produzido (kg)]]/SUMIF(Rend_Filetadores[Data],Rend_Filetadores[[#This Row],[Data]],Rend_Filetadores[Filé produzido (kg)]),"")</f>
        <v>3.3560715898557282E-2</v>
      </c>
    </row>
    <row r="1379" spans="1:9" x14ac:dyDescent="0.3">
      <c r="A1379" s="22">
        <v>45777</v>
      </c>
      <c r="B1379" s="9" t="s">
        <v>21</v>
      </c>
      <c r="C1379" s="16">
        <v>633.1</v>
      </c>
      <c r="D1379" s="11">
        <v>270.20000000000005</v>
      </c>
      <c r="E1379" s="16">
        <v>270.20000000000005</v>
      </c>
      <c r="F1379" s="16"/>
      <c r="G1379" s="12">
        <f t="shared" si="21"/>
        <v>0.42678881693255416</v>
      </c>
      <c r="H1379" s="13">
        <f>COUNTIF(Rend_Filetadores[Data],Rend_Filetadores[[#This Row],[Data]])</f>
        <v>17</v>
      </c>
      <c r="I1379" s="23">
        <f>IFERROR(Rend_Filetadores[[#This Row],[Filé produzido (kg)]]/SUMIF(Rend_Filetadores[Data],Rend_Filetadores[[#This Row],[Data]],Rend_Filetadores[Filé produzido (kg)]),"")</f>
        <v>6.4221709885199554E-2</v>
      </c>
    </row>
    <row r="1380" spans="1:9" x14ac:dyDescent="0.3">
      <c r="A1380" s="22">
        <v>45777</v>
      </c>
      <c r="B1380" s="9" t="s">
        <v>38</v>
      </c>
      <c r="C1380" s="16">
        <v>315.40000000000003</v>
      </c>
      <c r="D1380" s="11">
        <v>128.39999999999998</v>
      </c>
      <c r="E1380" s="16">
        <v>128.39999999999998</v>
      </c>
      <c r="F1380" s="16"/>
      <c r="G1380" s="12">
        <f t="shared" si="21"/>
        <v>0.40710209258084962</v>
      </c>
      <c r="H1380" s="13">
        <f>COUNTIF(Rend_Filetadores[Data],Rend_Filetadores[[#This Row],[Data]])</f>
        <v>17</v>
      </c>
      <c r="I1380" s="23">
        <f>IFERROR(Rend_Filetadores[[#This Row],[Filé produzido (kg)]]/SUMIF(Rend_Filetadores[Data],Rend_Filetadores[[#This Row],[Data]],Rend_Filetadores[Filé produzido (kg)]),"")</f>
        <v>3.0518384712285788E-2</v>
      </c>
    </row>
    <row r="1381" spans="1:9" x14ac:dyDescent="0.3">
      <c r="A1381" s="8">
        <v>45777</v>
      </c>
      <c r="B1381" s="9" t="s">
        <v>35</v>
      </c>
      <c r="C1381" s="16">
        <v>604.20000000000005</v>
      </c>
      <c r="D1381" s="11">
        <v>236.89999999999998</v>
      </c>
      <c r="E1381" s="16">
        <v>236.89999999999998</v>
      </c>
      <c r="F1381" s="16"/>
      <c r="G1381" s="12">
        <f t="shared" si="21"/>
        <v>0.39208871234690496</v>
      </c>
      <c r="H1381" s="13">
        <f>COUNTIF(Rend_Filetadores[Data],Rend_Filetadores[[#This Row],[Data]])</f>
        <v>17</v>
      </c>
      <c r="I1381" s="23">
        <f>IFERROR(Rend_Filetadores[[#This Row],[Filé produzido (kg)]]/SUMIF(Rend_Filetadores[Data],Rend_Filetadores[[#This Row],[Data]],Rend_Filetadores[Filé produzido (kg)]),"")</f>
        <v>5.6306895158415138E-2</v>
      </c>
    </row>
    <row r="1382" spans="1:9" ht="17.7" customHeight="1" x14ac:dyDescent="0.3">
      <c r="A1382" s="8">
        <v>45777</v>
      </c>
      <c r="B1382" s="9" t="s">
        <v>16</v>
      </c>
      <c r="C1382" s="16">
        <v>638.79999999999995</v>
      </c>
      <c r="D1382" s="11">
        <v>257.59999999999997</v>
      </c>
      <c r="E1382" s="16">
        <v>257.59999999999997</v>
      </c>
      <c r="F1382" s="16"/>
      <c r="G1382" s="12">
        <f t="shared" si="21"/>
        <v>0.40325610519724481</v>
      </c>
      <c r="H1382" s="13">
        <f>COUNTIF(Rend_Filetadores[Data],Rend_Filetadores[[#This Row],[Data]])</f>
        <v>17</v>
      </c>
      <c r="I1382" s="23">
        <f>IFERROR(Rend_Filetadores[[#This Row],[Filé produzido (kg)]]/SUMIF(Rend_Filetadores[Data],Rend_Filetadores[[#This Row],[Data]],Rend_Filetadores[Filé produzido (kg)]),"")</f>
        <v>6.1226915123713546E-2</v>
      </c>
    </row>
    <row r="1383" spans="1:9" x14ac:dyDescent="0.3">
      <c r="A1383" s="8">
        <v>45777</v>
      </c>
      <c r="B1383" s="9" t="s">
        <v>19</v>
      </c>
      <c r="C1383" s="16">
        <v>509.6</v>
      </c>
      <c r="D1383" s="11">
        <v>206.79999999999998</v>
      </c>
      <c r="E1383" s="16">
        <v>206.79999999999998</v>
      </c>
      <c r="F1383" s="16"/>
      <c r="G1383" s="12">
        <f t="shared" si="21"/>
        <v>0.4058084772370486</v>
      </c>
      <c r="H1383" s="13">
        <f>COUNTIF(Rend_Filetadores[Data],Rend_Filetadores[[#This Row],[Data]])</f>
        <v>17</v>
      </c>
      <c r="I1383" s="23">
        <f>IFERROR(Rend_Filetadores[[#This Row],[Filé produzido (kg)]]/SUMIF(Rend_Filetadores[Data],Rend_Filetadores[[#This Row],[Data]],Rend_Filetadores[Filé produzido (kg)]),"")</f>
        <v>4.9152663228198612E-2</v>
      </c>
    </row>
    <row r="1384" spans="1:9" x14ac:dyDescent="0.3">
      <c r="A1384" s="8">
        <v>45778</v>
      </c>
      <c r="B1384" s="9" t="s">
        <v>18</v>
      </c>
      <c r="C1384" s="16">
        <v>528</v>
      </c>
      <c r="D1384" s="11">
        <v>214.49999999999997</v>
      </c>
      <c r="E1384" s="16">
        <v>214.49999999999997</v>
      </c>
      <c r="F1384" s="16"/>
      <c r="G1384" s="12">
        <f t="shared" si="21"/>
        <v>0.40624999999999994</v>
      </c>
      <c r="H1384" s="13">
        <f>COUNTIF(Rend_Filetadores[Data],Rend_Filetadores[[#This Row],[Data]])</f>
        <v>16</v>
      </c>
      <c r="I1384" s="23">
        <f>IFERROR(Rend_Filetadores[[#This Row],[Filé produzido (kg)]]/SUMIF(Rend_Filetadores[Data],Rend_Filetadores[[#This Row],[Data]],Rend_Filetadores[Filé produzido (kg)]),"")</f>
        <v>5.1712914969020453E-2</v>
      </c>
    </row>
    <row r="1385" spans="1:9" x14ac:dyDescent="0.3">
      <c r="A1385" s="17">
        <v>45778</v>
      </c>
      <c r="B1385" s="18" t="s">
        <v>35</v>
      </c>
      <c r="C1385" s="19">
        <v>595.29999999999995</v>
      </c>
      <c r="D1385" s="11">
        <v>249.5</v>
      </c>
      <c r="E1385" s="19">
        <v>261.5</v>
      </c>
      <c r="F1385" s="19"/>
      <c r="G1385" s="12">
        <f t="shared" si="21"/>
        <v>0.41911641189316312</v>
      </c>
      <c r="H1385" s="20">
        <f>COUNTIF(Rend_Filetadores[Data],Rend_Filetadores[[#This Row],[Data]])</f>
        <v>16</v>
      </c>
      <c r="I1385" s="24">
        <f>IFERROR(Rend_Filetadores[[#This Row],[Filé produzido (kg)]]/SUMIF(Rend_Filetadores[Data],Rend_Filetadores[[#This Row],[Data]],Rend_Filetadores[Filé produzido (kg)]),"")</f>
        <v>6.3043949950577396E-2</v>
      </c>
    </row>
    <row r="1386" spans="1:9" x14ac:dyDescent="0.3">
      <c r="A1386" s="8">
        <v>45778</v>
      </c>
      <c r="B1386" s="9" t="s">
        <v>21</v>
      </c>
      <c r="C1386" s="16">
        <v>682</v>
      </c>
      <c r="D1386" s="11">
        <v>283</v>
      </c>
      <c r="E1386" s="16">
        <v>283</v>
      </c>
      <c r="F1386" s="16"/>
      <c r="G1386" s="12">
        <f t="shared" si="21"/>
        <v>0.4149560117302053</v>
      </c>
      <c r="H1386" s="13">
        <f>COUNTIF(Rend_Filetadores[Data],Rend_Filetadores[[#This Row],[Data]])</f>
        <v>16</v>
      </c>
      <c r="I1386" s="23">
        <f>IFERROR(Rend_Filetadores[[#This Row],[Filé produzido (kg)]]/SUMIF(Rend_Filetadores[Data],Rend_Filetadores[[#This Row],[Data]],Rend_Filetadores[Filé produzido (kg)]),"")</f>
        <v>6.8227295740013016E-2</v>
      </c>
    </row>
    <row r="1387" spans="1:9" x14ac:dyDescent="0.3">
      <c r="A1387" s="8">
        <v>45778</v>
      </c>
      <c r="B1387" s="9" t="s">
        <v>30</v>
      </c>
      <c r="C1387" s="16">
        <v>420.9</v>
      </c>
      <c r="D1387" s="11">
        <v>179.20000000000002</v>
      </c>
      <c r="E1387" s="16">
        <v>179.20000000000002</v>
      </c>
      <c r="F1387" s="16"/>
      <c r="G1387" s="12">
        <f t="shared" si="21"/>
        <v>0.42575433594678075</v>
      </c>
      <c r="H1387" s="13">
        <f>COUNTIF(Rend_Filetadores[Data],Rend_Filetadores[[#This Row],[Data]])</f>
        <v>16</v>
      </c>
      <c r="I1387" s="23">
        <f>IFERROR(Rend_Filetadores[[#This Row],[Filé produzido (kg)]]/SUMIF(Rend_Filetadores[Data],Rend_Filetadores[[#This Row],[Data]],Rend_Filetadores[Filé produzido (kg)]),"")</f>
        <v>4.3202584440319193E-2</v>
      </c>
    </row>
    <row r="1388" spans="1:9" x14ac:dyDescent="0.3">
      <c r="A1388" s="8">
        <v>45778</v>
      </c>
      <c r="B1388" s="9" t="s">
        <v>15</v>
      </c>
      <c r="C1388" s="16">
        <v>541.80000000000007</v>
      </c>
      <c r="D1388" s="11">
        <v>224.9</v>
      </c>
      <c r="E1388" s="16">
        <v>224.9</v>
      </c>
      <c r="F1388" s="16"/>
      <c r="G1388" s="12">
        <f t="shared" si="21"/>
        <v>0.41509782207456619</v>
      </c>
      <c r="H1388" s="13">
        <f>COUNTIF(Rend_Filetadores[Data],Rend_Filetadores[[#This Row],[Data]])</f>
        <v>16</v>
      </c>
      <c r="I1388" s="23">
        <f>IFERROR(Rend_Filetadores[[#This Row],[Filé produzido (kg)]]/SUMIF(Rend_Filetadores[Data],Rend_Filetadores[[#This Row],[Data]],Rend_Filetadores[Filé produzido (kg)]),"")</f>
        <v>5.4220207816003271E-2</v>
      </c>
    </row>
    <row r="1389" spans="1:9" x14ac:dyDescent="0.3">
      <c r="A1389" s="8">
        <v>45778</v>
      </c>
      <c r="B1389" s="9" t="s">
        <v>16</v>
      </c>
      <c r="C1389" s="16">
        <v>535</v>
      </c>
      <c r="D1389" s="11">
        <v>220</v>
      </c>
      <c r="E1389" s="16">
        <v>220</v>
      </c>
      <c r="F1389" s="16"/>
      <c r="G1389" s="12">
        <f t="shared" si="21"/>
        <v>0.41121495327102803</v>
      </c>
      <c r="H1389" s="13">
        <f>COUNTIF(Rend_Filetadores[Data],Rend_Filetadores[[#This Row],[Data]])</f>
        <v>16</v>
      </c>
      <c r="I1389" s="23">
        <f>IFERROR(Rend_Filetadores[[#This Row],[Filé produzido (kg)]]/SUMIF(Rend_Filetadores[Data],Rend_Filetadores[[#This Row],[Data]],Rend_Filetadores[Filé produzido (kg)]),"")</f>
        <v>5.3038887147713293E-2</v>
      </c>
    </row>
    <row r="1390" spans="1:9" x14ac:dyDescent="0.3">
      <c r="A1390" s="8">
        <v>45778</v>
      </c>
      <c r="B1390" s="9" t="s">
        <v>26</v>
      </c>
      <c r="C1390" s="16">
        <v>574.70000000000005</v>
      </c>
      <c r="D1390" s="11">
        <v>228.20000000000005</v>
      </c>
      <c r="E1390" s="16">
        <v>228.20000000000005</v>
      </c>
      <c r="F1390" s="16"/>
      <c r="G1390" s="12">
        <f t="shared" si="21"/>
        <v>0.39707673568818519</v>
      </c>
      <c r="H1390" s="13">
        <f>COUNTIF(Rend_Filetadores[Data],Rend_Filetadores[[#This Row],[Data]])</f>
        <v>16</v>
      </c>
      <c r="I1390" s="23">
        <f>IFERROR(Rend_Filetadores[[#This Row],[Filé produzido (kg)]]/SUMIF(Rend_Filetadores[Data],Rend_Filetadores[[#This Row],[Data]],Rend_Filetadores[Filé produzido (kg)]),"")</f>
        <v>5.5015791123218985E-2</v>
      </c>
    </row>
    <row r="1391" spans="1:9" x14ac:dyDescent="0.3">
      <c r="A1391" s="8">
        <v>45778</v>
      </c>
      <c r="B1391" s="9" t="s">
        <v>9</v>
      </c>
      <c r="C1391" s="16">
        <v>749.43999999999994</v>
      </c>
      <c r="D1391" s="11">
        <v>311.60000000000002</v>
      </c>
      <c r="E1391" s="16">
        <v>311.60000000000002</v>
      </c>
      <c r="F1391" s="16"/>
      <c r="G1391" s="12">
        <f t="shared" si="21"/>
        <v>0.4157771135781384</v>
      </c>
      <c r="H1391" s="13">
        <f>COUNTIF(Rend_Filetadores[Data],Rend_Filetadores[[#This Row],[Data]])</f>
        <v>16</v>
      </c>
      <c r="I1391" s="23">
        <f>IFERROR(Rend_Filetadores[[#This Row],[Filé produzido (kg)]]/SUMIF(Rend_Filetadores[Data],Rend_Filetadores[[#This Row],[Data]],Rend_Filetadores[Filé produzido (kg)]),"")</f>
        <v>7.5122351069215748E-2</v>
      </c>
    </row>
    <row r="1392" spans="1:9" x14ac:dyDescent="0.3">
      <c r="A1392" s="8">
        <v>45778</v>
      </c>
      <c r="B1392" s="9" t="s">
        <v>17</v>
      </c>
      <c r="C1392" s="16">
        <v>631.09999999999991</v>
      </c>
      <c r="D1392" s="11">
        <v>254.89999999999998</v>
      </c>
      <c r="E1392" s="16">
        <v>254.89999999999998</v>
      </c>
      <c r="F1392" s="16"/>
      <c r="G1392" s="12">
        <f t="shared" si="21"/>
        <v>0.40389795594992872</v>
      </c>
      <c r="H1392" s="13">
        <f>COUNTIF(Rend_Filetadores[Data],Rend_Filetadores[[#This Row],[Data]])</f>
        <v>16</v>
      </c>
      <c r="I1392" s="23">
        <f>IFERROR(Rend_Filetadores[[#This Row],[Filé produzido (kg)]]/SUMIF(Rend_Filetadores[Data],Rend_Filetadores[[#This Row],[Data]],Rend_Filetadores[Filé produzido (kg)]),"")</f>
        <v>6.145278333614599E-2</v>
      </c>
    </row>
    <row r="1393" spans="1:9" x14ac:dyDescent="0.3">
      <c r="A1393" s="8">
        <v>45778</v>
      </c>
      <c r="B1393" s="9" t="s">
        <v>20</v>
      </c>
      <c r="C1393" s="16">
        <v>801.7</v>
      </c>
      <c r="D1393" s="11">
        <v>341.4</v>
      </c>
      <c r="E1393" s="16">
        <v>341.4</v>
      </c>
      <c r="F1393" s="16"/>
      <c r="G1393" s="12">
        <f t="shared" si="21"/>
        <v>0.42584507920668574</v>
      </c>
      <c r="H1393" s="13">
        <f>COUNTIF(Rend_Filetadores[Data],Rend_Filetadores[[#This Row],[Data]])</f>
        <v>16</v>
      </c>
      <c r="I1393" s="23">
        <f>IFERROR(Rend_Filetadores[[#This Row],[Filé produzido (kg)]]/SUMIF(Rend_Filetadores[Data],Rend_Filetadores[[#This Row],[Data]],Rend_Filetadores[Filé produzido (kg)]),"")</f>
        <v>8.2306709419224175E-2</v>
      </c>
    </row>
    <row r="1394" spans="1:9" x14ac:dyDescent="0.3">
      <c r="A1394" s="8">
        <v>45778</v>
      </c>
      <c r="B1394" s="9" t="s">
        <v>10</v>
      </c>
      <c r="C1394" s="16">
        <v>632</v>
      </c>
      <c r="D1394" s="11">
        <v>268.7</v>
      </c>
      <c r="E1394" s="16">
        <v>268.7</v>
      </c>
      <c r="F1394" s="16"/>
      <c r="G1394" s="12">
        <f t="shared" si="21"/>
        <v>0.42515822784810126</v>
      </c>
      <c r="H1394" s="13">
        <f>COUNTIF(Rend_Filetadores[Data],Rend_Filetadores[[#This Row],[Data]])</f>
        <v>16</v>
      </c>
      <c r="I1394" s="23">
        <f>IFERROR(Rend_Filetadores[[#This Row],[Filé produzido (kg)]]/SUMIF(Rend_Filetadores[Data],Rend_Filetadores[[#This Row],[Data]],Rend_Filetadores[Filé produzido (kg)]),"")</f>
        <v>6.4779768075411637E-2</v>
      </c>
    </row>
    <row r="1395" spans="1:9" x14ac:dyDescent="0.3">
      <c r="A1395" s="8">
        <v>45778</v>
      </c>
      <c r="B1395" s="9" t="s">
        <v>13</v>
      </c>
      <c r="C1395" s="16">
        <v>791.20000000000016</v>
      </c>
      <c r="D1395" s="11">
        <v>334</v>
      </c>
      <c r="E1395" s="16">
        <v>337</v>
      </c>
      <c r="F1395" s="16"/>
      <c r="G1395" s="12">
        <f t="shared" si="21"/>
        <v>0.42214357937310404</v>
      </c>
      <c r="H1395" s="13">
        <f>COUNTIF(Rend_Filetadores[Data],Rend_Filetadores[[#This Row],[Data]])</f>
        <v>16</v>
      </c>
      <c r="I1395" s="23">
        <f>IFERROR(Rend_Filetadores[[#This Row],[Filé produzido (kg)]]/SUMIF(Rend_Filetadores[Data],Rend_Filetadores[[#This Row],[Data]],Rend_Filetadores[Filé produzido (kg)]),"")</f>
        <v>8.1245931676269909E-2</v>
      </c>
    </row>
    <row r="1396" spans="1:9" x14ac:dyDescent="0.3">
      <c r="A1396" s="8">
        <v>45778</v>
      </c>
      <c r="B1396" s="9" t="s">
        <v>12</v>
      </c>
      <c r="C1396" s="16">
        <v>538.40000000000009</v>
      </c>
      <c r="D1396" s="11">
        <v>218.9</v>
      </c>
      <c r="E1396" s="16">
        <v>218.9</v>
      </c>
      <c r="F1396" s="16"/>
      <c r="G1396" s="12">
        <f t="shared" si="21"/>
        <v>0.40657503714710247</v>
      </c>
      <c r="H1396" s="13">
        <f>COUNTIF(Rend_Filetadores[Data],Rend_Filetadores[[#This Row],[Data]])</f>
        <v>16</v>
      </c>
      <c r="I1396" s="23">
        <f>IFERROR(Rend_Filetadores[[#This Row],[Filé produzido (kg)]]/SUMIF(Rend_Filetadores[Data],Rend_Filetadores[[#This Row],[Data]],Rend_Filetadores[Filé produzido (kg)]),"")</f>
        <v>5.2773692711974726E-2</v>
      </c>
    </row>
    <row r="1397" spans="1:9" x14ac:dyDescent="0.3">
      <c r="A1397" s="8">
        <v>45778</v>
      </c>
      <c r="B1397" s="9" t="s">
        <v>11</v>
      </c>
      <c r="C1397" s="16">
        <v>665.80000000000007</v>
      </c>
      <c r="D1397" s="11">
        <v>281.60000000000008</v>
      </c>
      <c r="E1397" s="16">
        <v>281.60000000000008</v>
      </c>
      <c r="F1397" s="16"/>
      <c r="G1397" s="12">
        <f t="shared" si="21"/>
        <v>0.42294983478522086</v>
      </c>
      <c r="H1397" s="13">
        <f>COUNTIF(Rend_Filetadores[Data],Rend_Filetadores[[#This Row],[Data]])</f>
        <v>16</v>
      </c>
      <c r="I1397" s="23">
        <f>IFERROR(Rend_Filetadores[[#This Row],[Filé produzido (kg)]]/SUMIF(Rend_Filetadores[Data],Rend_Filetadores[[#This Row],[Data]],Rend_Filetadores[Filé produzido (kg)]),"")</f>
        <v>6.7889775549073036E-2</v>
      </c>
    </row>
    <row r="1398" spans="1:9" x14ac:dyDescent="0.3">
      <c r="A1398" s="8">
        <v>45778</v>
      </c>
      <c r="B1398" s="9" t="s">
        <v>19</v>
      </c>
      <c r="C1398" s="16">
        <v>424.9</v>
      </c>
      <c r="D1398" s="11">
        <v>175.70000000000005</v>
      </c>
      <c r="E1398" s="16">
        <v>175.70000000000005</v>
      </c>
      <c r="F1398" s="16"/>
      <c r="G1398" s="12">
        <f t="shared" si="21"/>
        <v>0.41350906095551909</v>
      </c>
      <c r="H1398" s="13">
        <f>COUNTIF(Rend_Filetadores[Data],Rend_Filetadores[[#This Row],[Data]])</f>
        <v>16</v>
      </c>
      <c r="I1398" s="23">
        <f>IFERROR(Rend_Filetadores[[#This Row],[Filé produzido (kg)]]/SUMIF(Rend_Filetadores[Data],Rend_Filetadores[[#This Row],[Data]],Rend_Filetadores[Filé produzido (kg)]),"")</f>
        <v>4.2358783962969215E-2</v>
      </c>
    </row>
    <row r="1399" spans="1:9" x14ac:dyDescent="0.3">
      <c r="A1399" s="8">
        <v>45778</v>
      </c>
      <c r="B1399" s="9" t="s">
        <v>14</v>
      </c>
      <c r="C1399" s="16">
        <v>852.7</v>
      </c>
      <c r="D1399" s="11">
        <v>346.8</v>
      </c>
      <c r="E1399" s="16">
        <v>346.8</v>
      </c>
      <c r="F1399" s="16"/>
      <c r="G1399" s="12">
        <f t="shared" si="21"/>
        <v>0.4067081036706931</v>
      </c>
      <c r="H1399" s="13">
        <f>COUNTIF(Rend_Filetadores[Data],Rend_Filetadores[[#This Row],[Data]])</f>
        <v>16</v>
      </c>
      <c r="I1399" s="23">
        <f>IFERROR(Rend_Filetadores[[#This Row],[Filé produzido (kg)]]/SUMIF(Rend_Filetadores[Data],Rend_Filetadores[[#This Row],[Data]],Rend_Filetadores[Filé produzido (kg)]),"")</f>
        <v>8.3608573012849866E-2</v>
      </c>
    </row>
    <row r="1400" spans="1:9" x14ac:dyDescent="0.3">
      <c r="A1400" s="8">
        <v>45782</v>
      </c>
      <c r="B1400" s="9" t="s">
        <v>18</v>
      </c>
      <c r="C1400" s="16">
        <v>613</v>
      </c>
      <c r="D1400" s="11">
        <v>251.39999999999992</v>
      </c>
      <c r="E1400" s="16">
        <v>251.39999999999992</v>
      </c>
      <c r="F1400" s="16"/>
      <c r="G1400" s="12">
        <f t="shared" si="21"/>
        <v>0.41011419249592157</v>
      </c>
      <c r="H1400" s="13">
        <f>COUNTIF(Rend_Filetadores[Data],Rend_Filetadores[[#This Row],[Data]])</f>
        <v>14</v>
      </c>
      <c r="I1400" s="23">
        <f>IFERROR(Rend_Filetadores[[#This Row],[Filé produzido (kg)]]/SUMIF(Rend_Filetadores[Data],Rend_Filetadores[[#This Row],[Data]],Rend_Filetadores[Filé produzido (kg)]),"")</f>
        <v>6.3728658884368211E-2</v>
      </c>
    </row>
    <row r="1401" spans="1:9" x14ac:dyDescent="0.3">
      <c r="A1401" s="8">
        <v>45782</v>
      </c>
      <c r="B1401" s="9" t="s">
        <v>38</v>
      </c>
      <c r="C1401" s="16">
        <v>388.5</v>
      </c>
      <c r="D1401" s="11">
        <v>157.9</v>
      </c>
      <c r="E1401" s="16">
        <v>112.9</v>
      </c>
      <c r="F1401" s="16"/>
      <c r="G1401" s="12">
        <f t="shared" si="21"/>
        <v>0.40643500643500646</v>
      </c>
      <c r="H1401" s="13">
        <f>COUNTIF(Rend_Filetadores[Data],Rend_Filetadores[[#This Row],[Data]])</f>
        <v>14</v>
      </c>
      <c r="I1401" s="23">
        <f>IFERROR(Rend_Filetadores[[#This Row],[Filé produzido (kg)]]/SUMIF(Rend_Filetadores[Data],Rend_Filetadores[[#This Row],[Data]],Rend_Filetadores[Filé produzido (kg)]),"")</f>
        <v>2.8619592633433465E-2</v>
      </c>
    </row>
    <row r="1402" spans="1:9" x14ac:dyDescent="0.3">
      <c r="A1402" s="8">
        <v>45782</v>
      </c>
      <c r="B1402" s="9" t="s">
        <v>35</v>
      </c>
      <c r="C1402" s="16">
        <v>728.6</v>
      </c>
      <c r="D1402" s="11">
        <v>303.3</v>
      </c>
      <c r="E1402" s="16">
        <v>308.3</v>
      </c>
      <c r="F1402" s="16"/>
      <c r="G1402" s="12">
        <f t="shared" si="21"/>
        <v>0.41627779302772439</v>
      </c>
      <c r="H1402" s="13">
        <f>COUNTIF(Rend_Filetadores[Data],Rend_Filetadores[[#This Row],[Data]])</f>
        <v>14</v>
      </c>
      <c r="I1402" s="23">
        <f>IFERROR(Rend_Filetadores[[#This Row],[Filé produzido (kg)]]/SUMIF(Rend_Filetadores[Data],Rend_Filetadores[[#This Row],[Data]],Rend_Filetadores[Filé produzido (kg)]),"")</f>
        <v>7.8152527979517605E-2</v>
      </c>
    </row>
    <row r="1403" spans="1:9" x14ac:dyDescent="0.3">
      <c r="A1403" s="8">
        <v>45782</v>
      </c>
      <c r="B1403" s="9" t="s">
        <v>21</v>
      </c>
      <c r="C1403" s="16">
        <v>743.5</v>
      </c>
      <c r="D1403" s="11">
        <v>315.3</v>
      </c>
      <c r="E1403" s="16">
        <v>315.3</v>
      </c>
      <c r="F1403" s="16"/>
      <c r="G1403" s="12">
        <f t="shared" si="21"/>
        <v>0.42407531943510424</v>
      </c>
      <c r="H1403" s="13">
        <f>COUNTIF(Rend_Filetadores[Data],Rend_Filetadores[[#This Row],[Data]])</f>
        <v>14</v>
      </c>
      <c r="I1403" s="23">
        <f>IFERROR(Rend_Filetadores[[#This Row],[Filé produzido (kg)]]/SUMIF(Rend_Filetadores[Data],Rend_Filetadores[[#This Row],[Data]],Rend_Filetadores[Filé produzido (kg)]),"")</f>
        <v>7.9926993421803122E-2</v>
      </c>
    </row>
    <row r="1404" spans="1:9" x14ac:dyDescent="0.3">
      <c r="A1404" s="8">
        <v>45782</v>
      </c>
      <c r="B1404" s="9" t="s">
        <v>30</v>
      </c>
      <c r="C1404" s="16">
        <v>510.79999999999995</v>
      </c>
      <c r="D1404" s="11">
        <v>206.50000000000003</v>
      </c>
      <c r="E1404" s="16">
        <v>206.50000000000003</v>
      </c>
      <c r="F1404" s="16"/>
      <c r="G1404" s="12">
        <f t="shared" si="21"/>
        <v>0.40426781519185601</v>
      </c>
      <c r="H1404" s="13">
        <f>COUNTIF(Rend_Filetadores[Data],Rend_Filetadores[[#This Row],[Data]])</f>
        <v>14</v>
      </c>
      <c r="I1404" s="23">
        <f>IFERROR(Rend_Filetadores[[#This Row],[Filé produzido (kg)]]/SUMIF(Rend_Filetadores[Data],Rend_Filetadores[[#This Row],[Data]],Rend_Filetadores[Filé produzido (kg)]),"")</f>
        <v>5.2346730547422594E-2</v>
      </c>
    </row>
    <row r="1405" spans="1:9" x14ac:dyDescent="0.3">
      <c r="A1405" s="8">
        <v>45782</v>
      </c>
      <c r="B1405" s="9" t="s">
        <v>16</v>
      </c>
      <c r="C1405" s="16">
        <v>616.20000000000005</v>
      </c>
      <c r="D1405" s="11">
        <v>250.3</v>
      </c>
      <c r="E1405" s="16">
        <v>250.3</v>
      </c>
      <c r="F1405" s="16"/>
      <c r="G1405" s="12">
        <f t="shared" si="21"/>
        <v>0.40619928594612137</v>
      </c>
      <c r="H1405" s="13">
        <f>COUNTIF(Rend_Filetadores[Data],Rend_Filetadores[[#This Row],[Data]])</f>
        <v>14</v>
      </c>
      <c r="I1405" s="23">
        <f>IFERROR(Rend_Filetadores[[#This Row],[Filé produzido (kg)]]/SUMIF(Rend_Filetadores[Data],Rend_Filetadores[[#This Row],[Data]],Rend_Filetadores[Filé produzido (kg)]),"")</f>
        <v>6.3449814314866224E-2</v>
      </c>
    </row>
    <row r="1406" spans="1:9" x14ac:dyDescent="0.3">
      <c r="A1406" s="8">
        <v>45782</v>
      </c>
      <c r="B1406" s="9" t="s">
        <v>9</v>
      </c>
      <c r="C1406" s="16">
        <v>728.7</v>
      </c>
      <c r="D1406" s="11">
        <v>295</v>
      </c>
      <c r="E1406" s="16">
        <v>295</v>
      </c>
      <c r="F1406" s="16"/>
      <c r="G1406" s="12">
        <f t="shared" si="21"/>
        <v>0.40483052010429532</v>
      </c>
      <c r="H1406" s="13">
        <f>COUNTIF(Rend_Filetadores[Data],Rend_Filetadores[[#This Row],[Data]])</f>
        <v>14</v>
      </c>
      <c r="I1406" s="23">
        <f>IFERROR(Rend_Filetadores[[#This Row],[Filé produzido (kg)]]/SUMIF(Rend_Filetadores[Data],Rend_Filetadores[[#This Row],[Data]],Rend_Filetadores[Filé produzido (kg)]),"")</f>
        <v>7.4781043639175135E-2</v>
      </c>
    </row>
    <row r="1407" spans="1:9" x14ac:dyDescent="0.3">
      <c r="A1407" s="8">
        <v>45782</v>
      </c>
      <c r="B1407" s="9" t="s">
        <v>17</v>
      </c>
      <c r="C1407" s="16">
        <v>720</v>
      </c>
      <c r="D1407" s="11">
        <v>286.00000000000011</v>
      </c>
      <c r="E1407" s="16">
        <v>286.00000000000011</v>
      </c>
      <c r="F1407" s="16"/>
      <c r="G1407" s="12">
        <f t="shared" si="21"/>
        <v>0.39722222222222237</v>
      </c>
      <c r="H1407" s="13">
        <f>COUNTIF(Rend_Filetadores[Data],Rend_Filetadores[[#This Row],[Data]])</f>
        <v>14</v>
      </c>
      <c r="I1407" s="23">
        <f>IFERROR(Rend_Filetadores[[#This Row],[Filé produzido (kg)]]/SUMIF(Rend_Filetadores[Data],Rend_Filetadores[[#This Row],[Data]],Rend_Filetadores[Filé produzido (kg)]),"")</f>
        <v>7.2499588070522356E-2</v>
      </c>
    </row>
    <row r="1408" spans="1:9" x14ac:dyDescent="0.3">
      <c r="A1408" s="8">
        <v>45782</v>
      </c>
      <c r="B1408" s="9" t="s">
        <v>20</v>
      </c>
      <c r="C1408" s="16">
        <v>948.2</v>
      </c>
      <c r="D1408" s="11">
        <v>390.44999999999993</v>
      </c>
      <c r="E1408" s="16">
        <v>390.44999999999993</v>
      </c>
      <c r="F1408" s="16"/>
      <c r="G1408" s="12">
        <f t="shared" si="21"/>
        <v>0.41178021514448421</v>
      </c>
      <c r="H1408" s="13">
        <f>COUNTIF(Rend_Filetadores[Data],Rend_Filetadores[[#This Row],[Data]])</f>
        <v>14</v>
      </c>
      <c r="I1408" s="23">
        <f>IFERROR(Rend_Filetadores[[#This Row],[Filé produzido (kg)]]/SUMIF(Rend_Filetadores[Data],Rend_Filetadores[[#This Row],[Data]],Rend_Filetadores[Filé produzido (kg)]),"")</f>
        <v>9.8977147420053979E-2</v>
      </c>
    </row>
    <row r="1409" spans="1:9" x14ac:dyDescent="0.3">
      <c r="A1409" s="8">
        <v>45782</v>
      </c>
      <c r="B1409" s="9" t="s">
        <v>10</v>
      </c>
      <c r="C1409" s="16">
        <v>726.59999999999991</v>
      </c>
      <c r="D1409" s="11">
        <v>305.90000000000015</v>
      </c>
      <c r="E1409" s="16">
        <v>305.90000000000015</v>
      </c>
      <c r="F1409" s="16"/>
      <c r="G1409" s="12">
        <f t="shared" si="21"/>
        <v>0.42100192678227388</v>
      </c>
      <c r="H1409" s="13">
        <f>COUNTIF(Rend_Filetadores[Data],Rend_Filetadores[[#This Row],[Data]])</f>
        <v>14</v>
      </c>
      <c r="I1409" s="23">
        <f>IFERROR(Rend_Filetadores[[#This Row],[Filé produzido (kg)]]/SUMIF(Rend_Filetadores[Data],Rend_Filetadores[[#This Row],[Data]],Rend_Filetadores[Filé produzido (kg)]),"")</f>
        <v>7.754413982787689E-2</v>
      </c>
    </row>
    <row r="1410" spans="1:9" x14ac:dyDescent="0.3">
      <c r="A1410" s="8">
        <v>45782</v>
      </c>
      <c r="B1410" s="9" t="s">
        <v>13</v>
      </c>
      <c r="C1410" s="16">
        <v>775.89999999999986</v>
      </c>
      <c r="D1410" s="11">
        <v>326.49999999999994</v>
      </c>
      <c r="E1410" s="16">
        <v>290.49999999999994</v>
      </c>
      <c r="F1410" s="16"/>
      <c r="G1410" s="12">
        <f t="shared" si="21"/>
        <v>0.42080164969712591</v>
      </c>
      <c r="H1410" s="13">
        <f>COUNTIF(Rend_Filetadores[Data],Rend_Filetadores[[#This Row],[Data]])</f>
        <v>14</v>
      </c>
      <c r="I1410" s="23">
        <f>IFERROR(Rend_Filetadores[[#This Row],[Filé produzido (kg)]]/SUMIF(Rend_Filetadores[Data],Rend_Filetadores[[#This Row],[Data]],Rend_Filetadores[Filé produzido (kg)]),"")</f>
        <v>7.3640315854848717E-2</v>
      </c>
    </row>
    <row r="1411" spans="1:9" x14ac:dyDescent="0.3">
      <c r="A1411" s="8">
        <v>45782</v>
      </c>
      <c r="B1411" s="9" t="s">
        <v>11</v>
      </c>
      <c r="C1411" s="16">
        <v>728.19999999999993</v>
      </c>
      <c r="D1411" s="11">
        <v>299.90000000000003</v>
      </c>
      <c r="E1411" s="16">
        <v>299.90000000000003</v>
      </c>
      <c r="F1411" s="16"/>
      <c r="G1411" s="12">
        <f t="shared" si="21"/>
        <v>0.41183740730568535</v>
      </c>
      <c r="H1411" s="13">
        <f>COUNTIF(Rend_Filetadores[Data],Rend_Filetadores[[#This Row],[Data]])</f>
        <v>14</v>
      </c>
      <c r="I1411" s="23">
        <f>IFERROR(Rend_Filetadores[[#This Row],[Filé produzido (kg)]]/SUMIF(Rend_Filetadores[Data],Rend_Filetadores[[#This Row],[Data]],Rend_Filetadores[Filé produzido (kg)]),"")</f>
        <v>7.6023169448774991E-2</v>
      </c>
    </row>
    <row r="1412" spans="1:9" x14ac:dyDescent="0.3">
      <c r="A1412" s="8">
        <v>45782</v>
      </c>
      <c r="B1412" s="9" t="s">
        <v>19</v>
      </c>
      <c r="C1412" s="16">
        <v>573.9</v>
      </c>
      <c r="D1412" s="11">
        <v>236.29999999999995</v>
      </c>
      <c r="E1412" s="16">
        <v>236.29999999999995</v>
      </c>
      <c r="F1412" s="16"/>
      <c r="G1412" s="12">
        <f t="shared" ref="G1412:G1475" si="22">IFERROR(D1412/C1412,"")</f>
        <v>0.41174420630771907</v>
      </c>
      <c r="H1412" s="13">
        <f>COUNTIF(Rend_Filetadores[Data],Rend_Filetadores[[#This Row],[Data]])</f>
        <v>14</v>
      </c>
      <c r="I1412" s="23">
        <f>IFERROR(Rend_Filetadores[[#This Row],[Filé produzido (kg)]]/SUMIF(Rend_Filetadores[Data],Rend_Filetadores[[#This Row],[Data]],Rend_Filetadores[Filé produzido (kg)]),"")</f>
        <v>5.9900883430295183E-2</v>
      </c>
    </row>
    <row r="1413" spans="1:9" x14ac:dyDescent="0.3">
      <c r="A1413" s="8">
        <v>45782</v>
      </c>
      <c r="B1413" s="9" t="s">
        <v>14</v>
      </c>
      <c r="C1413" s="16">
        <v>947.6</v>
      </c>
      <c r="D1413" s="11">
        <v>396.09999999999991</v>
      </c>
      <c r="E1413" s="16">
        <v>396.09999999999991</v>
      </c>
      <c r="F1413" s="16"/>
      <c r="G1413" s="12">
        <f t="shared" si="22"/>
        <v>0.41800337695230044</v>
      </c>
      <c r="H1413" s="13">
        <f>COUNTIF(Rend_Filetadores[Data],Rend_Filetadores[[#This Row],[Data]])</f>
        <v>14</v>
      </c>
      <c r="I1413" s="23">
        <f>IFERROR(Rend_Filetadores[[#This Row],[Filé produzido (kg)]]/SUMIF(Rend_Filetadores[Data],Rend_Filetadores[[#This Row],[Data]],Rend_Filetadores[Filé produzido (kg)]),"")</f>
        <v>0.10040939452704156</v>
      </c>
    </row>
    <row r="1414" spans="1:9" x14ac:dyDescent="0.3">
      <c r="A1414" s="8">
        <v>45783</v>
      </c>
      <c r="B1414" s="9" t="s">
        <v>14</v>
      </c>
      <c r="C1414" s="16">
        <v>914.69999999999993</v>
      </c>
      <c r="D1414" s="11">
        <v>397.00000000000006</v>
      </c>
      <c r="E1414" s="16">
        <v>397.00000000000006</v>
      </c>
      <c r="F1414" s="16"/>
      <c r="G1414" s="12">
        <f t="shared" si="22"/>
        <v>0.43402208374330392</v>
      </c>
      <c r="H1414" s="13">
        <f>COUNTIF(Rend_Filetadores[Data],Rend_Filetadores[[#This Row],[Data]])</f>
        <v>15</v>
      </c>
      <c r="I1414" s="23">
        <f>IFERROR(Rend_Filetadores[[#This Row],[Filé produzido (kg)]]/SUMIF(Rend_Filetadores[Data],Rend_Filetadores[[#This Row],[Data]],Rend_Filetadores[Filé produzido (kg)]),"")</f>
        <v>9.2515345429462326E-2</v>
      </c>
    </row>
    <row r="1415" spans="1:9" x14ac:dyDescent="0.3">
      <c r="A1415" s="8">
        <v>45783</v>
      </c>
      <c r="B1415" s="50" t="s">
        <v>18</v>
      </c>
      <c r="C1415" s="16">
        <v>569.39999999999986</v>
      </c>
      <c r="D1415" s="11">
        <v>236.69999999999993</v>
      </c>
      <c r="E1415" s="16">
        <v>236.69999999999993</v>
      </c>
      <c r="F1415" s="16"/>
      <c r="G1415" s="12">
        <f t="shared" si="22"/>
        <v>0.41570073761854581</v>
      </c>
      <c r="H1415" s="13">
        <f>COUNTIF(Rend_Filetadores[Data],Rend_Filetadores[[#This Row],[Data]])</f>
        <v>15</v>
      </c>
      <c r="I1415" s="23">
        <f>IFERROR(Rend_Filetadores[[#This Row],[Filé produzido (kg)]]/SUMIF(Rend_Filetadores[Data],Rend_Filetadores[[#This Row],[Data]],Rend_Filetadores[Filé produzido (kg)]),"")</f>
        <v>5.5159653055802824E-2</v>
      </c>
    </row>
    <row r="1416" spans="1:9" x14ac:dyDescent="0.3">
      <c r="A1416" s="8">
        <v>45783</v>
      </c>
      <c r="B1416" s="50" t="s">
        <v>35</v>
      </c>
      <c r="C1416" s="16">
        <v>702.90000000000009</v>
      </c>
      <c r="D1416" s="11">
        <v>295.7</v>
      </c>
      <c r="E1416" s="16">
        <v>305.7</v>
      </c>
      <c r="F1416" s="16"/>
      <c r="G1416" s="12">
        <f t="shared" si="22"/>
        <v>0.42068573054488539</v>
      </c>
      <c r="H1416" s="13">
        <f>COUNTIF(Rend_Filetadores[Data],Rend_Filetadores[[#This Row],[Data]])</f>
        <v>15</v>
      </c>
      <c r="I1416" s="23">
        <f>IFERROR(Rend_Filetadores[[#This Row],[Filé produzido (kg)]]/SUMIF(Rend_Filetadores[Data],Rend_Filetadores[[#This Row],[Data]],Rend_Filetadores[Filé produzido (kg)]),"")</f>
        <v>7.1239146342031809E-2</v>
      </c>
    </row>
    <row r="1417" spans="1:9" x14ac:dyDescent="0.3">
      <c r="A1417" s="8">
        <v>45783</v>
      </c>
      <c r="B1417" s="9" t="s">
        <v>21</v>
      </c>
      <c r="C1417" s="16">
        <v>654.4</v>
      </c>
      <c r="D1417" s="11">
        <v>273.89999999999998</v>
      </c>
      <c r="E1417" s="16">
        <v>273.89999999999998</v>
      </c>
      <c r="F1417" s="16"/>
      <c r="G1417" s="12">
        <f t="shared" si="22"/>
        <v>0.41855134474327627</v>
      </c>
      <c r="H1417" s="13">
        <f>COUNTIF(Rend_Filetadores[Data],Rend_Filetadores[[#This Row],[Data]])</f>
        <v>15</v>
      </c>
      <c r="I1417" s="23">
        <f>IFERROR(Rend_Filetadores[[#This Row],[Filé produzido (kg)]]/SUMIF(Rend_Filetadores[Data],Rend_Filetadores[[#This Row],[Data]],Rend_Filetadores[Filé produzido (kg)]),"")</f>
        <v>6.3828597262291495E-2</v>
      </c>
    </row>
    <row r="1418" spans="1:9" x14ac:dyDescent="0.3">
      <c r="A1418" s="8">
        <v>45783</v>
      </c>
      <c r="B1418" s="9" t="s">
        <v>30</v>
      </c>
      <c r="C1418" s="16">
        <v>454</v>
      </c>
      <c r="D1418" s="11">
        <v>187.7</v>
      </c>
      <c r="E1418" s="16">
        <v>195.7</v>
      </c>
      <c r="F1418" s="16"/>
      <c r="G1418" s="12">
        <f t="shared" si="22"/>
        <v>0.4134361233480176</v>
      </c>
      <c r="H1418" s="13">
        <f>COUNTIF(Rend_Filetadores[Data],Rend_Filetadores[[#This Row],[Data]])</f>
        <v>15</v>
      </c>
      <c r="I1418" s="23">
        <f>IFERROR(Rend_Filetadores[[#This Row],[Filé produzido (kg)]]/SUMIF(Rend_Filetadores[Data],Rend_Filetadores[[#This Row],[Data]],Rend_Filetadores[Filé produzido (kg)]),"")</f>
        <v>4.560517153789867E-2</v>
      </c>
    </row>
    <row r="1419" spans="1:9" x14ac:dyDescent="0.3">
      <c r="A1419" s="8">
        <v>45783</v>
      </c>
      <c r="B1419" s="9" t="s">
        <v>16</v>
      </c>
      <c r="C1419" s="16">
        <v>626</v>
      </c>
      <c r="D1419" s="11">
        <v>257.2</v>
      </c>
      <c r="E1419" s="16">
        <v>257.2</v>
      </c>
      <c r="F1419" s="16"/>
      <c r="G1419" s="12">
        <f t="shared" si="22"/>
        <v>0.41086261980830668</v>
      </c>
      <c r="H1419" s="13">
        <f>COUNTIF(Rend_Filetadores[Data],Rend_Filetadores[[#This Row],[Data]])</f>
        <v>15</v>
      </c>
      <c r="I1419" s="23">
        <f>IFERROR(Rend_Filetadores[[#This Row],[Filé produzido (kg)]]/SUMIF(Rend_Filetadores[Data],Rend_Filetadores[[#This Row],[Data]],Rend_Filetadores[Filé produzido (kg)]),"")</f>
        <v>5.9936893814754921E-2</v>
      </c>
    </row>
    <row r="1420" spans="1:9" x14ac:dyDescent="0.3">
      <c r="A1420" s="8">
        <v>45783</v>
      </c>
      <c r="B1420" s="9" t="s">
        <v>26</v>
      </c>
      <c r="C1420" s="16">
        <v>665.09</v>
      </c>
      <c r="D1420" s="11">
        <v>268.7</v>
      </c>
      <c r="E1420" s="16">
        <v>268.7</v>
      </c>
      <c r="F1420" s="16"/>
      <c r="G1420" s="12">
        <f t="shared" si="22"/>
        <v>0.40400547294351136</v>
      </c>
      <c r="H1420" s="13">
        <f>COUNTIF(Rend_Filetadores[Data],Rend_Filetadores[[#This Row],[Data]])</f>
        <v>15</v>
      </c>
      <c r="I1420" s="23">
        <f>IFERROR(Rend_Filetadores[[#This Row],[Filé produzido (kg)]]/SUMIF(Rend_Filetadores[Data],Rend_Filetadores[[#This Row],[Data]],Rend_Filetadores[Filé produzido (kg)]),"")</f>
        <v>6.2616809362459752E-2</v>
      </c>
    </row>
    <row r="1421" spans="1:9" x14ac:dyDescent="0.3">
      <c r="A1421" s="8">
        <v>45783</v>
      </c>
      <c r="B1421" s="9" t="s">
        <v>9</v>
      </c>
      <c r="C1421" s="16">
        <v>736.8</v>
      </c>
      <c r="D1421" s="11">
        <v>299.52</v>
      </c>
      <c r="E1421" s="16">
        <v>299.52</v>
      </c>
      <c r="F1421" s="16"/>
      <c r="G1421" s="12">
        <f t="shared" si="22"/>
        <v>0.40651465798045605</v>
      </c>
      <c r="H1421" s="13">
        <f>COUNTIF(Rend_Filetadores[Data],Rend_Filetadores[[#This Row],[Data]])</f>
        <v>15</v>
      </c>
      <c r="I1421" s="23">
        <f>IFERROR(Rend_Filetadores[[#This Row],[Filé produzido (kg)]]/SUMIF(Rend_Filetadores[Data],Rend_Filetadores[[#This Row],[Data]],Rend_Filetadores[Filé produzido (kg)]),"")</f>
        <v>6.9798983030308681E-2</v>
      </c>
    </row>
    <row r="1422" spans="1:9" x14ac:dyDescent="0.3">
      <c r="A1422" s="8">
        <v>45783</v>
      </c>
      <c r="B1422" s="9" t="s">
        <v>17</v>
      </c>
      <c r="C1422" s="16">
        <v>620.6</v>
      </c>
      <c r="D1422" s="11">
        <v>249.30000000000004</v>
      </c>
      <c r="E1422" s="16">
        <v>249.30000000000004</v>
      </c>
      <c r="F1422" s="16"/>
      <c r="G1422" s="12">
        <f t="shared" si="22"/>
        <v>0.40170802449242671</v>
      </c>
      <c r="H1422" s="13">
        <f>COUNTIF(Rend_Filetadores[Data],Rend_Filetadores[[#This Row],[Data]])</f>
        <v>15</v>
      </c>
      <c r="I1422" s="23">
        <f>IFERROR(Rend_Filetadores[[#This Row],[Filé produzido (kg)]]/SUMIF(Rend_Filetadores[Data],Rend_Filetadores[[#This Row],[Data]],Rend_Filetadores[Filé produzido (kg)]),"")</f>
        <v>5.8095908351549007E-2</v>
      </c>
    </row>
    <row r="1423" spans="1:9" x14ac:dyDescent="0.3">
      <c r="A1423" s="8">
        <v>45783</v>
      </c>
      <c r="B1423" s="9" t="s">
        <v>20</v>
      </c>
      <c r="C1423" s="16">
        <v>804.69999999999993</v>
      </c>
      <c r="D1423" s="11">
        <v>334.2</v>
      </c>
      <c r="E1423" s="16">
        <v>334.2</v>
      </c>
      <c r="F1423" s="16"/>
      <c r="G1423" s="12">
        <f t="shared" si="22"/>
        <v>0.41531005343606314</v>
      </c>
      <c r="H1423" s="13">
        <f>COUNTIF(Rend_Filetadores[Data],Rend_Filetadores[[#This Row],[Data]])</f>
        <v>15</v>
      </c>
      <c r="I1423" s="23">
        <f>IFERROR(Rend_Filetadores[[#This Row],[Filé produzido (kg)]]/SUMIF(Rend_Filetadores[Data],Rend_Filetadores[[#This Row],[Data]],Rend_Filetadores[Filé produzido (kg)]),"")</f>
        <v>7.7880676177648114E-2</v>
      </c>
    </row>
    <row r="1424" spans="1:9" x14ac:dyDescent="0.3">
      <c r="A1424" s="8">
        <v>45783</v>
      </c>
      <c r="B1424" s="9" t="s">
        <v>10</v>
      </c>
      <c r="C1424" s="16">
        <v>739</v>
      </c>
      <c r="D1424" s="11">
        <v>308.09999999999997</v>
      </c>
      <c r="E1424" s="16">
        <v>308.09999999999997</v>
      </c>
      <c r="F1424" s="16"/>
      <c r="G1424" s="12">
        <f t="shared" si="22"/>
        <v>0.41691474966170494</v>
      </c>
      <c r="H1424" s="13">
        <f>COUNTIF(Rend_Filetadores[Data],Rend_Filetadores[[#This Row],[Data]])</f>
        <v>15</v>
      </c>
      <c r="I1424" s="23">
        <f>IFERROR(Rend_Filetadores[[#This Row],[Filé produzido (kg)]]/SUMIF(Rend_Filetadores[Data],Rend_Filetadores[[#This Row],[Data]],Rend_Filetadores[Filé produzido (kg)]),"")</f>
        <v>7.1798433065031073E-2</v>
      </c>
    </row>
    <row r="1425" spans="1:9" x14ac:dyDescent="0.3">
      <c r="A1425" s="8">
        <v>45783</v>
      </c>
      <c r="B1425" s="9" t="s">
        <v>13</v>
      </c>
      <c r="C1425" s="16">
        <v>943.19999999999993</v>
      </c>
      <c r="D1425" s="11">
        <v>392.65999999999997</v>
      </c>
      <c r="E1425" s="16">
        <v>355.65999999999997</v>
      </c>
      <c r="F1425" s="16"/>
      <c r="G1425" s="12">
        <f t="shared" si="22"/>
        <v>0.41630619168787109</v>
      </c>
      <c r="H1425" s="13">
        <f>COUNTIF(Rend_Filetadores[Data],Rend_Filetadores[[#This Row],[Data]])</f>
        <v>15</v>
      </c>
      <c r="I1425" s="23">
        <f>IFERROR(Rend_Filetadores[[#This Row],[Filé produzido (kg)]]/SUMIF(Rend_Filetadores[Data],Rend_Filetadores[[#This Row],[Data]],Rend_Filetadores[Filé produzido (kg)]),"")</f>
        <v>8.2881631625799895E-2</v>
      </c>
    </row>
    <row r="1426" spans="1:9" x14ac:dyDescent="0.3">
      <c r="A1426" s="8">
        <v>45783</v>
      </c>
      <c r="B1426" s="9" t="s">
        <v>12</v>
      </c>
      <c r="C1426" s="16">
        <v>518.79999999999995</v>
      </c>
      <c r="D1426" s="11">
        <v>214.10000000000002</v>
      </c>
      <c r="E1426" s="16">
        <v>259.10000000000002</v>
      </c>
      <c r="F1426" s="16"/>
      <c r="G1426" s="12">
        <f t="shared" si="22"/>
        <v>0.41268311488049353</v>
      </c>
      <c r="H1426" s="13">
        <f>COUNTIF(Rend_Filetadores[Data],Rend_Filetadores[[#This Row],[Data]])</f>
        <v>15</v>
      </c>
      <c r="I1426" s="23">
        <f>IFERROR(Rend_Filetadores[[#This Row],[Filé produzido (kg)]]/SUMIF(Rend_Filetadores[Data],Rend_Filetadores[[#This Row],[Data]],Rend_Filetadores[Filé produzido (kg)]),"")</f>
        <v>6.0379662470462683E-2</v>
      </c>
    </row>
    <row r="1427" spans="1:9" x14ac:dyDescent="0.3">
      <c r="A1427" s="8">
        <v>45783</v>
      </c>
      <c r="B1427" s="9" t="s">
        <v>11</v>
      </c>
      <c r="C1427" s="16">
        <v>729.5</v>
      </c>
      <c r="D1427" s="11">
        <v>304.60000000000002</v>
      </c>
      <c r="E1427" s="16">
        <v>304.60000000000002</v>
      </c>
      <c r="F1427" s="16"/>
      <c r="G1427" s="12">
        <f t="shared" si="22"/>
        <v>0.4175462645647704</v>
      </c>
      <c r="H1427" s="13">
        <f>COUNTIF(Rend_Filetadores[Data],Rend_Filetadores[[#This Row],[Data]])</f>
        <v>15</v>
      </c>
      <c r="I1427" s="23">
        <f>IFERROR(Rend_Filetadores[[#This Row],[Filé produzido (kg)]]/SUMIF(Rend_Filetadores[Data],Rend_Filetadores[[#This Row],[Data]],Rend_Filetadores[Filé produzido (kg)]),"")</f>
        <v>7.0982806593990477E-2</v>
      </c>
    </row>
    <row r="1428" spans="1:9" x14ac:dyDescent="0.3">
      <c r="A1428" s="8">
        <v>45783</v>
      </c>
      <c r="B1428" s="9" t="s">
        <v>19</v>
      </c>
      <c r="C1428" s="16">
        <v>616.9</v>
      </c>
      <c r="D1428" s="11">
        <v>255.79999999999995</v>
      </c>
      <c r="E1428" s="16">
        <v>245.79999999999995</v>
      </c>
      <c r="F1428" s="16"/>
      <c r="G1428" s="12">
        <f t="shared" si="22"/>
        <v>0.4146539147349651</v>
      </c>
      <c r="H1428" s="13">
        <f>COUNTIF(Rend_Filetadores[Data],Rend_Filetadores[[#This Row],[Data]])</f>
        <v>15</v>
      </c>
      <c r="I1428" s="23">
        <f>IFERROR(Rend_Filetadores[[#This Row],[Filé produzido (kg)]]/SUMIF(Rend_Filetadores[Data],Rend_Filetadores[[#This Row],[Data]],Rend_Filetadores[Filé produzido (kg)]),"")</f>
        <v>5.7280281880508391E-2</v>
      </c>
    </row>
    <row r="1429" spans="1:9" x14ac:dyDescent="0.3">
      <c r="A1429" s="8">
        <v>45784</v>
      </c>
      <c r="B1429" s="9" t="s">
        <v>14</v>
      </c>
      <c r="C1429" s="16">
        <v>936.3</v>
      </c>
      <c r="D1429" s="11">
        <v>403.1</v>
      </c>
      <c r="E1429" s="16">
        <v>413.1</v>
      </c>
      <c r="F1429" s="16"/>
      <c r="G1429" s="12">
        <f t="shared" si="22"/>
        <v>0.43052440457118452</v>
      </c>
      <c r="H1429" s="13">
        <f>COUNTIF(Rend_Filetadores[Data],Rend_Filetadores[[#This Row],[Data]])</f>
        <v>15</v>
      </c>
      <c r="I1429" s="23">
        <f>IFERROR(Rend_Filetadores[[#This Row],[Filé produzido (kg)]]/SUMIF(Rend_Filetadores[Data],Rend_Filetadores[[#This Row],[Data]],Rend_Filetadores[Filé produzido (kg)]),"")</f>
        <v>9.0805977235858162E-2</v>
      </c>
    </row>
    <row r="1430" spans="1:9" x14ac:dyDescent="0.3">
      <c r="A1430" s="8">
        <v>45784</v>
      </c>
      <c r="B1430" s="9" t="s">
        <v>18</v>
      </c>
      <c r="C1430" s="16">
        <v>542</v>
      </c>
      <c r="D1430" s="11">
        <v>223.1</v>
      </c>
      <c r="E1430" s="16">
        <v>245.1</v>
      </c>
      <c r="F1430" s="16"/>
      <c r="G1430" s="12">
        <f t="shared" si="22"/>
        <v>0.41162361623616234</v>
      </c>
      <c r="H1430" s="13">
        <f>COUNTIF(Rend_Filetadores[Data],Rend_Filetadores[[#This Row],[Data]])</f>
        <v>15</v>
      </c>
      <c r="I1430" s="23">
        <f>IFERROR(Rend_Filetadores[[#This Row],[Filé produzido (kg)]]/SUMIF(Rend_Filetadores[Data],Rend_Filetadores[[#This Row],[Data]],Rend_Filetadores[Filé produzido (kg)]),"")</f>
        <v>5.3876894264122087E-2</v>
      </c>
    </row>
    <row r="1431" spans="1:9" x14ac:dyDescent="0.3">
      <c r="A1431" s="8">
        <v>45784</v>
      </c>
      <c r="B1431" s="9" t="s">
        <v>35</v>
      </c>
      <c r="C1431" s="16">
        <v>766.8</v>
      </c>
      <c r="D1431" s="11">
        <v>327.60000000000002</v>
      </c>
      <c r="E1431" s="16">
        <v>337.6</v>
      </c>
      <c r="F1431" s="16"/>
      <c r="G1431" s="12">
        <f t="shared" si="22"/>
        <v>0.42723004694835687</v>
      </c>
      <c r="H1431" s="13">
        <f>COUNTIF(Rend_Filetadores[Data],Rend_Filetadores[[#This Row],[Data]])</f>
        <v>15</v>
      </c>
      <c r="I1431" s="23">
        <f>IFERROR(Rend_Filetadores[[#This Row],[Filé produzido (kg)]]/SUMIF(Rend_Filetadores[Data],Rend_Filetadores[[#This Row],[Data]],Rend_Filetadores[Filé produzido (kg)]),"")</f>
        <v>7.4209871495583918E-2</v>
      </c>
    </row>
    <row r="1432" spans="1:9" x14ac:dyDescent="0.3">
      <c r="A1432" s="8">
        <v>45784</v>
      </c>
      <c r="B1432" s="9" t="s">
        <v>21</v>
      </c>
      <c r="C1432" s="32">
        <v>632.1</v>
      </c>
      <c r="D1432" s="11">
        <v>270.7</v>
      </c>
      <c r="E1432" s="16">
        <v>270.7</v>
      </c>
      <c r="F1432" s="16">
        <v>3</v>
      </c>
      <c r="G1432" s="12">
        <f t="shared" si="22"/>
        <v>0.42825502293940831</v>
      </c>
      <c r="H1432" s="13">
        <f>COUNTIF(Rend_Filetadores[Data],Rend_Filetadores[[#This Row],[Data]])</f>
        <v>15</v>
      </c>
      <c r="I1432" s="23">
        <f>IFERROR(Rend_Filetadores[[#This Row],[Filé produzido (kg)]]/SUMIF(Rend_Filetadores[Data],Rend_Filetadores[[#This Row],[Data]],Rend_Filetadores[Filé produzido (kg)]),"")</f>
        <v>5.9504183097910439E-2</v>
      </c>
    </row>
    <row r="1433" spans="1:9" x14ac:dyDescent="0.3">
      <c r="A1433" s="8">
        <v>45784</v>
      </c>
      <c r="B1433" s="9" t="s">
        <v>30</v>
      </c>
      <c r="C1433" s="32">
        <v>392.90000000000003</v>
      </c>
      <c r="D1433" s="11">
        <v>164.7</v>
      </c>
      <c r="E1433" s="16">
        <v>164.7</v>
      </c>
      <c r="F1433" s="16">
        <v>-36</v>
      </c>
      <c r="G1433" s="12">
        <f t="shared" si="22"/>
        <v>0.41919063374904547</v>
      </c>
      <c r="H1433" s="13">
        <f>COUNTIF(Rend_Filetadores[Data],Rend_Filetadores[[#This Row],[Data]])</f>
        <v>15</v>
      </c>
      <c r="I1433" s="23">
        <f>IFERROR(Rend_Filetadores[[#This Row],[Filé produzido (kg)]]/SUMIF(Rend_Filetadores[Data],Rend_Filetadores[[#This Row],[Data]],Rend_Filetadores[Filé produzido (kg)]),"")</f>
        <v>3.6203690270505538E-2</v>
      </c>
    </row>
    <row r="1434" spans="1:9" x14ac:dyDescent="0.3">
      <c r="A1434" s="8">
        <v>45784</v>
      </c>
      <c r="B1434" s="9" t="s">
        <v>16</v>
      </c>
      <c r="C1434" s="32">
        <v>672.3</v>
      </c>
      <c r="D1434" s="11">
        <v>281.00000000000006</v>
      </c>
      <c r="E1434" s="16">
        <v>281.00000000000006</v>
      </c>
      <c r="F1434" s="16">
        <v>-37</v>
      </c>
      <c r="G1434" s="12">
        <f t="shared" si="22"/>
        <v>0.41796816897218514</v>
      </c>
      <c r="H1434" s="13">
        <f>COUNTIF(Rend_Filetadores[Data],Rend_Filetadores[[#This Row],[Data]])</f>
        <v>15</v>
      </c>
      <c r="I1434" s="23">
        <f>IFERROR(Rend_Filetadores[[#This Row],[Filé produzido (kg)]]/SUMIF(Rend_Filetadores[Data],Rend_Filetadores[[#This Row],[Data]],Rend_Filetadores[Filé produzido (kg)]),"")</f>
        <v>6.1768287589629982E-2</v>
      </c>
    </row>
    <row r="1435" spans="1:9" x14ac:dyDescent="0.3">
      <c r="A1435" s="8">
        <v>45784</v>
      </c>
      <c r="B1435" s="9" t="s">
        <v>26</v>
      </c>
      <c r="C1435" s="32">
        <v>696.90000000000009</v>
      </c>
      <c r="D1435" s="11">
        <v>291.5</v>
      </c>
      <c r="E1435" s="16">
        <v>291.5</v>
      </c>
      <c r="F1435" s="16">
        <v>10</v>
      </c>
      <c r="G1435" s="12">
        <f t="shared" si="22"/>
        <v>0.41828095853063563</v>
      </c>
      <c r="H1435" s="13">
        <f>COUNTIF(Rend_Filetadores[Data],Rend_Filetadores[[#This Row],[Data]])</f>
        <v>15</v>
      </c>
      <c r="I1435" s="23">
        <f>IFERROR(Rend_Filetadores[[#This Row],[Filé produzido (kg)]]/SUMIF(Rend_Filetadores[Data],Rend_Filetadores[[#This Row],[Data]],Rend_Filetadores[Filé produzido (kg)]),"")</f>
        <v>6.407635527536347E-2</v>
      </c>
    </row>
    <row r="1436" spans="1:9" x14ac:dyDescent="0.3">
      <c r="A1436" s="8">
        <v>45784</v>
      </c>
      <c r="B1436" s="9" t="s">
        <v>9</v>
      </c>
      <c r="C1436" s="32">
        <v>827.80000000000007</v>
      </c>
      <c r="D1436" s="11">
        <v>346.90000000000003</v>
      </c>
      <c r="E1436" s="16">
        <v>346.90000000000003</v>
      </c>
      <c r="F1436" s="16"/>
      <c r="G1436" s="12">
        <f t="shared" si="22"/>
        <v>0.4190625755013288</v>
      </c>
      <c r="H1436" s="13">
        <f>COUNTIF(Rend_Filetadores[Data],Rend_Filetadores[[#This Row],[Data]])</f>
        <v>15</v>
      </c>
      <c r="I1436" s="23">
        <f>IFERROR(Rend_Filetadores[[#This Row],[Filé produzido (kg)]]/SUMIF(Rend_Filetadores[Data],Rend_Filetadores[[#This Row],[Data]],Rend_Filetadores[Filé produzido (kg)]),"")</f>
        <v>7.6254160017233591E-2</v>
      </c>
    </row>
    <row r="1437" spans="1:9" x14ac:dyDescent="0.3">
      <c r="A1437" s="8">
        <v>45784</v>
      </c>
      <c r="B1437" s="9" t="s">
        <v>17</v>
      </c>
      <c r="C1437" s="32">
        <v>664.5</v>
      </c>
      <c r="D1437" s="11">
        <v>281.10000000000008</v>
      </c>
      <c r="E1437" s="16">
        <v>281.10000000000008</v>
      </c>
      <c r="F1437" s="16"/>
      <c r="G1437" s="12">
        <f t="shared" si="22"/>
        <v>0.42302483069977437</v>
      </c>
      <c r="H1437" s="13">
        <f>COUNTIF(Rend_Filetadores[Data],Rend_Filetadores[[#This Row],[Data]])</f>
        <v>15</v>
      </c>
      <c r="I1437" s="23">
        <f>IFERROR(Rend_Filetadores[[#This Row],[Filé produzido (kg)]]/SUMIF(Rend_Filetadores[Data],Rend_Filetadores[[#This Row],[Data]],Rend_Filetadores[Filé produzido (kg)]),"")</f>
        <v>6.1790269186636972E-2</v>
      </c>
    </row>
    <row r="1438" spans="1:9" x14ac:dyDescent="0.3">
      <c r="A1438" s="8">
        <v>45784</v>
      </c>
      <c r="B1438" s="9" t="s">
        <v>20</v>
      </c>
      <c r="C1438" s="32">
        <v>810.19999999999993</v>
      </c>
      <c r="D1438" s="11">
        <v>343.9</v>
      </c>
      <c r="E1438" s="16">
        <v>343.9</v>
      </c>
      <c r="F1438" s="16"/>
      <c r="G1438" s="12">
        <f t="shared" si="22"/>
        <v>0.42446309553196743</v>
      </c>
      <c r="H1438" s="13">
        <f>COUNTIF(Rend_Filetadores[Data],Rend_Filetadores[[#This Row],[Data]])</f>
        <v>15</v>
      </c>
      <c r="I1438" s="23">
        <f>IFERROR(Rend_Filetadores[[#This Row],[Filé produzido (kg)]]/SUMIF(Rend_Filetadores[Data],Rend_Filetadores[[#This Row],[Data]],Rend_Filetadores[Filé produzido (kg)]),"")</f>
        <v>7.5594712107024009E-2</v>
      </c>
    </row>
    <row r="1439" spans="1:9" ht="15.75" customHeight="1" x14ac:dyDescent="0.3">
      <c r="A1439" s="8">
        <v>45784</v>
      </c>
      <c r="B1439" s="9" t="s">
        <v>10</v>
      </c>
      <c r="C1439" s="32">
        <v>819</v>
      </c>
      <c r="D1439" s="11">
        <v>360.09999999999997</v>
      </c>
      <c r="E1439" s="16">
        <v>360.09999999999997</v>
      </c>
      <c r="F1439" s="16"/>
      <c r="G1439" s="12">
        <f t="shared" si="22"/>
        <v>0.43968253968253962</v>
      </c>
      <c r="H1439" s="13">
        <f>COUNTIF(Rend_Filetadores[Data],Rend_Filetadores[[#This Row],[Data]])</f>
        <v>15</v>
      </c>
      <c r="I1439" s="23">
        <f>IFERROR(Rend_Filetadores[[#This Row],[Filé produzido (kg)]]/SUMIF(Rend_Filetadores[Data],Rend_Filetadores[[#This Row],[Data]],Rend_Filetadores[Filé produzido (kg)]),"")</f>
        <v>7.9155730822155698E-2</v>
      </c>
    </row>
    <row r="1440" spans="1:9" x14ac:dyDescent="0.3">
      <c r="A1440" s="8">
        <v>45784</v>
      </c>
      <c r="B1440" s="9" t="s">
        <v>13</v>
      </c>
      <c r="C1440" s="32">
        <v>848.4</v>
      </c>
      <c r="D1440" s="11">
        <v>356.4</v>
      </c>
      <c r="E1440" s="16">
        <v>366.4</v>
      </c>
      <c r="F1440" s="16"/>
      <c r="G1440" s="12">
        <f t="shared" si="22"/>
        <v>0.42008486562942005</v>
      </c>
      <c r="H1440" s="13">
        <f>COUNTIF(Rend_Filetadores[Data],Rend_Filetadores[[#This Row],[Data]])</f>
        <v>15</v>
      </c>
      <c r="I1440" s="23">
        <f>IFERROR(Rend_Filetadores[[#This Row],[Filé produzido (kg)]]/SUMIF(Rend_Filetadores[Data],Rend_Filetadores[[#This Row],[Data]],Rend_Filetadores[Filé produzido (kg)]),"")</f>
        <v>8.0540571433595803E-2</v>
      </c>
    </row>
    <row r="1441" spans="1:9" x14ac:dyDescent="0.3">
      <c r="A1441" s="8">
        <v>45784</v>
      </c>
      <c r="B1441" s="9" t="s">
        <v>12</v>
      </c>
      <c r="C1441" s="32">
        <v>609.20000000000005</v>
      </c>
      <c r="D1441" s="11">
        <v>250.60000000000002</v>
      </c>
      <c r="E1441" s="16">
        <v>272.60000000000002</v>
      </c>
      <c r="F1441" s="16"/>
      <c r="G1441" s="12">
        <f t="shared" si="22"/>
        <v>0.41135915955351282</v>
      </c>
      <c r="H1441" s="13">
        <f>COUNTIF(Rend_Filetadores[Data],Rend_Filetadores[[#This Row],[Data]])</f>
        <v>15</v>
      </c>
      <c r="I1441" s="23">
        <f>IFERROR(Rend_Filetadores[[#This Row],[Filé produzido (kg)]]/SUMIF(Rend_Filetadores[Data],Rend_Filetadores[[#This Row],[Data]],Rend_Filetadores[Filé produzido (kg)]),"")</f>
        <v>5.9921833441043175E-2</v>
      </c>
    </row>
    <row r="1442" spans="1:9" x14ac:dyDescent="0.3">
      <c r="A1442" s="8">
        <v>45784</v>
      </c>
      <c r="B1442" s="9" t="s">
        <v>11</v>
      </c>
      <c r="C1442" s="32">
        <v>717.9</v>
      </c>
      <c r="D1442" s="11">
        <v>302.16000000000003</v>
      </c>
      <c r="E1442" s="16">
        <v>309.16000000000003</v>
      </c>
      <c r="F1442" s="16"/>
      <c r="G1442" s="12">
        <f t="shared" si="22"/>
        <v>0.42089427496865861</v>
      </c>
      <c r="H1442" s="13">
        <f>COUNTIF(Rend_Filetadores[Data],Rend_Filetadores[[#This Row],[Data]])</f>
        <v>15</v>
      </c>
      <c r="I1442" s="23">
        <f>IFERROR(Rend_Filetadores[[#This Row],[Filé produzido (kg)]]/SUMIF(Rend_Filetadores[Data],Rend_Filetadores[[#This Row],[Data]],Rend_Filetadores[Filé produzido (kg)]),"")</f>
        <v>6.7958305306797168E-2</v>
      </c>
    </row>
    <row r="1443" spans="1:9" x14ac:dyDescent="0.3">
      <c r="A1443" s="8">
        <v>45784</v>
      </c>
      <c r="B1443" s="9" t="s">
        <v>19</v>
      </c>
      <c r="C1443" s="32">
        <v>607.5</v>
      </c>
      <c r="D1443" s="11">
        <v>250.39999999999998</v>
      </c>
      <c r="E1443" s="16">
        <v>265.39999999999998</v>
      </c>
      <c r="F1443" s="16"/>
      <c r="G1443" s="12">
        <f t="shared" si="22"/>
        <v>0.41218106995884768</v>
      </c>
      <c r="H1443" s="13">
        <f>COUNTIF(Rend_Filetadores[Data],Rend_Filetadores[[#This Row],[Data]])</f>
        <v>15</v>
      </c>
      <c r="I1443" s="23">
        <f>IFERROR(Rend_Filetadores[[#This Row],[Filé produzido (kg)]]/SUMIF(Rend_Filetadores[Data],Rend_Filetadores[[#This Row],[Data]],Rend_Filetadores[Filé produzido (kg)]),"")</f>
        <v>5.833915845654019E-2</v>
      </c>
    </row>
    <row r="1444" spans="1:9" x14ac:dyDescent="0.3">
      <c r="A1444" s="8">
        <v>45785</v>
      </c>
      <c r="B1444" s="9" t="s">
        <v>18</v>
      </c>
      <c r="C1444" s="32">
        <v>666</v>
      </c>
      <c r="D1444" s="11">
        <v>277.39999999999998</v>
      </c>
      <c r="E1444" s="16">
        <v>277.39999999999998</v>
      </c>
      <c r="F1444" s="16"/>
      <c r="G1444" s="12">
        <f t="shared" si="22"/>
        <v>0.4165165165165165</v>
      </c>
      <c r="H1444" s="13">
        <f>COUNTIF(Rend_Filetadores[Data],Rend_Filetadores[[#This Row],[Data]])</f>
        <v>14</v>
      </c>
      <c r="I1444" s="23">
        <f>IFERROR(Rend_Filetadores[[#This Row],[Filé produzido (kg)]]/SUMIF(Rend_Filetadores[Data],Rend_Filetadores[[#This Row],[Data]],Rend_Filetadores[Filé produzido (kg)]),"")</f>
        <v>6.1099302886468511E-2</v>
      </c>
    </row>
    <row r="1445" spans="1:9" x14ac:dyDescent="0.3">
      <c r="A1445" s="8">
        <v>45785</v>
      </c>
      <c r="B1445" s="9" t="s">
        <v>35</v>
      </c>
      <c r="C1445" s="32">
        <v>773.8</v>
      </c>
      <c r="D1445" s="11">
        <v>329.60000000000008</v>
      </c>
      <c r="E1445" s="16">
        <v>332.60000000000008</v>
      </c>
      <c r="F1445" s="16"/>
      <c r="G1445" s="12">
        <f t="shared" si="22"/>
        <v>0.42594985784440437</v>
      </c>
      <c r="H1445" s="13">
        <f>COUNTIF(Rend_Filetadores[Data],Rend_Filetadores[[#This Row],[Data]])</f>
        <v>14</v>
      </c>
      <c r="I1445" s="23">
        <f>IFERROR(Rend_Filetadores[[#This Row],[Filé produzido (kg)]]/SUMIF(Rend_Filetadores[Data],Rend_Filetadores[[#This Row],[Data]],Rend_Filetadores[Filé produzido (kg)]),"")</f>
        <v>7.3257491492571852E-2</v>
      </c>
    </row>
    <row r="1446" spans="1:9" x14ac:dyDescent="0.3">
      <c r="A1446" s="8">
        <v>45785</v>
      </c>
      <c r="B1446" s="9" t="s">
        <v>21</v>
      </c>
      <c r="C1446" s="32">
        <v>440.8</v>
      </c>
      <c r="D1446" s="11">
        <v>181.9</v>
      </c>
      <c r="E1446" s="16">
        <v>181.9</v>
      </c>
      <c r="F1446" s="16"/>
      <c r="G1446" s="12">
        <f t="shared" si="22"/>
        <v>0.41265880217785844</v>
      </c>
      <c r="H1446" s="13">
        <f>COUNTIF(Rend_Filetadores[Data],Rend_Filetadores[[#This Row],[Data]])</f>
        <v>14</v>
      </c>
      <c r="I1446" s="23">
        <f>IFERROR(Rend_Filetadores[[#This Row],[Filé produzido (kg)]]/SUMIF(Rend_Filetadores[Data],Rend_Filetadores[[#This Row],[Data]],Rend_Filetadores[Filé produzido (kg)]),"")</f>
        <v>4.0064755569749901E-2</v>
      </c>
    </row>
    <row r="1447" spans="1:9" x14ac:dyDescent="0.3">
      <c r="A1447" s="8">
        <v>45785</v>
      </c>
      <c r="B1447" s="9" t="s">
        <v>30</v>
      </c>
      <c r="C1447" s="32">
        <v>524.29999999999995</v>
      </c>
      <c r="D1447" s="11">
        <v>214.3</v>
      </c>
      <c r="E1447" s="16">
        <v>214.3</v>
      </c>
      <c r="F1447" s="16"/>
      <c r="G1447" s="12">
        <f t="shared" si="22"/>
        <v>0.40873545679954232</v>
      </c>
      <c r="H1447" s="13">
        <f>COUNTIF(Rend_Filetadores[Data],Rend_Filetadores[[#This Row],[Data]])</f>
        <v>14</v>
      </c>
      <c r="I1447" s="23">
        <f>IFERROR(Rend_Filetadores[[#This Row],[Filé produzido (kg)]]/SUMIF(Rend_Filetadores[Data],Rend_Filetadores[[#This Row],[Data]],Rend_Filetadores[Filé produzido (kg)]),"")</f>
        <v>4.7201083664636635E-2</v>
      </c>
    </row>
    <row r="1448" spans="1:9" x14ac:dyDescent="0.3">
      <c r="A1448" s="8">
        <v>45785</v>
      </c>
      <c r="B1448" s="9" t="s">
        <v>16</v>
      </c>
      <c r="C1448" s="32">
        <v>707.4</v>
      </c>
      <c r="D1448" s="11">
        <v>292.8</v>
      </c>
      <c r="E1448" s="16">
        <v>292.8</v>
      </c>
      <c r="F1448" s="16">
        <v>-8</v>
      </c>
      <c r="G1448" s="12">
        <f t="shared" si="22"/>
        <v>0.41391009329940631</v>
      </c>
      <c r="H1448" s="13">
        <f>COUNTIF(Rend_Filetadores[Data],Rend_Filetadores[[#This Row],[Data]])</f>
        <v>14</v>
      </c>
      <c r="I1448" s="23">
        <f>IFERROR(Rend_Filetadores[[#This Row],[Filé produzido (kg)]]/SUMIF(Rend_Filetadores[Data],Rend_Filetadores[[#This Row],[Data]],Rend_Filetadores[Filé produzido (kg)]),"")</f>
        <v>6.449126130193937E-2</v>
      </c>
    </row>
    <row r="1449" spans="1:9" x14ac:dyDescent="0.3">
      <c r="A1449" s="8">
        <v>45785</v>
      </c>
      <c r="B1449" s="9" t="s">
        <v>26</v>
      </c>
      <c r="C1449" s="32">
        <v>931</v>
      </c>
      <c r="D1449" s="11">
        <v>378.89999999999986</v>
      </c>
      <c r="E1449" s="16">
        <v>378.89999999999986</v>
      </c>
      <c r="F1449" s="16"/>
      <c r="G1449" s="12">
        <f t="shared" si="22"/>
        <v>0.40698174006444671</v>
      </c>
      <c r="H1449" s="13">
        <f>COUNTIF(Rend_Filetadores[Data],Rend_Filetadores[[#This Row],[Data]])</f>
        <v>14</v>
      </c>
      <c r="I1449" s="23">
        <f>IFERROR(Rend_Filetadores[[#This Row],[Filé produzido (kg)]]/SUMIF(Rend_Filetadores[Data],Rend_Filetadores[[#This Row],[Data]],Rend_Filetadores[Filé produzido (kg)]),"")</f>
        <v>8.3455392442980933E-2</v>
      </c>
    </row>
    <row r="1450" spans="1:9" x14ac:dyDescent="0.3">
      <c r="A1450" s="8">
        <v>45785</v>
      </c>
      <c r="B1450" s="9" t="s">
        <v>9</v>
      </c>
      <c r="C1450" s="32">
        <v>919.19999999999993</v>
      </c>
      <c r="D1450" s="11">
        <v>387.20000000000005</v>
      </c>
      <c r="E1450" s="16">
        <v>387.20000000000005</v>
      </c>
      <c r="F1450" s="16"/>
      <c r="G1450" s="12">
        <f t="shared" si="22"/>
        <v>0.42123585726718893</v>
      </c>
      <c r="H1450" s="13">
        <f>COUNTIF(Rend_Filetadores[Data],Rend_Filetadores[[#This Row],[Data]])</f>
        <v>14</v>
      </c>
      <c r="I1450" s="23">
        <f>IFERROR(Rend_Filetadores[[#This Row],[Filé produzido (kg)]]/SUMIF(Rend_Filetadores[Data],Rend_Filetadores[[#This Row],[Data]],Rend_Filetadores[Filé produzido (kg)]),"")</f>
        <v>8.5283525874695787E-2</v>
      </c>
    </row>
    <row r="1451" spans="1:9" x14ac:dyDescent="0.3">
      <c r="A1451" s="8">
        <v>45785</v>
      </c>
      <c r="B1451" s="9" t="s">
        <v>17</v>
      </c>
      <c r="C1451" s="32">
        <v>800.4</v>
      </c>
      <c r="D1451" s="11">
        <v>322.64999999999992</v>
      </c>
      <c r="E1451" s="16">
        <v>322.64999999999992</v>
      </c>
      <c r="F1451" s="16">
        <v>8</v>
      </c>
      <c r="G1451" s="12">
        <f t="shared" si="22"/>
        <v>0.40311094452773605</v>
      </c>
      <c r="H1451" s="13">
        <f>COUNTIF(Rend_Filetadores[Data],Rend_Filetadores[[#This Row],[Data]])</f>
        <v>14</v>
      </c>
      <c r="I1451" s="23">
        <f>IFERROR(Rend_Filetadores[[#This Row],[Filé produzido (kg)]]/SUMIF(Rend_Filetadores[Data],Rend_Filetadores[[#This Row],[Data]],Rend_Filetadores[Filé produzido (kg)]),"")</f>
        <v>7.1065933944913701E-2</v>
      </c>
    </row>
    <row r="1452" spans="1:9" x14ac:dyDescent="0.3">
      <c r="A1452" s="8">
        <v>45785</v>
      </c>
      <c r="B1452" s="9" t="s">
        <v>20</v>
      </c>
      <c r="C1452" s="32">
        <v>1194.8</v>
      </c>
      <c r="D1452" s="11">
        <v>483.4</v>
      </c>
      <c r="E1452" s="16">
        <v>483.4</v>
      </c>
      <c r="F1452" s="16"/>
      <c r="G1452" s="12">
        <f t="shared" si="22"/>
        <v>0.40458654168061597</v>
      </c>
      <c r="H1452" s="13">
        <f>COUNTIF(Rend_Filetadores[Data],Rend_Filetadores[[#This Row],[Data]])</f>
        <v>14</v>
      </c>
      <c r="I1452" s="36">
        <f>IFERROR(Rend_Filetadores[[#This Row],[Filé produzido (kg)]]/SUMIF(Rend_Filetadores[Data],Rend_Filetadores[[#This Row],[Data]],Rend_Filetadores[Filé produzido (kg)]),"")</f>
        <v>0.10647225311939033</v>
      </c>
    </row>
    <row r="1453" spans="1:9" x14ac:dyDescent="0.3">
      <c r="A1453" s="8">
        <v>45785</v>
      </c>
      <c r="B1453" s="9" t="s">
        <v>10</v>
      </c>
      <c r="C1453" s="32">
        <v>841.30000000000007</v>
      </c>
      <c r="D1453" s="11">
        <v>358.79999999999995</v>
      </c>
      <c r="E1453" s="16">
        <v>358.79999999999995</v>
      </c>
      <c r="F1453" s="16"/>
      <c r="G1453" s="12">
        <f t="shared" si="22"/>
        <v>0.42648282420064176</v>
      </c>
      <c r="H1453" s="13">
        <f>COUNTIF(Rend_Filetadores[Data],Rend_Filetadores[[#This Row],[Data]])</f>
        <v>14</v>
      </c>
      <c r="I1453" s="36">
        <f>IFERROR(Rend_Filetadores[[#This Row],[Filé produzido (kg)]]/SUMIF(Rend_Filetadores[Data],Rend_Filetadores[[#This Row],[Data]],Rend_Filetadores[Filé produzido (kg)]),"")</f>
        <v>7.9028225939671598E-2</v>
      </c>
    </row>
    <row r="1454" spans="1:9" x14ac:dyDescent="0.3">
      <c r="A1454" s="8">
        <v>45785</v>
      </c>
      <c r="B1454" s="9" t="s">
        <v>12</v>
      </c>
      <c r="C1454" s="32">
        <v>745</v>
      </c>
      <c r="D1454" s="11">
        <v>309.89999999999998</v>
      </c>
      <c r="E1454" s="16">
        <v>309.89999999999998</v>
      </c>
      <c r="F1454" s="16"/>
      <c r="G1454" s="12">
        <f t="shared" si="22"/>
        <v>0.41597315436241605</v>
      </c>
      <c r="H1454" s="13">
        <f>COUNTIF(Rend_Filetadores[Data],Rend_Filetadores[[#This Row],[Data]])</f>
        <v>14</v>
      </c>
      <c r="I1454" s="36">
        <f>IFERROR(Rend_Filetadores[[#This Row],[Filé produzido (kg)]]/SUMIF(Rend_Filetadores[Data],Rend_Filetadores[[#This Row],[Data]],Rend_Filetadores[Filé produzido (kg)]),"")</f>
        <v>6.8257656685351803E-2</v>
      </c>
    </row>
    <row r="1455" spans="1:9" x14ac:dyDescent="0.3">
      <c r="A1455" s="8">
        <v>45785</v>
      </c>
      <c r="B1455" s="9" t="s">
        <v>11</v>
      </c>
      <c r="C1455" s="32">
        <v>861.3</v>
      </c>
      <c r="D1455" s="11">
        <v>367.40000000000003</v>
      </c>
      <c r="E1455" s="16">
        <v>381.40000000000003</v>
      </c>
      <c r="F1455" s="16"/>
      <c r="G1455" s="12">
        <f t="shared" si="22"/>
        <v>0.42656449553001285</v>
      </c>
      <c r="H1455" s="13">
        <f>COUNTIF(Rend_Filetadores[Data],Rend_Filetadores[[#This Row],[Data]])</f>
        <v>14</v>
      </c>
      <c r="I1455" s="36">
        <f>IFERROR(Rend_Filetadores[[#This Row],[Filé produzido (kg)]]/SUMIF(Rend_Filetadores[Data],Rend_Filetadores[[#This Row],[Data]],Rend_Filetadores[Filé produzido (kg)]),"")</f>
        <v>8.4006035042895069E-2</v>
      </c>
    </row>
    <row r="1456" spans="1:9" x14ac:dyDescent="0.3">
      <c r="A1456" s="8">
        <v>45785</v>
      </c>
      <c r="B1456" s="9" t="s">
        <v>19</v>
      </c>
      <c r="C1456" s="32">
        <v>474.59999999999997</v>
      </c>
      <c r="D1456" s="11">
        <v>195.4</v>
      </c>
      <c r="E1456" s="16">
        <v>195.4</v>
      </c>
      <c r="F1456" s="16"/>
      <c r="G1456" s="12">
        <f t="shared" si="22"/>
        <v>0.41171512852928788</v>
      </c>
      <c r="H1456" s="13">
        <f>COUNTIF(Rend_Filetadores[Data],Rend_Filetadores[[#This Row],[Data]])</f>
        <v>14</v>
      </c>
      <c r="I1456" s="36">
        <f>IFERROR(Rend_Filetadores[[#This Row],[Filé produzido (kg)]]/SUMIF(Rend_Filetadores[Data],Rend_Filetadores[[#This Row],[Data]],Rend_Filetadores[Filé produzido (kg)]),"")</f>
        <v>4.3038225609286045E-2</v>
      </c>
    </row>
    <row r="1457" spans="1:9" x14ac:dyDescent="0.3">
      <c r="A1457" s="8">
        <v>45785</v>
      </c>
      <c r="B1457" s="9" t="s">
        <v>14</v>
      </c>
      <c r="C1457" s="32">
        <v>964.59999999999991</v>
      </c>
      <c r="D1457" s="11">
        <v>403.49999999999994</v>
      </c>
      <c r="E1457" s="16">
        <v>423.49999999999994</v>
      </c>
      <c r="F1457" s="16"/>
      <c r="G1457" s="12">
        <f t="shared" si="22"/>
        <v>0.41830810698735227</v>
      </c>
      <c r="H1457" s="13">
        <f>COUNTIF(Rend_Filetadores[Data],Rend_Filetadores[[#This Row],[Data]])</f>
        <v>14</v>
      </c>
      <c r="I1457" s="36">
        <f>IFERROR(Rend_Filetadores[[#This Row],[Filé produzido (kg)]]/SUMIF(Rend_Filetadores[Data],Rend_Filetadores[[#This Row],[Data]],Rend_Filetadores[Filé produzido (kg)]),"")</f>
        <v>9.3278856425448489E-2</v>
      </c>
    </row>
    <row r="1458" spans="1:9" x14ac:dyDescent="0.3">
      <c r="A1458" s="8">
        <v>45786</v>
      </c>
      <c r="B1458" s="9" t="s">
        <v>14</v>
      </c>
      <c r="C1458" s="32">
        <v>962.6</v>
      </c>
      <c r="D1458" s="11">
        <v>411.00000000000006</v>
      </c>
      <c r="E1458" s="16">
        <v>411.00000000000006</v>
      </c>
      <c r="F1458" s="16"/>
      <c r="G1458" s="12">
        <f t="shared" si="22"/>
        <v>0.42696862663619367</v>
      </c>
      <c r="H1458" s="13">
        <f>COUNTIF(Rend_Filetadores[Data],Rend_Filetadores[[#This Row],[Data]])</f>
        <v>15</v>
      </c>
      <c r="I1458" s="36">
        <f>IFERROR(Rend_Filetadores[[#This Row],[Filé produzido (kg)]]/SUMIF(Rend_Filetadores[Data],Rend_Filetadores[[#This Row],[Data]],Rend_Filetadores[Filé produzido (kg)]),"")</f>
        <v>9.1542864779383934E-2</v>
      </c>
    </row>
    <row r="1459" spans="1:9" x14ac:dyDescent="0.3">
      <c r="A1459" s="8">
        <v>45786</v>
      </c>
      <c r="B1459" s="9" t="s">
        <v>9</v>
      </c>
      <c r="C1459" s="32">
        <v>854.3</v>
      </c>
      <c r="D1459" s="11">
        <v>356.69999999999993</v>
      </c>
      <c r="E1459" s="16">
        <v>356.69999999999993</v>
      </c>
      <c r="F1459" s="16">
        <v>10</v>
      </c>
      <c r="G1459" s="12">
        <f t="shared" si="22"/>
        <v>0.41753482383237733</v>
      </c>
      <c r="H1459" s="13">
        <f>COUNTIF(Rend_Filetadores[Data],Rend_Filetadores[[#This Row],[Data]])</f>
        <v>15</v>
      </c>
      <c r="I1459" s="23">
        <f>IFERROR(Rend_Filetadores[[#This Row],[Filé produzido (kg)]]/SUMIF(Rend_Filetadores[Data],Rend_Filetadores[[#This Row],[Data]],Rend_Filetadores[Filé produzido (kg)]),"")</f>
        <v>7.9448515491012756E-2</v>
      </c>
    </row>
    <row r="1460" spans="1:9" x14ac:dyDescent="0.3">
      <c r="A1460" s="8">
        <v>45786</v>
      </c>
      <c r="B1460" s="9" t="s">
        <v>26</v>
      </c>
      <c r="C1460" s="32">
        <v>645.4</v>
      </c>
      <c r="D1460" s="11">
        <v>262.99999999999994</v>
      </c>
      <c r="E1460" s="16">
        <v>262.99999999999994</v>
      </c>
      <c r="F1460" s="16"/>
      <c r="G1460" s="12">
        <f t="shared" si="22"/>
        <v>0.4074992252866439</v>
      </c>
      <c r="H1460" s="13">
        <f>COUNTIF(Rend_Filetadores[Data],Rend_Filetadores[[#This Row],[Data]])</f>
        <v>15</v>
      </c>
      <c r="I1460" s="23">
        <f>IFERROR(Rend_Filetadores[[#This Row],[Filé produzido (kg)]]/SUMIF(Rend_Filetadores[Data],Rend_Filetadores[[#This Row],[Data]],Rend_Filetadores[Filé produzido (kg)]),"")</f>
        <v>5.8578524177561965E-2</v>
      </c>
    </row>
    <row r="1461" spans="1:9" x14ac:dyDescent="0.3">
      <c r="A1461" s="8">
        <v>45786</v>
      </c>
      <c r="B1461" s="9" t="s">
        <v>10</v>
      </c>
      <c r="C1461" s="32">
        <v>652.1</v>
      </c>
      <c r="D1461" s="11">
        <v>280.3</v>
      </c>
      <c r="E1461" s="16">
        <v>280.3</v>
      </c>
      <c r="F1461" s="16"/>
      <c r="G1461" s="12">
        <f t="shared" si="22"/>
        <v>0.42984204876552679</v>
      </c>
      <c r="H1461" s="13">
        <f>COUNTIF(Rend_Filetadores[Data],Rend_Filetadores[[#This Row],[Data]])</f>
        <v>15</v>
      </c>
      <c r="I1461" s="23">
        <f>IFERROR(Rend_Filetadores[[#This Row],[Filé produzido (kg)]]/SUMIF(Rend_Filetadores[Data],Rend_Filetadores[[#This Row],[Data]],Rend_Filetadores[Filé produzido (kg)]),"")</f>
        <v>6.2431788315477653E-2</v>
      </c>
    </row>
    <row r="1462" spans="1:9" x14ac:dyDescent="0.3">
      <c r="A1462" s="8">
        <v>45786</v>
      </c>
      <c r="B1462" s="9" t="s">
        <v>11</v>
      </c>
      <c r="C1462" s="32">
        <v>838.3</v>
      </c>
      <c r="D1462" s="11">
        <v>349.6</v>
      </c>
      <c r="E1462" s="16">
        <v>349.6</v>
      </c>
      <c r="F1462" s="16"/>
      <c r="G1462" s="12">
        <f t="shared" si="22"/>
        <v>0.4170344745317906</v>
      </c>
      <c r="H1462" s="13">
        <f>COUNTIF(Rend_Filetadores[Data],Rend_Filetadores[[#This Row],[Data]])</f>
        <v>15</v>
      </c>
      <c r="I1462" s="23">
        <f>IFERROR(Rend_Filetadores[[#This Row],[Filé produzido (kg)]]/SUMIF(Rend_Filetadores[Data],Rend_Filetadores[[#This Row],[Data]],Rend_Filetadores[Filé produzido (kg)]),"")</f>
        <v>7.7867118070249694E-2</v>
      </c>
    </row>
    <row r="1463" spans="1:9" x14ac:dyDescent="0.3">
      <c r="A1463" s="8">
        <v>45786</v>
      </c>
      <c r="B1463" s="9" t="s">
        <v>16</v>
      </c>
      <c r="C1463" s="32">
        <v>685</v>
      </c>
      <c r="D1463" s="11">
        <v>285.49999999999989</v>
      </c>
      <c r="E1463" s="16">
        <v>285.49999999999989</v>
      </c>
      <c r="F1463" s="16"/>
      <c r="G1463" s="12">
        <f t="shared" si="22"/>
        <v>0.41678832116788306</v>
      </c>
      <c r="H1463" s="13">
        <f>COUNTIF(Rend_Filetadores[Data],Rend_Filetadores[[#This Row],[Data]])</f>
        <v>15</v>
      </c>
      <c r="I1463" s="23">
        <f>IFERROR(Rend_Filetadores[[#This Row],[Filé produzido (kg)]]/SUMIF(Rend_Filetadores[Data],Rend_Filetadores[[#This Row],[Data]],Rend_Filetadores[Filé produzido (kg)]),"")</f>
        <v>6.3589994877163256E-2</v>
      </c>
    </row>
    <row r="1464" spans="1:9" x14ac:dyDescent="0.3">
      <c r="A1464" s="8">
        <v>45786</v>
      </c>
      <c r="B1464" s="9" t="s">
        <v>13</v>
      </c>
      <c r="C1464" s="32">
        <v>980.10000000000014</v>
      </c>
      <c r="D1464" s="11">
        <v>415.59999999999997</v>
      </c>
      <c r="E1464" s="16">
        <v>415.59999999999997</v>
      </c>
      <c r="F1464" s="16"/>
      <c r="G1464" s="12">
        <f t="shared" si="22"/>
        <v>0.42403836343230272</v>
      </c>
      <c r="H1464" s="13">
        <f>COUNTIF(Rend_Filetadores[Data],Rend_Filetadores[[#This Row],[Data]])</f>
        <v>15</v>
      </c>
      <c r="I1464" s="23">
        <f>IFERROR(Rend_Filetadores[[#This Row],[Filé produzido (kg)]]/SUMIF(Rend_Filetadores[Data],Rend_Filetadores[[#This Row],[Data]],Rend_Filetadores[Filé produzido (kg)]),"")</f>
        <v>9.2567432122413515E-2</v>
      </c>
    </row>
    <row r="1465" spans="1:9" x14ac:dyDescent="0.3">
      <c r="A1465" s="8">
        <v>45786</v>
      </c>
      <c r="B1465" s="9" t="s">
        <v>17</v>
      </c>
      <c r="C1465" s="15">
        <v>728.09999999999991</v>
      </c>
      <c r="D1465" s="11">
        <v>296</v>
      </c>
      <c r="E1465" s="10">
        <v>296</v>
      </c>
      <c r="F1465" s="10"/>
      <c r="G1465" s="12">
        <f t="shared" si="22"/>
        <v>0.40653756352149434</v>
      </c>
      <c r="H1465" s="13">
        <f>COUNTIF(Rend_Filetadores[Data],Rend_Filetadores[[#This Row],[Data]])</f>
        <v>15</v>
      </c>
      <c r="I1465" s="23">
        <f>IFERROR(Rend_Filetadores[[#This Row],[Filé produzido (kg)]]/SUMIF(Rend_Filetadores[Data],Rend_Filetadores[[#This Row],[Data]],Rend_Filetadores[Filé produzido (kg)]),"")</f>
        <v>6.5928681203643896E-2</v>
      </c>
    </row>
    <row r="1466" spans="1:9" x14ac:dyDescent="0.3">
      <c r="A1466" s="8">
        <v>45786</v>
      </c>
      <c r="B1466" s="9" t="s">
        <v>18</v>
      </c>
      <c r="C1466" s="10">
        <v>605.59999999999991</v>
      </c>
      <c r="D1466" s="11">
        <v>250.2</v>
      </c>
      <c r="E1466" s="10">
        <v>250.2</v>
      </c>
      <c r="F1466" s="10"/>
      <c r="G1466" s="12">
        <f t="shared" si="22"/>
        <v>0.41314398943196834</v>
      </c>
      <c r="H1466" s="13">
        <f>COUNTIF(Rend_Filetadores[Data],Rend_Filetadores[[#This Row],[Data]])</f>
        <v>15</v>
      </c>
      <c r="I1466" s="23">
        <f>IFERROR(Rend_Filetadores[[#This Row],[Filé produzido (kg)]]/SUMIF(Rend_Filetadores[Data],Rend_Filetadores[[#This Row],[Data]],Rend_Filetadores[Filé produzido (kg)]),"")</f>
        <v>5.5727554179566562E-2</v>
      </c>
    </row>
    <row r="1467" spans="1:9" x14ac:dyDescent="0.3">
      <c r="A1467" s="8">
        <v>45786</v>
      </c>
      <c r="B1467" s="9" t="s">
        <v>20</v>
      </c>
      <c r="C1467" s="10">
        <v>819.5</v>
      </c>
      <c r="D1467" s="11">
        <v>325.50000000000006</v>
      </c>
      <c r="E1467" s="10">
        <v>325.50000000000006</v>
      </c>
      <c r="F1467" s="10"/>
      <c r="G1467" s="12">
        <f t="shared" si="22"/>
        <v>0.39719341061622948</v>
      </c>
      <c r="H1467" s="13">
        <f>COUNTIF(Rend_Filetadores[Data],Rend_Filetadores[[#This Row],[Data]])</f>
        <v>15</v>
      </c>
      <c r="I1467" s="23">
        <f>IFERROR(Rend_Filetadores[[#This Row],[Filé produzido (kg)]]/SUMIF(Rend_Filetadores[Data],Rend_Filetadores[[#This Row],[Data]],Rend_Filetadores[Filé produzido (kg)]),"")</f>
        <v>7.2499276120898959E-2</v>
      </c>
    </row>
    <row r="1468" spans="1:9" x14ac:dyDescent="0.3">
      <c r="A1468" s="8">
        <v>45786</v>
      </c>
      <c r="B1468" s="9" t="s">
        <v>21</v>
      </c>
      <c r="C1468" s="10">
        <v>806.3</v>
      </c>
      <c r="D1468" s="11">
        <v>345.59999999999997</v>
      </c>
      <c r="E1468" s="10">
        <v>345.59999999999997</v>
      </c>
      <c r="F1468" s="10"/>
      <c r="G1468" s="12">
        <f t="shared" si="22"/>
        <v>0.42862458142130716</v>
      </c>
      <c r="H1468" s="13">
        <f>COUNTIF(Rend_Filetadores[Data],Rend_Filetadores[[#This Row],[Data]])</f>
        <v>15</v>
      </c>
      <c r="I1468" s="23">
        <f>IFERROR(Rend_Filetadores[[#This Row],[Filé produzido (kg)]]/SUMIF(Rend_Filetadores[Data],Rend_Filetadores[[#This Row],[Data]],Rend_Filetadores[Filé produzido (kg)]),"")</f>
        <v>7.6976189945876114E-2</v>
      </c>
    </row>
    <row r="1469" spans="1:9" x14ac:dyDescent="0.3">
      <c r="A1469" s="8">
        <v>45786</v>
      </c>
      <c r="B1469" s="9" t="s">
        <v>12</v>
      </c>
      <c r="C1469" s="10">
        <v>625.79999999999995</v>
      </c>
      <c r="D1469" s="11">
        <v>260.2999999999999</v>
      </c>
      <c r="E1469" s="10">
        <v>260.2999999999999</v>
      </c>
      <c r="F1469" s="10"/>
      <c r="G1469" s="12">
        <f t="shared" si="22"/>
        <v>0.41594758708852653</v>
      </c>
      <c r="H1469" s="13">
        <f>COUNTIF(Rend_Filetadores[Data],Rend_Filetadores[[#This Row],[Data]])</f>
        <v>15</v>
      </c>
      <c r="I1469" s="23">
        <f>IFERROR(Rend_Filetadores[[#This Row],[Filé produzido (kg)]]/SUMIF(Rend_Filetadores[Data],Rend_Filetadores[[#This Row],[Data]],Rend_Filetadores[Filé produzido (kg)]),"")</f>
        <v>5.7977147693609794E-2</v>
      </c>
    </row>
    <row r="1470" spans="1:9" x14ac:dyDescent="0.3">
      <c r="A1470" s="8">
        <v>45786</v>
      </c>
      <c r="B1470" s="9" t="s">
        <v>35</v>
      </c>
      <c r="C1470" s="10">
        <v>743.9</v>
      </c>
      <c r="D1470" s="11">
        <v>316.10000000000002</v>
      </c>
      <c r="E1470" s="10">
        <v>321.10000000000002</v>
      </c>
      <c r="F1470" s="10"/>
      <c r="G1470" s="12">
        <f t="shared" si="22"/>
        <v>0.42492270466460552</v>
      </c>
      <c r="H1470" s="13">
        <f>COUNTIF(Rend_Filetadores[Data],Rend_Filetadores[[#This Row],[Data]])</f>
        <v>15</v>
      </c>
      <c r="I1470" s="23">
        <f>IFERROR(Rend_Filetadores[[#This Row],[Filé produzido (kg)]]/SUMIF(Rend_Filetadores[Data],Rend_Filetadores[[#This Row],[Data]],Rend_Filetadores[Filé produzido (kg)]),"")</f>
        <v>7.1519255184088026E-2</v>
      </c>
    </row>
    <row r="1471" spans="1:9" x14ac:dyDescent="0.3">
      <c r="A1471" s="8">
        <v>45786</v>
      </c>
      <c r="B1471" s="9" t="s">
        <v>38</v>
      </c>
      <c r="C1471" s="10">
        <v>169.89999999999998</v>
      </c>
      <c r="D1471" s="11">
        <v>70</v>
      </c>
      <c r="E1471" s="10">
        <v>70</v>
      </c>
      <c r="F1471" s="10"/>
      <c r="G1471" s="12">
        <f t="shared" si="22"/>
        <v>0.41200706297822254</v>
      </c>
      <c r="H1471" s="13">
        <f>COUNTIF(Rend_Filetadores[Data],Rend_Filetadores[[#This Row],[Data]])</f>
        <v>15</v>
      </c>
      <c r="I1471" s="23">
        <f>IFERROR(Rend_Filetadores[[#This Row],[Filé produzido (kg)]]/SUMIF(Rend_Filetadores[Data],Rend_Filetadores[[#This Row],[Data]],Rend_Filetadores[Filé produzido (kg)]),"")</f>
        <v>1.5591242176537408E-2</v>
      </c>
    </row>
    <row r="1472" spans="1:9" x14ac:dyDescent="0.3">
      <c r="A1472" s="8">
        <v>45786</v>
      </c>
      <c r="B1472" s="9" t="s">
        <v>19</v>
      </c>
      <c r="C1472" s="15">
        <v>623.5</v>
      </c>
      <c r="D1472" s="11">
        <v>259.3</v>
      </c>
      <c r="E1472" s="10">
        <v>259.3</v>
      </c>
      <c r="F1472" s="10"/>
      <c r="G1472" s="12">
        <f t="shared" si="22"/>
        <v>0.41587810745789899</v>
      </c>
      <c r="H1472" s="13">
        <f>COUNTIF(Rend_Filetadores[Data],Rend_Filetadores[[#This Row],[Data]])</f>
        <v>15</v>
      </c>
      <c r="I1472" s="23">
        <f>IFERROR(Rend_Filetadores[[#This Row],[Filé produzido (kg)]]/SUMIF(Rend_Filetadores[Data],Rend_Filetadores[[#This Row],[Data]],Rend_Filetadores[Filé produzido (kg)]),"")</f>
        <v>5.7754415662516434E-2</v>
      </c>
    </row>
    <row r="1473" spans="1:9" x14ac:dyDescent="0.3">
      <c r="A1473" s="8">
        <v>45789</v>
      </c>
      <c r="B1473" s="9" t="s">
        <v>9</v>
      </c>
      <c r="C1473" s="10">
        <v>744.80000000000007</v>
      </c>
      <c r="D1473" s="11">
        <v>316.89999999999992</v>
      </c>
      <c r="E1473" s="10">
        <v>321.89999999999992</v>
      </c>
      <c r="F1473" s="10"/>
      <c r="G1473" s="12">
        <f t="shared" si="22"/>
        <v>0.42548335123523079</v>
      </c>
      <c r="H1473" s="13">
        <f>COUNTIF(Rend_Filetadores[Data],Rend_Filetadores[[#This Row],[Data]])</f>
        <v>15</v>
      </c>
      <c r="I1473" s="23">
        <f>IFERROR(Rend_Filetadores[[#This Row],[Filé produzido (kg)]]/SUMIF(Rend_Filetadores[Data],Rend_Filetadores[[#This Row],[Data]],Rend_Filetadores[Filé produzido (kg)]),"")</f>
        <v>6.7223556437297674E-2</v>
      </c>
    </row>
    <row r="1474" spans="1:9" x14ac:dyDescent="0.3">
      <c r="A1474" s="8">
        <v>45789</v>
      </c>
      <c r="B1474" s="9" t="s">
        <v>26</v>
      </c>
      <c r="C1474" s="10">
        <v>680.59999999999991</v>
      </c>
      <c r="D1474" s="11">
        <v>275.89999999999998</v>
      </c>
      <c r="E1474" s="10">
        <v>275.89999999999998</v>
      </c>
      <c r="F1474" s="10"/>
      <c r="G1474" s="12">
        <f t="shared" si="22"/>
        <v>0.40537760799294742</v>
      </c>
      <c r="H1474" s="13">
        <f>COUNTIF(Rend_Filetadores[Data],Rend_Filetadores[[#This Row],[Data]])</f>
        <v>15</v>
      </c>
      <c r="I1474" s="23">
        <f>IFERROR(Rend_Filetadores[[#This Row],[Filé produzido (kg)]]/SUMIF(Rend_Filetadores[Data],Rend_Filetadores[[#This Row],[Data]],Rend_Filetadores[Filé produzido (kg)]),"")</f>
        <v>5.7617207893912496E-2</v>
      </c>
    </row>
    <row r="1475" spans="1:9" x14ac:dyDescent="0.3">
      <c r="A1475" s="8">
        <v>45789</v>
      </c>
      <c r="B1475" s="9" t="s">
        <v>10</v>
      </c>
      <c r="C1475" s="10">
        <v>846.40000000000009</v>
      </c>
      <c r="D1475" s="11">
        <v>359.79999999999995</v>
      </c>
      <c r="E1475" s="10">
        <v>364.79999999999995</v>
      </c>
      <c r="F1475" s="10"/>
      <c r="G1475" s="12">
        <f t="shared" si="22"/>
        <v>0.42509451795841202</v>
      </c>
      <c r="H1475" s="13">
        <f>COUNTIF(Rend_Filetadores[Data],Rend_Filetadores[[#This Row],[Data]])</f>
        <v>15</v>
      </c>
      <c r="I1475" s="23">
        <f>IFERROR(Rend_Filetadores[[#This Row],[Filé produzido (kg)]]/SUMIF(Rend_Filetadores[Data],Rend_Filetadores[[#This Row],[Data]],Rend_Filetadores[Filé produzido (kg)]),"")</f>
        <v>7.6182520622324307E-2</v>
      </c>
    </row>
    <row r="1476" spans="1:9" x14ac:dyDescent="0.3">
      <c r="A1476" s="8">
        <v>45789</v>
      </c>
      <c r="B1476" s="9" t="s">
        <v>11</v>
      </c>
      <c r="C1476" s="10">
        <v>815</v>
      </c>
      <c r="D1476" s="11">
        <v>341.8</v>
      </c>
      <c r="E1476" s="10">
        <v>341.8</v>
      </c>
      <c r="F1476" s="10"/>
      <c r="G1476" s="12">
        <f t="shared" ref="G1476:G1539" si="23">IFERROR(D1476/C1476,"")</f>
        <v>0.41938650306748465</v>
      </c>
      <c r="H1476" s="13">
        <f>COUNTIF(Rend_Filetadores[Data],Rend_Filetadores[[#This Row],[Data]])</f>
        <v>15</v>
      </c>
      <c r="I1476" s="23">
        <f>IFERROR(Rend_Filetadores[[#This Row],[Filé produzido (kg)]]/SUMIF(Rend_Filetadores[Data],Rend_Filetadores[[#This Row],[Data]],Rend_Filetadores[Filé produzido (kg)]),"")</f>
        <v>7.1379346350631728E-2</v>
      </c>
    </row>
    <row r="1477" spans="1:9" x14ac:dyDescent="0.3">
      <c r="A1477" s="8">
        <v>45789</v>
      </c>
      <c r="B1477" s="9" t="s">
        <v>16</v>
      </c>
      <c r="C1477" s="10">
        <v>710.7</v>
      </c>
      <c r="D1477" s="11">
        <v>292.8</v>
      </c>
      <c r="E1477" s="10">
        <v>292.8</v>
      </c>
      <c r="F1477" s="10"/>
      <c r="G1477" s="12">
        <f t="shared" si="23"/>
        <v>0.41198818066694809</v>
      </c>
      <c r="H1477" s="13">
        <f>COUNTIF(Rend_Filetadores[Data],Rend_Filetadores[[#This Row],[Data]])</f>
        <v>15</v>
      </c>
      <c r="I1477" s="23">
        <f>IFERROR(Rend_Filetadores[[#This Row],[Filé produzido (kg)]]/SUMIF(Rend_Filetadores[Data],Rend_Filetadores[[#This Row],[Data]],Rend_Filetadores[Filé produzido (kg)]),"")</f>
        <v>6.1146496815286625E-2</v>
      </c>
    </row>
    <row r="1478" spans="1:9" x14ac:dyDescent="0.3">
      <c r="A1478" s="8">
        <v>45789</v>
      </c>
      <c r="B1478" s="9" t="s">
        <v>13</v>
      </c>
      <c r="C1478" s="10">
        <v>974.99999999999989</v>
      </c>
      <c r="D1478" s="11">
        <v>411.9</v>
      </c>
      <c r="E1478" s="10">
        <v>411.9</v>
      </c>
      <c r="F1478" s="10"/>
      <c r="G1478" s="12">
        <f t="shared" si="23"/>
        <v>0.4224615384615385</v>
      </c>
      <c r="H1478" s="13">
        <f>COUNTIF(Rend_Filetadores[Data],Rend_Filetadores[[#This Row],[Data]])</f>
        <v>15</v>
      </c>
      <c r="I1478" s="23">
        <f>IFERROR(Rend_Filetadores[[#This Row],[Filé produzido (kg)]]/SUMIF(Rend_Filetadores[Data],Rend_Filetadores[[#This Row],[Data]],Rend_Filetadores[Filé produzido (kg)]),"")</f>
        <v>8.6018586196094801E-2</v>
      </c>
    </row>
    <row r="1479" spans="1:9" x14ac:dyDescent="0.3">
      <c r="A1479" s="8">
        <v>45789</v>
      </c>
      <c r="B1479" s="9" t="s">
        <v>17</v>
      </c>
      <c r="C1479" s="16">
        <v>717.99999999999989</v>
      </c>
      <c r="D1479" s="11">
        <v>289.89999999999992</v>
      </c>
      <c r="E1479" s="16">
        <v>289.89999999999992</v>
      </c>
      <c r="F1479" s="16"/>
      <c r="G1479" s="12">
        <f t="shared" si="23"/>
        <v>0.40376044568245123</v>
      </c>
      <c r="H1479" s="13">
        <f>COUNTIF(Rend_Filetadores[Data],Rend_Filetadores[[#This Row],[Data]])</f>
        <v>15</v>
      </c>
      <c r="I1479" s="23">
        <f>IFERROR(Rend_Filetadores[[#This Row],[Filé produzido (kg)]]/SUMIF(Rend_Filetadores[Data],Rend_Filetadores[[#This Row],[Data]],Rend_Filetadores[Filé produzido (kg)]),"")</f>
        <v>6.0540879189725366E-2</v>
      </c>
    </row>
    <row r="1480" spans="1:9" x14ac:dyDescent="0.3">
      <c r="A1480" s="8">
        <v>45789</v>
      </c>
      <c r="B1480" s="9" t="s">
        <v>18</v>
      </c>
      <c r="C1480" s="16">
        <v>616.9</v>
      </c>
      <c r="D1480" s="11">
        <v>255</v>
      </c>
      <c r="E1480" s="16">
        <v>255</v>
      </c>
      <c r="F1480" s="16"/>
      <c r="G1480" s="12">
        <f t="shared" si="23"/>
        <v>0.41335710812125143</v>
      </c>
      <c r="H1480" s="13">
        <f>COUNTIF(Rend_Filetadores[Data],Rend_Filetadores[[#This Row],[Data]])</f>
        <v>15</v>
      </c>
      <c r="I1480" s="23">
        <f>IFERROR(Rend_Filetadores[[#This Row],[Filé produzido (kg)]]/SUMIF(Rend_Filetadores[Data],Rend_Filetadores[[#This Row],[Data]],Rend_Filetadores[Filé produzido (kg)]),"")</f>
        <v>5.3252584316591835E-2</v>
      </c>
    </row>
    <row r="1481" spans="1:9" x14ac:dyDescent="0.3">
      <c r="A1481" s="8">
        <v>45789</v>
      </c>
      <c r="B1481" s="9" t="s">
        <v>20</v>
      </c>
      <c r="C1481" s="16">
        <v>795</v>
      </c>
      <c r="D1481" s="11">
        <v>334.59999999999997</v>
      </c>
      <c r="E1481" s="16">
        <v>364.59999999999997</v>
      </c>
      <c r="F1481" s="16"/>
      <c r="G1481" s="12">
        <f t="shared" si="23"/>
        <v>0.42088050314465403</v>
      </c>
      <c r="H1481" s="13">
        <f>COUNTIF(Rend_Filetadores[Data],Rend_Filetadores[[#This Row],[Data]])</f>
        <v>15</v>
      </c>
      <c r="I1481" s="23">
        <f>IFERROR(Rend_Filetadores[[#This Row],[Filé produzido (kg)]]/SUMIF(Rend_Filetadores[Data],Rend_Filetadores[[#This Row],[Data]],Rend_Filetadores[Filé produzido (kg)]),"")</f>
        <v>7.6140753889526985E-2</v>
      </c>
    </row>
    <row r="1482" spans="1:9" x14ac:dyDescent="0.3">
      <c r="A1482" s="8">
        <v>45789</v>
      </c>
      <c r="B1482" s="9" t="s">
        <v>21</v>
      </c>
      <c r="C1482" s="16">
        <v>764.7</v>
      </c>
      <c r="D1482" s="11">
        <v>324.5</v>
      </c>
      <c r="E1482" s="16">
        <v>324.5</v>
      </c>
      <c r="F1482" s="16"/>
      <c r="G1482" s="12">
        <f t="shared" si="23"/>
        <v>0.42434941807244669</v>
      </c>
      <c r="H1482" s="13">
        <f>COUNTIF(Rend_Filetadores[Data],Rend_Filetadores[[#This Row],[Data]])</f>
        <v>15</v>
      </c>
      <c r="I1482" s="23">
        <f>IFERROR(Rend_Filetadores[[#This Row],[Filé produzido (kg)]]/SUMIF(Rend_Filetadores[Data],Rend_Filetadores[[#This Row],[Data]],Rend_Filetadores[Filé produzido (kg)]),"")</f>
        <v>6.7766523963662936E-2</v>
      </c>
    </row>
    <row r="1483" spans="1:9" x14ac:dyDescent="0.3">
      <c r="A1483" s="8">
        <v>45789</v>
      </c>
      <c r="B1483" s="9" t="s">
        <v>12</v>
      </c>
      <c r="C1483" s="16">
        <v>714.80000000000007</v>
      </c>
      <c r="D1483" s="11">
        <v>297.2999999999999</v>
      </c>
      <c r="E1483" s="16">
        <v>297.2999999999999</v>
      </c>
      <c r="F1483" s="16"/>
      <c r="G1483" s="12">
        <f t="shared" si="23"/>
        <v>0.41592053721320632</v>
      </c>
      <c r="H1483" s="13">
        <f>COUNTIF(Rend_Filetadores[Data],Rend_Filetadores[[#This Row],[Data]])</f>
        <v>15</v>
      </c>
      <c r="I1483" s="23">
        <f>IFERROR(Rend_Filetadores[[#This Row],[Filé produzido (kg)]]/SUMIF(Rend_Filetadores[Data],Rend_Filetadores[[#This Row],[Data]],Rend_Filetadores[Filé produzido (kg)]),"")</f>
        <v>6.2086248303226461E-2</v>
      </c>
    </row>
    <row r="1484" spans="1:9" x14ac:dyDescent="0.3">
      <c r="A1484" s="8">
        <v>45789</v>
      </c>
      <c r="B1484" s="9" t="s">
        <v>35</v>
      </c>
      <c r="C1484" s="16">
        <v>741.3</v>
      </c>
      <c r="D1484" s="11">
        <v>314.2999999999999</v>
      </c>
      <c r="E1484" s="16">
        <v>319.2999999999999</v>
      </c>
      <c r="F1484" s="16"/>
      <c r="G1484" s="12">
        <f t="shared" si="23"/>
        <v>0.42398489140698759</v>
      </c>
      <c r="H1484" s="13">
        <f>COUNTIF(Rend_Filetadores[Data],Rend_Filetadores[[#This Row],[Data]])</f>
        <v>15</v>
      </c>
      <c r="I1484" s="23">
        <f>IFERROR(Rend_Filetadores[[#This Row],[Filé produzido (kg)]]/SUMIF(Rend_Filetadores[Data],Rend_Filetadores[[#This Row],[Data]],Rend_Filetadores[Filé produzido (kg)]),"")</f>
        <v>6.6680588910932426E-2</v>
      </c>
    </row>
    <row r="1485" spans="1:9" x14ac:dyDescent="0.3">
      <c r="A1485" s="8">
        <v>45789</v>
      </c>
      <c r="B1485" s="9" t="s">
        <v>30</v>
      </c>
      <c r="C1485" s="10">
        <v>574.9</v>
      </c>
      <c r="D1485" s="11">
        <v>213.30000000000004</v>
      </c>
      <c r="E1485" s="10">
        <v>213.30000000000004</v>
      </c>
      <c r="F1485" s="10"/>
      <c r="G1485" s="12">
        <f t="shared" si="23"/>
        <v>0.37102104713863288</v>
      </c>
      <c r="H1485" s="13">
        <f>COUNTIF(Rend_Filetadores[Data],Rend_Filetadores[[#This Row],[Data]])</f>
        <v>15</v>
      </c>
      <c r="I1485" s="23">
        <f>IFERROR(Rend_Filetadores[[#This Row],[Filé produzido (kg)]]/SUMIF(Rend_Filetadores[Data],Rend_Filetadores[[#This Row],[Data]],Rend_Filetadores[Filé produzido (kg)]),"")</f>
        <v>4.4544220528349179E-2</v>
      </c>
    </row>
    <row r="1486" spans="1:9" x14ac:dyDescent="0.3">
      <c r="A1486" s="8">
        <v>45789</v>
      </c>
      <c r="B1486" s="9" t="s">
        <v>19</v>
      </c>
      <c r="C1486" s="16">
        <v>700</v>
      </c>
      <c r="D1486" s="11">
        <v>287.50000000000006</v>
      </c>
      <c r="E1486" s="16">
        <v>247.50000000000006</v>
      </c>
      <c r="F1486" s="16"/>
      <c r="G1486" s="12">
        <f t="shared" si="23"/>
        <v>0.41071428571428581</v>
      </c>
      <c r="H1486" s="13">
        <f>COUNTIF(Rend_Filetadores[Data],Rend_Filetadores[[#This Row],[Data]])</f>
        <v>15</v>
      </c>
      <c r="I1486" s="23">
        <f>IFERROR(Rend_Filetadores[[#This Row],[Filé produzido (kg)]]/SUMIF(Rend_Filetadores[Data],Rend_Filetadores[[#This Row],[Data]],Rend_Filetadores[Filé produzido (kg)]),"")</f>
        <v>5.1686331836692086E-2</v>
      </c>
    </row>
    <row r="1487" spans="1:9" x14ac:dyDescent="0.3">
      <c r="A1487" s="8">
        <v>45789</v>
      </c>
      <c r="B1487" s="9" t="s">
        <v>14</v>
      </c>
      <c r="C1487" s="16">
        <v>1111</v>
      </c>
      <c r="D1487" s="11">
        <v>467.99999999999994</v>
      </c>
      <c r="E1487" s="16">
        <v>467.99999999999994</v>
      </c>
      <c r="F1487" s="16"/>
      <c r="G1487" s="12">
        <f t="shared" si="23"/>
        <v>0.42124212421242119</v>
      </c>
      <c r="H1487" s="13">
        <f>COUNTIF(Rend_Filetadores[Data],Rend_Filetadores[[#This Row],[Data]])</f>
        <v>15</v>
      </c>
      <c r="I1487" s="23">
        <f>IFERROR(Rend_Filetadores[[#This Row],[Filé produzido (kg)]]/SUMIF(Rend_Filetadores[Data],Rend_Filetadores[[#This Row],[Data]],Rend_Filetadores[Filé produzido (kg)]),"")</f>
        <v>9.7734154745744997E-2</v>
      </c>
    </row>
    <row r="1488" spans="1:9" x14ac:dyDescent="0.3">
      <c r="A1488" s="8">
        <v>45790</v>
      </c>
      <c r="B1488" s="9" t="s">
        <v>14</v>
      </c>
      <c r="C1488" s="16">
        <v>1102.0999999999999</v>
      </c>
      <c r="D1488" s="11">
        <v>482.65000000000003</v>
      </c>
      <c r="E1488" s="16">
        <v>482.65000000000003</v>
      </c>
      <c r="F1488" s="16"/>
      <c r="G1488" s="12">
        <f t="shared" si="23"/>
        <v>0.43793666636421386</v>
      </c>
      <c r="H1488" s="13">
        <f>COUNTIF(Rend_Filetadores[Data],Rend_Filetadores[[#This Row],[Data]])</f>
        <v>14</v>
      </c>
      <c r="I1488" s="23">
        <f>IFERROR(Rend_Filetadores[[#This Row],[Filé produzido (kg)]]/SUMIF(Rend_Filetadores[Data],Rend_Filetadores[[#This Row],[Data]],Rend_Filetadores[Filé produzido (kg)]),"")</f>
        <v>0.10018162005085363</v>
      </c>
    </row>
    <row r="1489" spans="1:9" x14ac:dyDescent="0.3">
      <c r="A1489" s="8">
        <v>45790</v>
      </c>
      <c r="B1489" s="9" t="s">
        <v>38</v>
      </c>
      <c r="C1489" s="16">
        <v>377.09999999999997</v>
      </c>
      <c r="D1489" s="11">
        <v>158.5</v>
      </c>
      <c r="E1489" s="16">
        <v>158.5</v>
      </c>
      <c r="F1489" s="16"/>
      <c r="G1489" s="12">
        <f t="shared" si="23"/>
        <v>0.42031291434632728</v>
      </c>
      <c r="H1489" s="13">
        <f>COUNTIF(Rend_Filetadores[Data],Rend_Filetadores[[#This Row],[Data]])</f>
        <v>14</v>
      </c>
      <c r="I1489" s="23">
        <f>IFERROR(Rend_Filetadores[[#This Row],[Filé produzido (kg)]]/SUMIF(Rend_Filetadores[Data],Rend_Filetadores[[#This Row],[Data]],Rend_Filetadores[Filé produzido (kg)]),"")</f>
        <v>3.2899174926054695E-2</v>
      </c>
    </row>
    <row r="1490" spans="1:9" x14ac:dyDescent="0.3">
      <c r="A1490" s="22">
        <v>45790</v>
      </c>
      <c r="B1490" s="9" t="s">
        <v>18</v>
      </c>
      <c r="C1490" s="16">
        <v>677.30000000000007</v>
      </c>
      <c r="D1490" s="11">
        <v>276.09999999999991</v>
      </c>
      <c r="E1490" s="16">
        <v>276.09999999999991</v>
      </c>
      <c r="F1490" s="16"/>
      <c r="G1490" s="12">
        <f t="shared" si="23"/>
        <v>0.40764801417392571</v>
      </c>
      <c r="H1490" s="13">
        <f>COUNTIF(Rend_Filetadores[Data],Rend_Filetadores[[#This Row],[Data]])</f>
        <v>14</v>
      </c>
      <c r="I1490" s="23">
        <f>IFERROR(Rend_Filetadores[[#This Row],[Filé produzido (kg)]]/SUMIF(Rend_Filetadores[Data],Rend_Filetadores[[#This Row],[Data]],Rend_Filetadores[Filé produzido (kg)]),"")</f>
        <v>5.730890976078043E-2</v>
      </c>
    </row>
    <row r="1491" spans="1:9" x14ac:dyDescent="0.3">
      <c r="A1491" s="22">
        <v>45790</v>
      </c>
      <c r="B1491" s="9" t="s">
        <v>16</v>
      </c>
      <c r="C1491" s="16">
        <v>685.4</v>
      </c>
      <c r="D1491" s="11">
        <v>284.00000000000006</v>
      </c>
      <c r="E1491" s="16">
        <v>284.00000000000006</v>
      </c>
      <c r="F1491" s="16"/>
      <c r="G1491" s="12">
        <f t="shared" si="23"/>
        <v>0.41435658009921222</v>
      </c>
      <c r="H1491" s="13">
        <f>COUNTIF(Rend_Filetadores[Data],Rend_Filetadores[[#This Row],[Data]])</f>
        <v>14</v>
      </c>
      <c r="I1491" s="23">
        <f>IFERROR(Rend_Filetadores[[#This Row],[Filé produzido (kg)]]/SUMIF(Rend_Filetadores[Data],Rend_Filetadores[[#This Row],[Data]],Rend_Filetadores[Filé produzido (kg)]),"")</f>
        <v>5.8948679362773093E-2</v>
      </c>
    </row>
    <row r="1492" spans="1:9" x14ac:dyDescent="0.3">
      <c r="A1492" s="8">
        <v>45790</v>
      </c>
      <c r="B1492" s="9" t="s">
        <v>11</v>
      </c>
      <c r="C1492" s="16">
        <v>717.2</v>
      </c>
      <c r="D1492" s="11">
        <v>294.2</v>
      </c>
      <c r="E1492" s="16">
        <v>294.2</v>
      </c>
      <c r="F1492" s="16"/>
      <c r="G1492" s="12">
        <f t="shared" si="23"/>
        <v>0.41020635805911876</v>
      </c>
      <c r="H1492" s="13">
        <f>COUNTIF(Rend_Filetadores[Data],Rend_Filetadores[[#This Row],[Data]])</f>
        <v>14</v>
      </c>
      <c r="I1492" s="23">
        <f>IFERROR(Rend_Filetadores[[#This Row],[Filé produzido (kg)]]/SUMIF(Rend_Filetadores[Data],Rend_Filetadores[[#This Row],[Data]],Rend_Filetadores[Filé produzido (kg)]),"")</f>
        <v>6.1065850241295211E-2</v>
      </c>
    </row>
    <row r="1493" spans="1:9" x14ac:dyDescent="0.3">
      <c r="A1493" s="8">
        <v>45790</v>
      </c>
      <c r="B1493" s="9" t="s">
        <v>12</v>
      </c>
      <c r="C1493" s="16">
        <v>727.49999999999989</v>
      </c>
      <c r="D1493" s="11">
        <v>305.79999999999995</v>
      </c>
      <c r="E1493" s="16">
        <v>305.79999999999995</v>
      </c>
      <c r="F1493" s="16"/>
      <c r="G1493" s="12">
        <f t="shared" si="23"/>
        <v>0.42034364261168383</v>
      </c>
      <c r="H1493" s="13">
        <f>COUNTIF(Rend_Filetadores[Data],Rend_Filetadores[[#This Row],[Data]])</f>
        <v>14</v>
      </c>
      <c r="I1493" s="23">
        <f>IFERROR(Rend_Filetadores[[#This Row],[Filé produzido (kg)]]/SUMIF(Rend_Filetadores[Data],Rend_Filetadores[[#This Row],[Data]],Rend_Filetadores[Filé produzido (kg)]),"")</f>
        <v>6.347361320118311E-2</v>
      </c>
    </row>
    <row r="1494" spans="1:9" x14ac:dyDescent="0.3">
      <c r="A1494" s="8">
        <v>45790</v>
      </c>
      <c r="B1494" s="9" t="s">
        <v>17</v>
      </c>
      <c r="C1494" s="16">
        <v>786.50000000000011</v>
      </c>
      <c r="D1494" s="11">
        <v>319.10000000000008</v>
      </c>
      <c r="E1494" s="16">
        <v>319.10000000000008</v>
      </c>
      <c r="F1494" s="16"/>
      <c r="G1494" s="12">
        <f t="shared" si="23"/>
        <v>0.40572155117609665</v>
      </c>
      <c r="H1494" s="13">
        <f>COUNTIF(Rend_Filetadores[Data],Rend_Filetadores[[#This Row],[Data]])</f>
        <v>14</v>
      </c>
      <c r="I1494" s="23">
        <f>IFERROR(Rend_Filetadores[[#This Row],[Filé produzido (kg)]]/SUMIF(Rend_Filetadores[Data],Rend_Filetadores[[#This Row],[Data]],Rend_Filetadores[Filé produzido (kg)]),"")</f>
        <v>6.6234237974158075E-2</v>
      </c>
    </row>
    <row r="1495" spans="1:9" x14ac:dyDescent="0.3">
      <c r="A1495" s="8">
        <v>45790</v>
      </c>
      <c r="B1495" s="9" t="s">
        <v>10</v>
      </c>
      <c r="C1495" s="16">
        <v>795.69999999999982</v>
      </c>
      <c r="D1495" s="11">
        <v>333.90000000000003</v>
      </c>
      <c r="E1495" s="16">
        <v>343.90000000000003</v>
      </c>
      <c r="F1495" s="16"/>
      <c r="G1495" s="12">
        <f t="shared" si="23"/>
        <v>0.41963051401281903</v>
      </c>
      <c r="H1495" s="13">
        <f>COUNTIF(Rend_Filetadores[Data],Rend_Filetadores[[#This Row],[Data]])</f>
        <v>14</v>
      </c>
      <c r="I1495" s="23">
        <f>IFERROR(Rend_Filetadores[[#This Row],[Filé produzido (kg)]]/SUMIF(Rend_Filetadores[Data],Rend_Filetadores[[#This Row],[Data]],Rend_Filetadores[Filé produzido (kg)]),"")</f>
        <v>7.1381869129780506E-2</v>
      </c>
    </row>
    <row r="1496" spans="1:9" x14ac:dyDescent="0.3">
      <c r="A1496" s="17">
        <v>45790</v>
      </c>
      <c r="B1496" s="18" t="s">
        <v>35</v>
      </c>
      <c r="C1496" s="19">
        <v>823.30000000000007</v>
      </c>
      <c r="D1496" s="11">
        <v>350.90000000000003</v>
      </c>
      <c r="E1496" s="19">
        <v>355.90000000000003</v>
      </c>
      <c r="F1496" s="19"/>
      <c r="G1496" s="12">
        <f t="shared" si="23"/>
        <v>0.4262115875136645</v>
      </c>
      <c r="H1496" s="20">
        <f>COUNTIF(Rend_Filetadores[Data],Rend_Filetadores[[#This Row],[Data]])</f>
        <v>14</v>
      </c>
      <c r="I1496" s="24">
        <f>IFERROR(Rend_Filetadores[[#This Row],[Filé produzido (kg)]]/SUMIF(Rend_Filetadores[Data],Rend_Filetadores[[#This Row],[Data]],Rend_Filetadores[Filé produzido (kg)]),"")</f>
        <v>7.3872658398630067E-2</v>
      </c>
    </row>
    <row r="1497" spans="1:9" x14ac:dyDescent="0.3">
      <c r="A1497" s="8">
        <v>45790</v>
      </c>
      <c r="B1497" s="9" t="s">
        <v>26</v>
      </c>
      <c r="C1497" s="16">
        <v>824.59999999999991</v>
      </c>
      <c r="D1497" s="11">
        <v>333.10000000000008</v>
      </c>
      <c r="E1497" s="16">
        <v>323.10000000000008</v>
      </c>
      <c r="F1497" s="16"/>
      <c r="G1497" s="12">
        <f t="shared" si="23"/>
        <v>0.40395343196701444</v>
      </c>
      <c r="H1497" s="13">
        <f>COUNTIF(Rend_Filetadores[Data],Rend_Filetadores[[#This Row],[Data]])</f>
        <v>14</v>
      </c>
      <c r="I1497" s="23">
        <f>IFERROR(Rend_Filetadores[[#This Row],[Filé produzido (kg)]]/SUMIF(Rend_Filetadores[Data],Rend_Filetadores[[#This Row],[Data]],Rend_Filetadores[Filé produzido (kg)]),"")</f>
        <v>6.7064501063774595E-2</v>
      </c>
    </row>
    <row r="1498" spans="1:9" x14ac:dyDescent="0.3">
      <c r="A1498" s="8">
        <v>45790</v>
      </c>
      <c r="B1498" s="9" t="s">
        <v>20</v>
      </c>
      <c r="C1498" s="16">
        <v>963.40000000000009</v>
      </c>
      <c r="D1498" s="11">
        <v>395.49999999999994</v>
      </c>
      <c r="E1498" s="16">
        <v>395.49999999999994</v>
      </c>
      <c r="F1498" s="16"/>
      <c r="G1498" s="12">
        <f t="shared" si="23"/>
        <v>0.41052522316794676</v>
      </c>
      <c r="H1498" s="13">
        <f>COUNTIF(Rend_Filetadores[Data],Rend_Filetadores[[#This Row],[Data]])</f>
        <v>14</v>
      </c>
      <c r="I1498" s="23">
        <f>IFERROR(Rend_Filetadores[[#This Row],[Filé produzido (kg)]]/SUMIF(Rend_Filetadores[Data],Rend_Filetadores[[#This Row],[Data]],Rend_Filetadores[Filé produzido (kg)]),"")</f>
        <v>8.2092262985833622E-2</v>
      </c>
    </row>
    <row r="1499" spans="1:9" x14ac:dyDescent="0.3">
      <c r="A1499" s="8">
        <v>45790</v>
      </c>
      <c r="B1499" s="9" t="s">
        <v>9</v>
      </c>
      <c r="C1499" s="16">
        <v>975.50000000000011</v>
      </c>
      <c r="D1499" s="11">
        <v>403.19999999999987</v>
      </c>
      <c r="E1499" s="16">
        <v>403.19999999999987</v>
      </c>
      <c r="F1499" s="16"/>
      <c r="G1499" s="12">
        <f t="shared" si="23"/>
        <v>0.41332649923116332</v>
      </c>
      <c r="H1499" s="13">
        <f>COUNTIF(Rend_Filetadores[Data],Rend_Filetadores[[#This Row],[Data]])</f>
        <v>14</v>
      </c>
      <c r="I1499" s="23">
        <f>IFERROR(Rend_Filetadores[[#This Row],[Filé produzido (kg)]]/SUMIF(Rend_Filetadores[Data],Rend_Filetadores[[#This Row],[Data]],Rend_Filetadores[Filé produzido (kg)]),"")</f>
        <v>8.369051943334542E-2</v>
      </c>
    </row>
    <row r="1500" spans="1:9" x14ac:dyDescent="0.3">
      <c r="A1500" s="8">
        <v>45790</v>
      </c>
      <c r="B1500" s="9" t="s">
        <v>21</v>
      </c>
      <c r="C1500" s="10">
        <v>976.59999999999991</v>
      </c>
      <c r="D1500" s="11">
        <v>417.1</v>
      </c>
      <c r="E1500" s="10">
        <v>427.1</v>
      </c>
      <c r="F1500" s="10"/>
      <c r="G1500" s="12">
        <f t="shared" si="23"/>
        <v>0.42709399959041577</v>
      </c>
      <c r="H1500" s="13">
        <f>COUNTIF(Rend_Filetadores[Data],Rend_Filetadores[[#This Row],[Data]])</f>
        <v>14</v>
      </c>
      <c r="I1500" s="23">
        <f>IFERROR(Rend_Filetadores[[#This Row],[Filé produzido (kg)]]/SUMIF(Rend_Filetadores[Data],Rend_Filetadores[[#This Row],[Data]],Rend_Filetadores[Filé produzido (kg)]),"")</f>
        <v>8.8651341393804164E-2</v>
      </c>
    </row>
    <row r="1501" spans="1:9" x14ac:dyDescent="0.3">
      <c r="A1501" s="8">
        <v>45790</v>
      </c>
      <c r="B1501" s="9" t="s">
        <v>13</v>
      </c>
      <c r="C1501" s="10">
        <v>1054.0999999999999</v>
      </c>
      <c r="D1501" s="11">
        <v>448.70000000000005</v>
      </c>
      <c r="E1501" s="10">
        <v>448.70000000000005</v>
      </c>
      <c r="F1501" s="10"/>
      <c r="G1501" s="12">
        <f t="shared" si="23"/>
        <v>0.42567118869177506</v>
      </c>
      <c r="H1501" s="13">
        <f>COUNTIF(Rend_Filetadores[Data],Rend_Filetadores[[#This Row],[Data]])</f>
        <v>14</v>
      </c>
      <c r="I1501" s="23">
        <f>IFERROR(Rend_Filetadores[[#This Row],[Filé produzido (kg)]]/SUMIF(Rend_Filetadores[Data],Rend_Filetadores[[#This Row],[Data]],Rend_Filetadores[Filé produzido (kg)]),"")</f>
        <v>9.3134762077733385E-2</v>
      </c>
    </row>
    <row r="1502" spans="1:9" x14ac:dyDescent="0.3">
      <c r="A1502" s="8">
        <v>45791</v>
      </c>
      <c r="B1502" s="9" t="s">
        <v>9</v>
      </c>
      <c r="C1502" s="10">
        <v>851.8</v>
      </c>
      <c r="D1502" s="11">
        <v>356.7999999999999</v>
      </c>
      <c r="E1502" s="10">
        <v>351.7999999999999</v>
      </c>
      <c r="F1502" s="10"/>
      <c r="G1502" s="12">
        <f t="shared" si="23"/>
        <v>0.41887767081474514</v>
      </c>
      <c r="H1502" s="13">
        <f>COUNTIF(Rend_Filetadores[Data],Rend_Filetadores[[#This Row],[Data]])</f>
        <v>14</v>
      </c>
      <c r="I1502" s="23">
        <f>IFERROR(Rend_Filetadores[[#This Row],[Filé produzido (kg)]]/SUMIF(Rend_Filetadores[Data],Rend_Filetadores[[#This Row],[Data]],Rend_Filetadores[Filé produzido (kg)]),"")</f>
        <v>7.6739006668309906E-2</v>
      </c>
    </row>
    <row r="1503" spans="1:9" x14ac:dyDescent="0.3">
      <c r="A1503" s="8">
        <v>45791</v>
      </c>
      <c r="B1503" s="9" t="s">
        <v>26</v>
      </c>
      <c r="C1503" s="10">
        <v>825.5</v>
      </c>
      <c r="D1503" s="11">
        <v>333.59999999999991</v>
      </c>
      <c r="E1503" s="10">
        <v>328.59999999999991</v>
      </c>
      <c r="F1503" s="10"/>
      <c r="G1503" s="12">
        <f t="shared" si="23"/>
        <v>0.40411871592973947</v>
      </c>
      <c r="H1503" s="13">
        <f>COUNTIF(Rend_Filetadores[Data],Rend_Filetadores[[#This Row],[Data]])</f>
        <v>14</v>
      </c>
      <c r="I1503" s="23">
        <f>IFERROR(Rend_Filetadores[[#This Row],[Filé produzido (kg)]]/SUMIF(Rend_Filetadores[Data],Rend_Filetadores[[#This Row],[Data]],Rend_Filetadores[Filé produzido (kg)]),"")</f>
        <v>7.1678333118836382E-2</v>
      </c>
    </row>
    <row r="1504" spans="1:9" x14ac:dyDescent="0.3">
      <c r="A1504" s="8">
        <v>45791</v>
      </c>
      <c r="B1504" s="9" t="s">
        <v>10</v>
      </c>
      <c r="C1504" s="10">
        <v>751.2</v>
      </c>
      <c r="D1504" s="11">
        <v>316.59999999999997</v>
      </c>
      <c r="E1504" s="10">
        <v>324.59999999999997</v>
      </c>
      <c r="F1504" s="10"/>
      <c r="G1504" s="12">
        <f t="shared" si="23"/>
        <v>0.42145899893503719</v>
      </c>
      <c r="H1504" s="13">
        <f>COUNTIF(Rend_Filetadores[Data],Rend_Filetadores[[#This Row],[Data]])</f>
        <v>14</v>
      </c>
      <c r="I1504" s="23">
        <f>IFERROR(Rend_Filetadores[[#This Row],[Filé produzido (kg)]]/SUMIF(Rend_Filetadores[Data],Rend_Filetadores[[#This Row],[Data]],Rend_Filetadores[Filé produzido (kg)]),"")</f>
        <v>7.0805803196513362E-2</v>
      </c>
    </row>
    <row r="1505" spans="1:9" x14ac:dyDescent="0.3">
      <c r="A1505" s="8">
        <v>45791</v>
      </c>
      <c r="B1505" s="9" t="s">
        <v>11</v>
      </c>
      <c r="C1505" s="10">
        <v>802.6</v>
      </c>
      <c r="D1505" s="11">
        <v>352.1400000000001</v>
      </c>
      <c r="E1505" s="10">
        <v>352.1400000000001</v>
      </c>
      <c r="F1505" s="10"/>
      <c r="G1505" s="12">
        <f t="shared" si="23"/>
        <v>0.43874906553700482</v>
      </c>
      <c r="H1505" s="13">
        <f>COUNTIF(Rend_Filetadores[Data],Rend_Filetadores[[#This Row],[Data]])</f>
        <v>14</v>
      </c>
      <c r="I1505" s="23">
        <f>IFERROR(Rend_Filetadores[[#This Row],[Filé produzido (kg)]]/SUMIF(Rend_Filetadores[Data],Rend_Filetadores[[#This Row],[Data]],Rend_Filetadores[Filé produzido (kg)]),"")</f>
        <v>7.6813171711707415E-2</v>
      </c>
    </row>
    <row r="1506" spans="1:9" x14ac:dyDescent="0.3">
      <c r="A1506" s="8">
        <v>45791</v>
      </c>
      <c r="B1506" s="9" t="s">
        <v>16</v>
      </c>
      <c r="C1506" s="10">
        <v>665.1</v>
      </c>
      <c r="D1506" s="11">
        <v>278.80000000000007</v>
      </c>
      <c r="E1506" s="10">
        <v>270.80000000000007</v>
      </c>
      <c r="F1506" s="10"/>
      <c r="G1506" s="12">
        <f t="shared" si="23"/>
        <v>0.41918508494963175</v>
      </c>
      <c r="H1506" s="13">
        <f>COUNTIF(Rend_Filetadores[Data],Rend_Filetadores[[#This Row],[Data]])</f>
        <v>14</v>
      </c>
      <c r="I1506" s="23">
        <f>IFERROR(Rend_Filetadores[[#This Row],[Filé produzido (kg)]]/SUMIF(Rend_Filetadores[Data],Rend_Filetadores[[#This Row],[Data]],Rend_Filetadores[Filé produzido (kg)]),"")</f>
        <v>5.9070275741268718E-2</v>
      </c>
    </row>
    <row r="1507" spans="1:9" x14ac:dyDescent="0.3">
      <c r="A1507" s="8">
        <v>45791</v>
      </c>
      <c r="B1507" s="9" t="s">
        <v>13</v>
      </c>
      <c r="C1507" s="10">
        <v>987</v>
      </c>
      <c r="D1507" s="11">
        <v>417.46000000000009</v>
      </c>
      <c r="E1507" s="10">
        <v>417.46000000000009</v>
      </c>
      <c r="F1507" s="10"/>
      <c r="G1507" s="12">
        <f t="shared" si="23"/>
        <v>0.42295845997973669</v>
      </c>
      <c r="H1507" s="13">
        <f>COUNTIF(Rend_Filetadores[Data],Rend_Filetadores[[#This Row],[Data]])</f>
        <v>14</v>
      </c>
      <c r="I1507" s="23">
        <f>IFERROR(Rend_Filetadores[[#This Row],[Filé produzido (kg)]]/SUMIF(Rend_Filetadores[Data],Rend_Filetadores[[#This Row],[Data]],Rend_Filetadores[Filé produzido (kg)]),"")</f>
        <v>9.1061585343242393E-2</v>
      </c>
    </row>
    <row r="1508" spans="1:9" x14ac:dyDescent="0.3">
      <c r="A1508" s="8">
        <v>45791</v>
      </c>
      <c r="B1508" s="9" t="s">
        <v>14</v>
      </c>
      <c r="C1508" s="10">
        <v>973.30000000000007</v>
      </c>
      <c r="D1508" s="11">
        <v>412.2000000000001</v>
      </c>
      <c r="E1508" s="10">
        <v>412.2000000000001</v>
      </c>
      <c r="F1508" s="10"/>
      <c r="G1508" s="12">
        <f t="shared" si="23"/>
        <v>0.42350765437172516</v>
      </c>
      <c r="H1508" s="13">
        <f>COUNTIF(Rend_Filetadores[Data],Rend_Filetadores[[#This Row],[Data]])</f>
        <v>14</v>
      </c>
      <c r="I1508" s="23">
        <f>IFERROR(Rend_Filetadores[[#This Row],[Filé produzido (kg)]]/SUMIF(Rend_Filetadores[Data],Rend_Filetadores[[#This Row],[Data]],Rend_Filetadores[Filé produzido (kg)]),"")</f>
        <v>8.9914208495387615E-2</v>
      </c>
    </row>
    <row r="1509" spans="1:9" x14ac:dyDescent="0.3">
      <c r="A1509" s="8">
        <v>45791</v>
      </c>
      <c r="B1509" s="9" t="s">
        <v>17</v>
      </c>
      <c r="C1509" s="10">
        <v>676.2</v>
      </c>
      <c r="D1509" s="11">
        <v>279.10000000000002</v>
      </c>
      <c r="E1509" s="10">
        <v>271.10000000000002</v>
      </c>
      <c r="F1509" s="10"/>
      <c r="G1509" s="12">
        <f t="shared" si="23"/>
        <v>0.41274770777876368</v>
      </c>
      <c r="H1509" s="13">
        <f>COUNTIF(Rend_Filetadores[Data],Rend_Filetadores[[#This Row],[Data]])</f>
        <v>14</v>
      </c>
      <c r="I1509" s="23">
        <f>IFERROR(Rend_Filetadores[[#This Row],[Filé produzido (kg)]]/SUMIF(Rend_Filetadores[Data],Rend_Filetadores[[#This Row],[Data]],Rend_Filetadores[Filé produzido (kg)]),"")</f>
        <v>5.9135715485442934E-2</v>
      </c>
    </row>
    <row r="1510" spans="1:9" x14ac:dyDescent="0.3">
      <c r="A1510" s="8">
        <v>45791</v>
      </c>
      <c r="B1510" s="9" t="s">
        <v>18</v>
      </c>
      <c r="C1510" s="10">
        <v>604.19999999999993</v>
      </c>
      <c r="D1510" s="11">
        <v>252.00000000000006</v>
      </c>
      <c r="E1510" s="10">
        <v>252.00000000000006</v>
      </c>
      <c r="F1510" s="10"/>
      <c r="G1510" s="12">
        <f t="shared" si="23"/>
        <v>0.41708043694141028</v>
      </c>
      <c r="H1510" s="13">
        <f>COUNTIF(Rend_Filetadores[Data],Rend_Filetadores[[#This Row],[Data]])</f>
        <v>14</v>
      </c>
      <c r="I1510" s="23">
        <f>IFERROR(Rend_Filetadores[[#This Row],[Filé produzido (kg)]]/SUMIF(Rend_Filetadores[Data],Rend_Filetadores[[#This Row],[Data]],Rend_Filetadores[Filé produzido (kg)]),"")</f>
        <v>5.4969385106350507E-2</v>
      </c>
    </row>
    <row r="1511" spans="1:9" x14ac:dyDescent="0.3">
      <c r="A1511" s="8">
        <v>45791</v>
      </c>
      <c r="B1511" s="9" t="s">
        <v>20</v>
      </c>
      <c r="C1511" s="10">
        <v>1006.3999999999999</v>
      </c>
      <c r="D1511" s="11">
        <v>415.07000000000011</v>
      </c>
      <c r="E1511" s="10">
        <v>415.07000000000011</v>
      </c>
      <c r="F1511" s="10"/>
      <c r="G1511" s="12">
        <f t="shared" si="23"/>
        <v>0.41243044515103355</v>
      </c>
      <c r="H1511" s="13">
        <f>COUNTIF(Rend_Filetadores[Data],Rend_Filetadores[[#This Row],[Data]])</f>
        <v>14</v>
      </c>
      <c r="I1511" s="23">
        <f>IFERROR(Rend_Filetadores[[#This Row],[Filé produzido (kg)]]/SUMIF(Rend_Filetadores[Data],Rend_Filetadores[[#This Row],[Data]],Rend_Filetadores[Filé produzido (kg)]),"")</f>
        <v>9.0540248714654381E-2</v>
      </c>
    </row>
    <row r="1512" spans="1:9" x14ac:dyDescent="0.3">
      <c r="A1512" s="8">
        <v>45791</v>
      </c>
      <c r="B1512" s="9" t="s">
        <v>21</v>
      </c>
      <c r="C1512" s="10">
        <v>739.9</v>
      </c>
      <c r="D1512" s="11">
        <v>315.79999999999995</v>
      </c>
      <c r="E1512" s="10">
        <v>325.79999999999995</v>
      </c>
      <c r="F1512" s="10"/>
      <c r="G1512" s="12">
        <f t="shared" si="23"/>
        <v>0.42681443438302469</v>
      </c>
      <c r="H1512" s="13">
        <f>COUNTIF(Rend_Filetadores[Data],Rend_Filetadores[[#This Row],[Data]])</f>
        <v>14</v>
      </c>
      <c r="I1512" s="23">
        <f>IFERROR(Rend_Filetadores[[#This Row],[Filé produzido (kg)]]/SUMIF(Rend_Filetadores[Data],Rend_Filetadores[[#This Row],[Data]],Rend_Filetadores[Filé produzido (kg)]),"")</f>
        <v>7.1067562173210266E-2</v>
      </c>
    </row>
    <row r="1513" spans="1:9" x14ac:dyDescent="0.3">
      <c r="A1513" s="8">
        <v>45791</v>
      </c>
      <c r="B1513" s="9" t="s">
        <v>12</v>
      </c>
      <c r="C1513" s="10">
        <v>622.6</v>
      </c>
      <c r="D1513" s="11">
        <v>261.10000000000008</v>
      </c>
      <c r="E1513" s="10">
        <v>261.10000000000008</v>
      </c>
      <c r="F1513" s="10"/>
      <c r="G1513" s="12">
        <f t="shared" si="23"/>
        <v>0.4193703822679089</v>
      </c>
      <c r="H1513" s="13">
        <f>COUNTIF(Rend_Filetadores[Data],Rend_Filetadores[[#This Row],[Data]])</f>
        <v>14</v>
      </c>
      <c r="I1513" s="23">
        <f>IFERROR(Rend_Filetadores[[#This Row],[Filé produzido (kg)]]/SUMIF(Rend_Filetadores[Data],Rend_Filetadores[[#This Row],[Data]],Rend_Filetadores[Filé produzido (kg)]),"")</f>
        <v>5.695439067963539E-2</v>
      </c>
    </row>
    <row r="1514" spans="1:9" x14ac:dyDescent="0.3">
      <c r="A1514" s="8">
        <v>45791</v>
      </c>
      <c r="B1514" s="9" t="s">
        <v>35</v>
      </c>
      <c r="C1514" s="10">
        <v>797.5</v>
      </c>
      <c r="D1514" s="11">
        <v>333.30000000000013</v>
      </c>
      <c r="E1514" s="10">
        <v>343.30000000000013</v>
      </c>
      <c r="F1514" s="10"/>
      <c r="G1514" s="12">
        <f t="shared" si="23"/>
        <v>0.41793103448275876</v>
      </c>
      <c r="H1514" s="13">
        <f>COUNTIF(Rend_Filetadores[Data],Rend_Filetadores[[#This Row],[Data]])</f>
        <v>14</v>
      </c>
      <c r="I1514" s="23">
        <f>IFERROR(Rend_Filetadores[[#This Row],[Filé produzido (kg)]]/SUMIF(Rend_Filetadores[Data],Rend_Filetadores[[#This Row],[Data]],Rend_Filetadores[Filé produzido (kg)]),"")</f>
        <v>7.4884880583373531E-2</v>
      </c>
    </row>
    <row r="1515" spans="1:9" x14ac:dyDescent="0.3">
      <c r="A1515" s="8">
        <v>45791</v>
      </c>
      <c r="B1515" s="9" t="s">
        <v>19</v>
      </c>
      <c r="C1515" s="16">
        <v>623.60000000000014</v>
      </c>
      <c r="D1515" s="11">
        <v>258.39999999999998</v>
      </c>
      <c r="E1515" s="16">
        <v>258.39999999999998</v>
      </c>
      <c r="F1515" s="16"/>
      <c r="G1515" s="12">
        <f t="shared" si="23"/>
        <v>0.4143681847338036</v>
      </c>
      <c r="H1515" s="13">
        <f>COUNTIF(Rend_Filetadores[Data],Rend_Filetadores[[#This Row],[Data]])</f>
        <v>14</v>
      </c>
      <c r="I1515" s="23">
        <f>IFERROR(Rend_Filetadores[[#This Row],[Filé produzido (kg)]]/SUMIF(Rend_Filetadores[Data],Rend_Filetadores[[#This Row],[Data]],Rend_Filetadores[Filé produzido (kg)]),"")</f>
        <v>5.6365432982067323E-2</v>
      </c>
    </row>
    <row r="1516" spans="1:9" x14ac:dyDescent="0.3">
      <c r="A1516" s="8">
        <v>45792</v>
      </c>
      <c r="B1516" s="9" t="s">
        <v>9</v>
      </c>
      <c r="C1516" s="16">
        <v>921.69999999999993</v>
      </c>
      <c r="D1516" s="11">
        <v>388.70000000000005</v>
      </c>
      <c r="E1516" s="16">
        <v>388.70000000000005</v>
      </c>
      <c r="F1516" s="16"/>
      <c r="G1516" s="12">
        <f t="shared" si="23"/>
        <v>0.42172073342736255</v>
      </c>
      <c r="H1516" s="13">
        <f>COUNTIF(Rend_Filetadores[Data],Rend_Filetadores[[#This Row],[Data]])</f>
        <v>15</v>
      </c>
      <c r="I1516" s="23">
        <f>IFERROR(Rend_Filetadores[[#This Row],[Filé produzido (kg)]]/SUMIF(Rend_Filetadores[Data],Rend_Filetadores[[#This Row],[Data]],Rend_Filetadores[Filé produzido (kg)]),"")</f>
        <v>8.1531200839014148E-2</v>
      </c>
    </row>
    <row r="1517" spans="1:9" x14ac:dyDescent="0.3">
      <c r="A1517" s="8">
        <v>45792</v>
      </c>
      <c r="B1517" s="9" t="s">
        <v>26</v>
      </c>
      <c r="C1517" s="16">
        <v>649.99999999999989</v>
      </c>
      <c r="D1517" s="11">
        <v>270.09999999999997</v>
      </c>
      <c r="E1517" s="16">
        <v>270.09999999999997</v>
      </c>
      <c r="F1517" s="16"/>
      <c r="G1517" s="12">
        <f t="shared" si="23"/>
        <v>0.41553846153846158</v>
      </c>
      <c r="H1517" s="13">
        <f>COUNTIF(Rend_Filetadores[Data],Rend_Filetadores[[#This Row],[Data]])</f>
        <v>15</v>
      </c>
      <c r="I1517" s="23">
        <f>IFERROR(Rend_Filetadores[[#This Row],[Filé produzido (kg)]]/SUMIF(Rend_Filetadores[Data],Rend_Filetadores[[#This Row],[Data]],Rend_Filetadores[Filé produzido (kg)]),"")</f>
        <v>5.6654431043523842E-2</v>
      </c>
    </row>
    <row r="1518" spans="1:9" x14ac:dyDescent="0.3">
      <c r="A1518" s="8">
        <v>45792</v>
      </c>
      <c r="B1518" s="9" t="s">
        <v>10</v>
      </c>
      <c r="C1518" s="16">
        <v>784.80000000000007</v>
      </c>
      <c r="D1518" s="11">
        <v>337.8</v>
      </c>
      <c r="E1518" s="16">
        <v>337.8</v>
      </c>
      <c r="F1518" s="16"/>
      <c r="G1518" s="12">
        <f t="shared" si="23"/>
        <v>0.43042813455657492</v>
      </c>
      <c r="H1518" s="13">
        <f>COUNTIF(Rend_Filetadores[Data],Rend_Filetadores[[#This Row],[Data]])</f>
        <v>15</v>
      </c>
      <c r="I1518" s="23">
        <f>IFERROR(Rend_Filetadores[[#This Row],[Filé produzido (kg)]]/SUMIF(Rend_Filetadores[Data],Rend_Filetadores[[#This Row],[Data]],Rend_Filetadores[Filé produzido (kg)]),"")</f>
        <v>7.0854745673833236E-2</v>
      </c>
    </row>
    <row r="1519" spans="1:9" x14ac:dyDescent="0.3">
      <c r="A1519" s="8">
        <v>45792</v>
      </c>
      <c r="B1519" s="9" t="s">
        <v>11</v>
      </c>
      <c r="C1519" s="16">
        <v>753.9</v>
      </c>
      <c r="D1519" s="11">
        <v>325.59999999999991</v>
      </c>
      <c r="E1519" s="16">
        <v>325.59999999999991</v>
      </c>
      <c r="F1519" s="16"/>
      <c r="G1519" s="12">
        <f t="shared" si="23"/>
        <v>0.43188751823849308</v>
      </c>
      <c r="H1519" s="13">
        <f>COUNTIF(Rend_Filetadores[Data],Rend_Filetadores[[#This Row],[Data]])</f>
        <v>15</v>
      </c>
      <c r="I1519" s="23">
        <f>IFERROR(Rend_Filetadores[[#This Row],[Filé produzido (kg)]]/SUMIF(Rend_Filetadores[Data],Rend_Filetadores[[#This Row],[Data]],Rend_Filetadores[Filé produzido (kg)]),"")</f>
        <v>6.8295752490823244E-2</v>
      </c>
    </row>
    <row r="1520" spans="1:9" x14ac:dyDescent="0.3">
      <c r="A1520" s="8">
        <v>45792</v>
      </c>
      <c r="B1520" s="9" t="s">
        <v>16</v>
      </c>
      <c r="C1520" s="16">
        <v>726.9</v>
      </c>
      <c r="D1520" s="11">
        <v>309.60000000000002</v>
      </c>
      <c r="E1520" s="16">
        <v>309.60000000000002</v>
      </c>
      <c r="F1520" s="16"/>
      <c r="G1520" s="12">
        <f t="shared" si="23"/>
        <v>0.42591828312009911</v>
      </c>
      <c r="H1520" s="13">
        <f>COUNTIF(Rend_Filetadores[Data],Rend_Filetadores[[#This Row],[Data]])</f>
        <v>15</v>
      </c>
      <c r="I1520" s="23">
        <f>IFERROR(Rend_Filetadores[[#This Row],[Filé produzido (kg)]]/SUMIF(Rend_Filetadores[Data],Rend_Filetadores[[#This Row],[Data]],Rend_Filetadores[Filé produzido (kg)]),"")</f>
        <v>6.4939695857367585E-2</v>
      </c>
    </row>
    <row r="1521" spans="1:9" x14ac:dyDescent="0.3">
      <c r="A1521" s="8">
        <v>45792</v>
      </c>
      <c r="B1521" s="9" t="s">
        <v>13</v>
      </c>
      <c r="C1521" s="16">
        <v>850.6</v>
      </c>
      <c r="D1521" s="11">
        <v>367.7000000000001</v>
      </c>
      <c r="E1521" s="16">
        <v>367.7000000000001</v>
      </c>
      <c r="F1521" s="16"/>
      <c r="G1521" s="12">
        <f t="shared" si="23"/>
        <v>0.43228309428638617</v>
      </c>
      <c r="H1521" s="13">
        <f>COUNTIF(Rend_Filetadores[Data],Rend_Filetadores[[#This Row],[Data]])</f>
        <v>15</v>
      </c>
      <c r="I1521" s="23">
        <f>IFERROR(Rend_Filetadores[[#This Row],[Filé produzido (kg)]]/SUMIF(Rend_Filetadores[Data],Rend_Filetadores[[#This Row],[Data]],Rend_Filetadores[Filé produzido (kg)]),"")</f>
        <v>7.7126376507603567E-2</v>
      </c>
    </row>
    <row r="1522" spans="1:9" x14ac:dyDescent="0.3">
      <c r="A1522" s="8">
        <v>45792</v>
      </c>
      <c r="B1522" s="9" t="s">
        <v>14</v>
      </c>
      <c r="C1522" s="16">
        <v>1004.6</v>
      </c>
      <c r="D1522" s="11">
        <v>425.80000000000013</v>
      </c>
      <c r="E1522" s="16">
        <v>440.80000000000013</v>
      </c>
      <c r="F1522" s="16"/>
      <c r="G1522" s="12">
        <f t="shared" si="23"/>
        <v>0.42385028867210844</v>
      </c>
      <c r="H1522" s="13">
        <f>COUNTIF(Rend_Filetadores[Data],Rend_Filetadores[[#This Row],[Data]])</f>
        <v>15</v>
      </c>
      <c r="I1522" s="23">
        <f>IFERROR(Rend_Filetadores[[#This Row],[Filé produzido (kg)]]/SUMIF(Rend_Filetadores[Data],Rend_Filetadores[[#This Row],[Data]],Rend_Filetadores[Filé produzido (kg)]),"")</f>
        <v>9.2459360251704259E-2</v>
      </c>
    </row>
    <row r="1523" spans="1:9" x14ac:dyDescent="0.3">
      <c r="A1523" s="8">
        <v>45792</v>
      </c>
      <c r="B1523" s="9" t="s">
        <v>17</v>
      </c>
      <c r="C1523" s="16">
        <v>655.4</v>
      </c>
      <c r="D1523" s="11">
        <v>265.50000000000011</v>
      </c>
      <c r="E1523" s="16">
        <v>265.50000000000011</v>
      </c>
      <c r="F1523" s="16"/>
      <c r="G1523" s="12">
        <f t="shared" si="23"/>
        <v>0.4050961245041198</v>
      </c>
      <c r="H1523" s="13">
        <f>COUNTIF(Rend_Filetadores[Data],Rend_Filetadores[[#This Row],[Data]])</f>
        <v>15</v>
      </c>
      <c r="I1523" s="23">
        <f>IFERROR(Rend_Filetadores[[#This Row],[Filé produzido (kg)]]/SUMIF(Rend_Filetadores[Data],Rend_Filetadores[[#This Row],[Data]],Rend_Filetadores[Filé produzido (kg)]),"")</f>
        <v>5.5689564761405359E-2</v>
      </c>
    </row>
    <row r="1524" spans="1:9" x14ac:dyDescent="0.3">
      <c r="A1524" s="8">
        <v>45792</v>
      </c>
      <c r="B1524" s="9" t="s">
        <v>18</v>
      </c>
      <c r="C1524" s="16">
        <v>624.6</v>
      </c>
      <c r="D1524" s="11">
        <v>266.80000000000007</v>
      </c>
      <c r="E1524" s="16">
        <v>266.80000000000007</v>
      </c>
      <c r="F1524" s="16"/>
      <c r="G1524" s="12">
        <f t="shared" si="23"/>
        <v>0.42715337816202381</v>
      </c>
      <c r="H1524" s="13">
        <f>COUNTIF(Rend_Filetadores[Data],Rend_Filetadores[[#This Row],[Data]])</f>
        <v>15</v>
      </c>
      <c r="I1524" s="23">
        <f>IFERROR(Rend_Filetadores[[#This Row],[Filé produzido (kg)]]/SUMIF(Rend_Filetadores[Data],Rend_Filetadores[[#This Row],[Data]],Rend_Filetadores[Filé produzido (kg)]),"")</f>
        <v>5.5962244362873628E-2</v>
      </c>
    </row>
    <row r="1525" spans="1:9" x14ac:dyDescent="0.3">
      <c r="A1525" s="22">
        <v>45792</v>
      </c>
      <c r="B1525" s="9" t="s">
        <v>20</v>
      </c>
      <c r="C1525" s="16">
        <v>844.5</v>
      </c>
      <c r="D1525" s="11">
        <v>353.40000000000009</v>
      </c>
      <c r="E1525" s="16">
        <v>353.40000000000009</v>
      </c>
      <c r="F1525" s="16"/>
      <c r="G1525" s="12">
        <f t="shared" si="23"/>
        <v>0.41847246891651874</v>
      </c>
      <c r="H1525" s="13">
        <f>COUNTIF(Rend_Filetadores[Data],Rend_Filetadores[[#This Row],[Data]])</f>
        <v>15</v>
      </c>
      <c r="I1525" s="23">
        <f>IFERROR(Rend_Filetadores[[#This Row],[Filé produzido (kg)]]/SUMIF(Rend_Filetadores[Data],Rend_Filetadores[[#This Row],[Data]],Rend_Filetadores[Filé produzido (kg)]),"")</f>
        <v>7.4126900891452546E-2</v>
      </c>
    </row>
    <row r="1526" spans="1:9" x14ac:dyDescent="0.3">
      <c r="A1526" s="8">
        <v>45792</v>
      </c>
      <c r="B1526" s="9" t="s">
        <v>21</v>
      </c>
      <c r="C1526" s="16">
        <v>780.50000000000023</v>
      </c>
      <c r="D1526" s="11">
        <v>335.4</v>
      </c>
      <c r="E1526" s="16">
        <v>345.4</v>
      </c>
      <c r="F1526" s="16"/>
      <c r="G1526" s="12">
        <f t="shared" si="23"/>
        <v>0.42972453555413181</v>
      </c>
      <c r="H1526" s="13">
        <f>COUNTIF(Rend_Filetadores[Data],Rend_Filetadores[[#This Row],[Data]])</f>
        <v>15</v>
      </c>
      <c r="I1526" s="23">
        <f>IFERROR(Rend_Filetadores[[#This Row],[Filé produzido (kg)]]/SUMIF(Rend_Filetadores[Data],Rend_Filetadores[[#This Row],[Data]],Rend_Filetadores[Filé produzido (kg)]),"")</f>
        <v>7.2448872574724682E-2</v>
      </c>
    </row>
    <row r="1527" spans="1:9" x14ac:dyDescent="0.3">
      <c r="A1527" s="8">
        <v>45792</v>
      </c>
      <c r="B1527" s="9" t="s">
        <v>12</v>
      </c>
      <c r="C1527" s="16">
        <v>695.4</v>
      </c>
      <c r="D1527" s="11">
        <v>297.20000000000005</v>
      </c>
      <c r="E1527" s="16">
        <v>297.20000000000005</v>
      </c>
      <c r="F1527" s="16"/>
      <c r="G1527" s="12">
        <f t="shared" si="23"/>
        <v>0.42737992522289336</v>
      </c>
      <c r="H1527" s="13">
        <f>COUNTIF(Rend_Filetadores[Data],Rend_Filetadores[[#This Row],[Data]])</f>
        <v>15</v>
      </c>
      <c r="I1527" s="23">
        <f>IFERROR(Rend_Filetadores[[#This Row],[Filé produzido (kg)]]/SUMIF(Rend_Filetadores[Data],Rend_Filetadores[[#This Row],[Data]],Rend_Filetadores[Filé produzido (kg)]),"")</f>
        <v>6.2338751966439433E-2</v>
      </c>
    </row>
    <row r="1528" spans="1:9" x14ac:dyDescent="0.3">
      <c r="A1528" s="8">
        <v>45792</v>
      </c>
      <c r="B1528" s="9" t="s">
        <v>35</v>
      </c>
      <c r="C1528" s="16">
        <v>774.50000000000011</v>
      </c>
      <c r="D1528" s="11">
        <v>343.5</v>
      </c>
      <c r="E1528" s="16">
        <v>343.5</v>
      </c>
      <c r="F1528" s="16"/>
      <c r="G1528" s="12">
        <f t="shared" si="23"/>
        <v>0.44351194318915421</v>
      </c>
      <c r="H1528" s="13">
        <f>COUNTIF(Rend_Filetadores[Data],Rend_Filetadores[[#This Row],[Data]])</f>
        <v>15</v>
      </c>
      <c r="I1528" s="23">
        <f>IFERROR(Rend_Filetadores[[#This Row],[Filé produzido (kg)]]/SUMIF(Rend_Filetadores[Data],Rend_Filetadores[[#This Row],[Data]],Rend_Filetadores[Filé produzido (kg)]),"")</f>
        <v>7.205034084950182E-2</v>
      </c>
    </row>
    <row r="1529" spans="1:9" x14ac:dyDescent="0.3">
      <c r="A1529" s="8">
        <v>45792</v>
      </c>
      <c r="B1529" s="9" t="s">
        <v>38</v>
      </c>
      <c r="C1529" s="16">
        <v>476.79999999999995</v>
      </c>
      <c r="D1529" s="11">
        <v>204.3</v>
      </c>
      <c r="E1529" s="16">
        <v>204.3</v>
      </c>
      <c r="F1529" s="16"/>
      <c r="G1529" s="12">
        <f t="shared" si="23"/>
        <v>0.42848154362416113</v>
      </c>
      <c r="H1529" s="13">
        <f>COUNTIF(Rend_Filetadores[Data],Rend_Filetadores[[#This Row],[Data]])</f>
        <v>15</v>
      </c>
      <c r="I1529" s="23">
        <f>IFERROR(Rend_Filetadores[[#This Row],[Filé produzido (kg)]]/SUMIF(Rend_Filetadores[Data],Rend_Filetadores[[#This Row],[Data]],Rend_Filetadores[Filé produzido (kg)]),"")</f>
        <v>4.2852648138437331E-2</v>
      </c>
    </row>
    <row r="1530" spans="1:9" x14ac:dyDescent="0.3">
      <c r="A1530" s="8">
        <v>45792</v>
      </c>
      <c r="B1530" s="9" t="s">
        <v>19</v>
      </c>
      <c r="C1530" s="16">
        <v>581.79999999999995</v>
      </c>
      <c r="D1530" s="11">
        <v>246.10000000000008</v>
      </c>
      <c r="E1530" s="16">
        <v>251.10000000000008</v>
      </c>
      <c r="F1530" s="16"/>
      <c r="G1530" s="12">
        <f t="shared" si="23"/>
        <v>0.4229975936748025</v>
      </c>
      <c r="H1530" s="13">
        <f>COUNTIF(Rend_Filetadores[Data],Rend_Filetadores[[#This Row],[Data]])</f>
        <v>15</v>
      </c>
      <c r="I1530" s="23">
        <f>IFERROR(Rend_Filetadores[[#This Row],[Filé produzido (kg)]]/SUMIF(Rend_Filetadores[Data],Rend_Filetadores[[#This Row],[Data]],Rend_Filetadores[Filé produzido (kg)]),"")</f>
        <v>5.2669113791295234E-2</v>
      </c>
    </row>
    <row r="1531" spans="1:9" x14ac:dyDescent="0.3">
      <c r="A1531" s="8">
        <v>45793</v>
      </c>
      <c r="B1531" s="9" t="s">
        <v>9</v>
      </c>
      <c r="C1531" s="16">
        <v>873.3</v>
      </c>
      <c r="D1531" s="11">
        <v>360.72</v>
      </c>
      <c r="E1531" s="16">
        <v>360.72</v>
      </c>
      <c r="F1531" s="16"/>
      <c r="G1531" s="12">
        <f t="shared" si="23"/>
        <v>0.41305393335623503</v>
      </c>
      <c r="H1531" s="13">
        <f>COUNTIF(Rend_Filetadores[Data],Rend_Filetadores[[#This Row],[Data]])</f>
        <v>15</v>
      </c>
      <c r="I1531" s="23">
        <f>IFERROR(Rend_Filetadores[[#This Row],[Filé produzido (kg)]]/SUMIF(Rend_Filetadores[Data],Rend_Filetadores[[#This Row],[Data]],Rend_Filetadores[Filé produzido (kg)]),"")</f>
        <v>7.7488872467304806E-2</v>
      </c>
    </row>
    <row r="1532" spans="1:9" x14ac:dyDescent="0.3">
      <c r="A1532" s="8">
        <v>45793</v>
      </c>
      <c r="B1532" s="9" t="s">
        <v>26</v>
      </c>
      <c r="C1532" s="16">
        <v>734.69999999999993</v>
      </c>
      <c r="D1532" s="11">
        <v>297.59999999999997</v>
      </c>
      <c r="E1532" s="16">
        <v>297.59999999999997</v>
      </c>
      <c r="F1532" s="16"/>
      <c r="G1532" s="12">
        <f t="shared" si="23"/>
        <v>0.4050632911392405</v>
      </c>
      <c r="H1532" s="13">
        <f>COUNTIF(Rend_Filetadores[Data],Rend_Filetadores[[#This Row],[Data]])</f>
        <v>15</v>
      </c>
      <c r="I1532" s="23">
        <f>IFERROR(Rend_Filetadores[[#This Row],[Filé produzido (kg)]]/SUMIF(Rend_Filetadores[Data],Rend_Filetadores[[#This Row],[Data]],Rend_Filetadores[Filé produzido (kg)]),"")</f>
        <v>6.3929608688927442E-2</v>
      </c>
    </row>
    <row r="1533" spans="1:9" x14ac:dyDescent="0.3">
      <c r="A1533" s="8">
        <v>45793</v>
      </c>
      <c r="B1533" s="9" t="s">
        <v>10</v>
      </c>
      <c r="C1533" s="16">
        <v>844.19999999999993</v>
      </c>
      <c r="D1533" s="11">
        <v>360.49999999999994</v>
      </c>
      <c r="E1533" s="16">
        <v>360.49999999999994</v>
      </c>
      <c r="F1533" s="16"/>
      <c r="G1533" s="12">
        <f t="shared" si="23"/>
        <v>0.4270315091210613</v>
      </c>
      <c r="H1533" s="13">
        <f>COUNTIF(Rend_Filetadores[Data],Rend_Filetadores[[#This Row],[Data]])</f>
        <v>15</v>
      </c>
      <c r="I1533" s="23">
        <f>IFERROR(Rend_Filetadores[[#This Row],[Filé produzido (kg)]]/SUMIF(Rend_Filetadores[Data],Rend_Filetadores[[#This Row],[Data]],Rend_Filetadores[Filé produzido (kg)]),"")</f>
        <v>7.7441612675935287E-2</v>
      </c>
    </row>
    <row r="1534" spans="1:9" x14ac:dyDescent="0.3">
      <c r="A1534" s="8">
        <v>45793</v>
      </c>
      <c r="B1534" s="9" t="s">
        <v>11</v>
      </c>
      <c r="C1534" s="16">
        <v>761.90000000000009</v>
      </c>
      <c r="D1534" s="11">
        <v>319.10000000000002</v>
      </c>
      <c r="E1534" s="16">
        <v>319.10000000000002</v>
      </c>
      <c r="F1534" s="16"/>
      <c r="G1534" s="12">
        <f t="shared" si="23"/>
        <v>0.41882136763354771</v>
      </c>
      <c r="H1534" s="13">
        <f>COUNTIF(Rend_Filetadores[Data],Rend_Filetadores[[#This Row],[Data]])</f>
        <v>15</v>
      </c>
      <c r="I1534" s="23">
        <f>IFERROR(Rend_Filetadores[[#This Row],[Filé produzido (kg)]]/SUMIF(Rend_Filetadores[Data],Rend_Filetadores[[#This Row],[Data]],Rend_Filetadores[Filé produzido (kg)]),"")</f>
        <v>6.8548179209128868E-2</v>
      </c>
    </row>
    <row r="1535" spans="1:9" x14ac:dyDescent="0.3">
      <c r="A1535" s="8">
        <v>45793</v>
      </c>
      <c r="B1535" s="9" t="s">
        <v>16</v>
      </c>
      <c r="C1535" s="16">
        <v>729.4</v>
      </c>
      <c r="D1535" s="11">
        <v>303.40000000000003</v>
      </c>
      <c r="E1535" s="16">
        <v>303.40000000000003</v>
      </c>
      <c r="F1535" s="16"/>
      <c r="G1535" s="12">
        <f t="shared" si="23"/>
        <v>0.41595832190841792</v>
      </c>
      <c r="H1535" s="13">
        <f>COUNTIF(Rend_Filetadores[Data],Rend_Filetadores[[#This Row],[Data]])</f>
        <v>15</v>
      </c>
      <c r="I1535" s="23">
        <f>IFERROR(Rend_Filetadores[[#This Row],[Filé produzido (kg)]]/SUMIF(Rend_Filetadores[Data],Rend_Filetadores[[#This Row],[Data]],Rend_Filetadores[Filé produzido (kg)]),"")</f>
        <v>6.5175548643214343E-2</v>
      </c>
    </row>
    <row r="1536" spans="1:9" x14ac:dyDescent="0.3">
      <c r="A1536" s="8">
        <v>45793</v>
      </c>
      <c r="B1536" s="9" t="s">
        <v>13</v>
      </c>
      <c r="C1536" s="16">
        <v>901.1</v>
      </c>
      <c r="D1536" s="11">
        <v>381.30000000000007</v>
      </c>
      <c r="E1536" s="16">
        <v>381.30000000000007</v>
      </c>
      <c r="F1536" s="16"/>
      <c r="G1536" s="12">
        <f t="shared" si="23"/>
        <v>0.423149483964044</v>
      </c>
      <c r="H1536" s="13">
        <f>COUNTIF(Rend_Filetadores[Data],Rend_Filetadores[[#This Row],[Data]])</f>
        <v>15</v>
      </c>
      <c r="I1536" s="23">
        <f>IFERROR(Rend_Filetadores[[#This Row],[Filé produzido (kg)]]/SUMIF(Rend_Filetadores[Data],Rend_Filetadores[[#This Row],[Data]],Rend_Filetadores[Filé produzido (kg)]),"")</f>
        <v>8.1909811132688304E-2</v>
      </c>
    </row>
    <row r="1537" spans="1:9" x14ac:dyDescent="0.3">
      <c r="A1537" s="8">
        <v>45793</v>
      </c>
      <c r="B1537" s="9" t="s">
        <v>14</v>
      </c>
      <c r="C1537" s="16">
        <v>954.1</v>
      </c>
      <c r="D1537" s="11">
        <v>397.9</v>
      </c>
      <c r="E1537" s="16">
        <v>402.9</v>
      </c>
      <c r="F1537" s="16"/>
      <c r="G1537" s="12">
        <f t="shared" si="23"/>
        <v>0.4170422387590399</v>
      </c>
      <c r="H1537" s="13">
        <f>COUNTIF(Rend_Filetadores[Data],Rend_Filetadores[[#This Row],[Data]])</f>
        <v>15</v>
      </c>
      <c r="I1537" s="23">
        <f>IFERROR(Rend_Filetadores[[#This Row],[Filé produzido (kg)]]/SUMIF(Rend_Filetadores[Data],Rend_Filetadores[[#This Row],[Data]],Rend_Filetadores[Filé produzido (kg)]),"")</f>
        <v>8.6549863376239475E-2</v>
      </c>
    </row>
    <row r="1538" spans="1:9" x14ac:dyDescent="0.3">
      <c r="A1538" s="8">
        <v>45793</v>
      </c>
      <c r="B1538" s="9" t="s">
        <v>17</v>
      </c>
      <c r="C1538" s="16">
        <v>635.29999999999995</v>
      </c>
      <c r="D1538" s="11">
        <v>253.90000000000003</v>
      </c>
      <c r="E1538" s="16">
        <v>253.90000000000003</v>
      </c>
      <c r="F1538" s="16"/>
      <c r="G1538" s="12">
        <f t="shared" si="23"/>
        <v>0.39965370691012131</v>
      </c>
      <c r="H1538" s="13">
        <f>COUNTIF(Rend_Filetadores[Data],Rend_Filetadores[[#This Row],[Data]])</f>
        <v>15</v>
      </c>
      <c r="I1538" s="23">
        <f>IFERROR(Rend_Filetadores[[#This Row],[Filé produzido (kg)]]/SUMIF(Rend_Filetadores[Data],Rend_Filetadores[[#This Row],[Data]],Rend_Filetadores[Filé produzido (kg)]),"")</f>
        <v>5.4542095585076215E-2</v>
      </c>
    </row>
    <row r="1539" spans="1:9" x14ac:dyDescent="0.3">
      <c r="A1539" s="8">
        <v>45793</v>
      </c>
      <c r="B1539" s="9" t="s">
        <v>18</v>
      </c>
      <c r="C1539" s="16">
        <v>631.5</v>
      </c>
      <c r="D1539" s="11">
        <v>264.2</v>
      </c>
      <c r="E1539" s="16">
        <v>264.2</v>
      </c>
      <c r="F1539" s="16"/>
      <c r="G1539" s="12">
        <f t="shared" si="23"/>
        <v>0.41836896278701502</v>
      </c>
      <c r="H1539" s="13">
        <f>COUNTIF(Rend_Filetadores[Data],Rend_Filetadores[[#This Row],[Data]])</f>
        <v>15</v>
      </c>
      <c r="I1539" s="23">
        <f>IFERROR(Rend_Filetadores[[#This Row],[Filé produzido (kg)]]/SUMIF(Rend_Filetadores[Data],Rend_Filetadores[[#This Row],[Data]],Rend_Filetadores[Filé produzido (kg)]),"")</f>
        <v>5.675471309010293E-2</v>
      </c>
    </row>
    <row r="1540" spans="1:9" x14ac:dyDescent="0.3">
      <c r="A1540" s="8">
        <v>45793</v>
      </c>
      <c r="B1540" s="9" t="s">
        <v>20</v>
      </c>
      <c r="C1540" s="16">
        <v>1016.7</v>
      </c>
      <c r="D1540" s="11">
        <v>418.80000000000013</v>
      </c>
      <c r="E1540" s="16">
        <v>418.80000000000013</v>
      </c>
      <c r="F1540" s="16"/>
      <c r="G1540" s="12">
        <f t="shared" ref="G1540:G1603" si="24">IFERROR(D1540/C1540,"")</f>
        <v>0.41192092062555336</v>
      </c>
      <c r="H1540" s="13">
        <f>COUNTIF(Rend_Filetadores[Data],Rend_Filetadores[[#This Row],[Data]])</f>
        <v>15</v>
      </c>
      <c r="I1540" s="23">
        <f>IFERROR(Rend_Filetadores[[#This Row],[Filé produzido (kg)]]/SUMIF(Rend_Filetadores[Data],Rend_Filetadores[[#This Row],[Data]],Rend_Filetadores[Filé produzido (kg)]),"")</f>
        <v>8.9965457388853573E-2</v>
      </c>
    </row>
    <row r="1541" spans="1:9" x14ac:dyDescent="0.3">
      <c r="A1541" s="8">
        <v>45793</v>
      </c>
      <c r="B1541" s="9" t="s">
        <v>21</v>
      </c>
      <c r="C1541" s="16">
        <v>855.69999999999993</v>
      </c>
      <c r="D1541" s="11">
        <v>373.59999999999997</v>
      </c>
      <c r="E1541" s="16">
        <v>373.59999999999997</v>
      </c>
      <c r="F1541" s="16"/>
      <c r="G1541" s="12">
        <f t="shared" si="24"/>
        <v>0.43660161271473646</v>
      </c>
      <c r="H1541" s="13">
        <f>COUNTIF(Rend_Filetadores[Data],Rend_Filetadores[[#This Row],[Data]])</f>
        <v>15</v>
      </c>
      <c r="I1541" s="23">
        <f>IFERROR(Rend_Filetadores[[#This Row],[Filé produzido (kg)]]/SUMIF(Rend_Filetadores[Data],Rend_Filetadores[[#This Row],[Data]],Rend_Filetadores[Filé produzido (kg)]),"")</f>
        <v>8.0255718434755693E-2</v>
      </c>
    </row>
    <row r="1542" spans="1:9" x14ac:dyDescent="0.3">
      <c r="A1542" s="8">
        <v>45793</v>
      </c>
      <c r="B1542" s="9" t="s">
        <v>12</v>
      </c>
      <c r="C1542" s="16">
        <v>312</v>
      </c>
      <c r="D1542" s="11">
        <v>128.9</v>
      </c>
      <c r="E1542" s="16">
        <v>128.9</v>
      </c>
      <c r="F1542" s="16"/>
      <c r="G1542" s="12">
        <f t="shared" si="24"/>
        <v>0.41314102564102567</v>
      </c>
      <c r="H1542" s="13">
        <f>COUNTIF(Rend_Filetadores[Data],Rend_Filetadores[[#This Row],[Data]])</f>
        <v>15</v>
      </c>
      <c r="I1542" s="23">
        <f>IFERROR(Rend_Filetadores[[#This Row],[Filé produzido (kg)]]/SUMIF(Rend_Filetadores[Data],Rend_Filetadores[[#This Row],[Data]],Rend_Filetadores[Filé produzido (kg)]),"")</f>
        <v>2.76899413978587E-2</v>
      </c>
    </row>
    <row r="1543" spans="1:9" x14ac:dyDescent="0.3">
      <c r="A1543" s="8">
        <v>45793</v>
      </c>
      <c r="B1543" s="9" t="s">
        <v>35</v>
      </c>
      <c r="C1543" s="16">
        <v>782.19999999999993</v>
      </c>
      <c r="D1543" s="11">
        <v>336.9</v>
      </c>
      <c r="E1543" s="16">
        <v>336.9</v>
      </c>
      <c r="F1543" s="16"/>
      <c r="G1543" s="12">
        <f t="shared" si="24"/>
        <v>0.43070825875735108</v>
      </c>
      <c r="H1543" s="13">
        <f>COUNTIF(Rend_Filetadores[Data],Rend_Filetadores[[#This Row],[Data]])</f>
        <v>15</v>
      </c>
      <c r="I1543" s="23">
        <f>IFERROR(Rend_Filetadores[[#This Row],[Filé produzido (kg)]]/SUMIF(Rend_Filetadores[Data],Rend_Filetadores[[#This Row],[Data]],Rend_Filetadores[Filé produzido (kg)]),"")</f>
        <v>7.2371925965388634E-2</v>
      </c>
    </row>
    <row r="1544" spans="1:9" x14ac:dyDescent="0.3">
      <c r="A1544" s="8">
        <v>45793</v>
      </c>
      <c r="B1544" s="9" t="s">
        <v>38</v>
      </c>
      <c r="C1544" s="16">
        <v>450.8</v>
      </c>
      <c r="D1544" s="11">
        <v>173.1</v>
      </c>
      <c r="E1544" s="16">
        <v>173.1</v>
      </c>
      <c r="F1544" s="16"/>
      <c r="G1544" s="12">
        <f t="shared" si="24"/>
        <v>0.38398402839396628</v>
      </c>
      <c r="H1544" s="13">
        <f>COUNTIF(Rend_Filetadores[Data],Rend_Filetadores[[#This Row],[Data]])</f>
        <v>15</v>
      </c>
      <c r="I1544" s="23">
        <f>IFERROR(Rend_Filetadores[[#This Row],[Filé produzido (kg)]]/SUMIF(Rend_Filetadores[Data],Rend_Filetadores[[#This Row],[Data]],Rend_Filetadores[Filé produzido (kg)]),"")</f>
        <v>3.7184863118458811E-2</v>
      </c>
    </row>
    <row r="1545" spans="1:9" x14ac:dyDescent="0.3">
      <c r="A1545" s="8">
        <v>45793</v>
      </c>
      <c r="B1545" s="9" t="s">
        <v>19</v>
      </c>
      <c r="C1545" s="16">
        <v>627.1</v>
      </c>
      <c r="D1545" s="11">
        <v>265.19999999999993</v>
      </c>
      <c r="E1545" s="16">
        <v>280.19999999999993</v>
      </c>
      <c r="F1545" s="16"/>
      <c r="G1545" s="12">
        <f t="shared" si="24"/>
        <v>0.42289905916121817</v>
      </c>
      <c r="H1545" s="13">
        <f>COUNTIF(Rend_Filetadores[Data],Rend_Filetadores[[#This Row],[Data]])</f>
        <v>15</v>
      </c>
      <c r="I1545" s="23">
        <f>IFERROR(Rend_Filetadores[[#This Row],[Filé produzido (kg)]]/SUMIF(Rend_Filetadores[Data],Rend_Filetadores[[#This Row],[Data]],Rend_Filetadores[Filé produzido (kg)]),"")</f>
        <v>6.019178882606676E-2</v>
      </c>
    </row>
    <row r="1546" spans="1:9" x14ac:dyDescent="0.3">
      <c r="A1546" s="8">
        <v>45796</v>
      </c>
      <c r="B1546" s="9" t="s">
        <v>9</v>
      </c>
      <c r="C1546" s="16">
        <v>710.1</v>
      </c>
      <c r="D1546" s="11">
        <v>301.55</v>
      </c>
      <c r="E1546" s="16">
        <v>301.55</v>
      </c>
      <c r="F1546" s="16"/>
      <c r="G1546" s="12">
        <f t="shared" si="24"/>
        <v>0.42465849880298551</v>
      </c>
      <c r="H1546" s="13">
        <f>COUNTIF(Rend_Filetadores[Data],Rend_Filetadores[[#This Row],[Data]])</f>
        <v>17</v>
      </c>
      <c r="I1546" s="23">
        <f>IFERROR(Rend_Filetadores[[#This Row],[Filé produzido (kg)]]/SUMIF(Rend_Filetadores[Data],Rend_Filetadores[[#This Row],[Data]],Rend_Filetadores[Filé produzido (kg)]),"")</f>
        <v>6.6037425952894552E-2</v>
      </c>
    </row>
    <row r="1547" spans="1:9" x14ac:dyDescent="0.3">
      <c r="A1547" s="8">
        <v>45796</v>
      </c>
      <c r="B1547" s="9" t="s">
        <v>26</v>
      </c>
      <c r="C1547" s="16">
        <v>548.79999999999995</v>
      </c>
      <c r="D1547" s="11">
        <v>229.10000000000002</v>
      </c>
      <c r="E1547" s="16">
        <v>229.10000000000002</v>
      </c>
      <c r="F1547" s="16"/>
      <c r="G1547" s="12">
        <f t="shared" si="24"/>
        <v>0.41745626822157444</v>
      </c>
      <c r="H1547" s="13">
        <f>COUNTIF(Rend_Filetadores[Data],Rend_Filetadores[[#This Row],[Data]])</f>
        <v>17</v>
      </c>
      <c r="I1547" s="23">
        <f>IFERROR(Rend_Filetadores[[#This Row],[Filé produzido (kg)]]/SUMIF(Rend_Filetadores[Data],Rend_Filetadores[[#This Row],[Data]],Rend_Filetadores[Filé produzido (kg)]),"")</f>
        <v>5.0171362247747119E-2</v>
      </c>
    </row>
    <row r="1548" spans="1:9" x14ac:dyDescent="0.3">
      <c r="A1548" s="8">
        <v>45796</v>
      </c>
      <c r="B1548" s="9" t="s">
        <v>10</v>
      </c>
      <c r="C1548" s="16">
        <v>652.4</v>
      </c>
      <c r="D1548" s="11">
        <v>277.40000000000003</v>
      </c>
      <c r="E1548" s="16">
        <v>287.40000000000003</v>
      </c>
      <c r="F1548" s="16"/>
      <c r="G1548" s="12">
        <f t="shared" si="24"/>
        <v>0.42519926425505833</v>
      </c>
      <c r="H1548" s="13">
        <f>COUNTIF(Rend_Filetadores[Data],Rend_Filetadores[[#This Row],[Data]])</f>
        <v>17</v>
      </c>
      <c r="I1548" s="23">
        <f>IFERROR(Rend_Filetadores[[#This Row],[Filé produzido (kg)]]/SUMIF(Rend_Filetadores[Data],Rend_Filetadores[[#This Row],[Data]],Rend_Filetadores[Filé produzido (kg)]),"")</f>
        <v>6.2938670929736013E-2</v>
      </c>
    </row>
    <row r="1549" spans="1:9" x14ac:dyDescent="0.3">
      <c r="A1549" s="8">
        <v>45796</v>
      </c>
      <c r="B1549" s="9" t="s">
        <v>11</v>
      </c>
      <c r="C1549" s="16">
        <v>612.29999999999995</v>
      </c>
      <c r="D1549" s="11">
        <v>266.10000000000008</v>
      </c>
      <c r="E1549" s="16">
        <v>266.10000000000008</v>
      </c>
      <c r="F1549" s="16"/>
      <c r="G1549" s="12">
        <f t="shared" si="24"/>
        <v>0.43459088682018637</v>
      </c>
      <c r="H1549" s="13">
        <f>COUNTIF(Rend_Filetadores[Data],Rend_Filetadores[[#This Row],[Data]])</f>
        <v>17</v>
      </c>
      <c r="I1549" s="23">
        <f>IFERROR(Rend_Filetadores[[#This Row],[Filé produzido (kg)]]/SUMIF(Rend_Filetadores[Data],Rend_Filetadores[[#This Row],[Data]],Rend_Filetadores[Filé produzido (kg)]),"")</f>
        <v>5.8274113898409037E-2</v>
      </c>
    </row>
    <row r="1550" spans="1:9" x14ac:dyDescent="0.3">
      <c r="A1550" s="8">
        <v>45796</v>
      </c>
      <c r="B1550" s="9" t="s">
        <v>16</v>
      </c>
      <c r="C1550" s="16">
        <v>609.5</v>
      </c>
      <c r="D1550" s="11">
        <v>258.40000000000003</v>
      </c>
      <c r="E1550" s="16">
        <v>258.40000000000003</v>
      </c>
      <c r="F1550" s="16"/>
      <c r="G1550" s="12">
        <f t="shared" si="24"/>
        <v>0.42395406070549635</v>
      </c>
      <c r="H1550" s="13">
        <f>COUNTIF(Rend_Filetadores[Data],Rend_Filetadores[[#This Row],[Data]])</f>
        <v>17</v>
      </c>
      <c r="I1550" s="23">
        <f>IFERROR(Rend_Filetadores[[#This Row],[Filé produzido (kg)]]/SUMIF(Rend_Filetadores[Data],Rend_Filetadores[[#This Row],[Data]],Rend_Filetadores[Filé produzido (kg)]),"")</f>
        <v>5.658786558191993E-2</v>
      </c>
    </row>
    <row r="1551" spans="1:9" x14ac:dyDescent="0.3">
      <c r="A1551" s="8">
        <v>45796</v>
      </c>
      <c r="B1551" s="9" t="s">
        <v>13</v>
      </c>
      <c r="C1551" s="16">
        <v>805.00000000000011</v>
      </c>
      <c r="D1551" s="11">
        <v>342.7000000000001</v>
      </c>
      <c r="E1551" s="16">
        <v>342.7000000000001</v>
      </c>
      <c r="F1551" s="16"/>
      <c r="G1551" s="12">
        <f t="shared" si="24"/>
        <v>0.42571428571428577</v>
      </c>
      <c r="H1551" s="13">
        <f>COUNTIF(Rend_Filetadores[Data],Rend_Filetadores[[#This Row],[Data]])</f>
        <v>17</v>
      </c>
      <c r="I1551" s="23">
        <f>IFERROR(Rend_Filetadores[[#This Row],[Filé produzido (kg)]]/SUMIF(Rend_Filetadores[Data],Rend_Filetadores[[#This Row],[Data]],Rend_Filetadores[Filé produzido (kg)]),"")</f>
        <v>7.5048999748157749E-2</v>
      </c>
    </row>
    <row r="1552" spans="1:9" x14ac:dyDescent="0.3">
      <c r="A1552" s="8">
        <v>45796</v>
      </c>
      <c r="B1552" s="9" t="s">
        <v>14</v>
      </c>
      <c r="C1552" s="16">
        <v>805.69999999999993</v>
      </c>
      <c r="D1552" s="11">
        <v>351.59999999999997</v>
      </c>
      <c r="E1552" s="16">
        <v>351.59999999999997</v>
      </c>
      <c r="F1552" s="16"/>
      <c r="G1552" s="12">
        <f t="shared" si="24"/>
        <v>0.4363907161474494</v>
      </c>
      <c r="H1552" s="13">
        <f>COUNTIF(Rend_Filetadores[Data],Rend_Filetadores[[#This Row],[Data]])</f>
        <v>17</v>
      </c>
      <c r="I1552" s="23">
        <f>IFERROR(Rend_Filetadores[[#This Row],[Filé produzido (kg)]]/SUMIF(Rend_Filetadores[Data],Rend_Filetadores[[#This Row],[Data]],Rend_Filetadores[Filé produzido (kg)]),"")</f>
        <v>7.6998040010073696E-2</v>
      </c>
    </row>
    <row r="1553" spans="1:9" x14ac:dyDescent="0.3">
      <c r="A1553" s="8">
        <v>45796</v>
      </c>
      <c r="B1553" s="9" t="s">
        <v>15</v>
      </c>
      <c r="C1553" s="16">
        <v>550.84</v>
      </c>
      <c r="D1553" s="11">
        <v>238.09999999999997</v>
      </c>
      <c r="E1553" s="16">
        <v>238.09999999999997</v>
      </c>
      <c r="F1553" s="16"/>
      <c r="G1553" s="12">
        <f t="shared" si="24"/>
        <v>0.43224892890857591</v>
      </c>
      <c r="H1553" s="13">
        <f>COUNTIF(Rend_Filetadores[Data],Rend_Filetadores[[#This Row],[Data]])</f>
        <v>17</v>
      </c>
      <c r="I1553" s="23">
        <f>IFERROR(Rend_Filetadores[[#This Row],[Filé produzido (kg)]]/SUMIF(Rend_Filetadores[Data],Rend_Filetadores[[#This Row],[Data]],Rend_Filetadores[Filé produzido (kg)]),"")</f>
        <v>5.2142301838448653E-2</v>
      </c>
    </row>
    <row r="1554" spans="1:9" x14ac:dyDescent="0.3">
      <c r="A1554" s="8">
        <v>45796</v>
      </c>
      <c r="B1554" s="9" t="s">
        <v>17</v>
      </c>
      <c r="C1554" s="16">
        <v>615.20000000000005</v>
      </c>
      <c r="D1554" s="11">
        <v>253.59999999999997</v>
      </c>
      <c r="E1554" s="16">
        <v>253.59999999999997</v>
      </c>
      <c r="F1554" s="16"/>
      <c r="G1554" s="12">
        <f t="shared" si="24"/>
        <v>0.41222366710012998</v>
      </c>
      <c r="H1554" s="13">
        <f>COUNTIF(Rend_Filetadores[Data],Rend_Filetadores[[#This Row],[Data]])</f>
        <v>17</v>
      </c>
      <c r="I1554" s="23">
        <f>IFERROR(Rend_Filetadores[[#This Row],[Filé produzido (kg)]]/SUMIF(Rend_Filetadores[Data],Rend_Filetadores[[#This Row],[Data]],Rend_Filetadores[Filé produzido (kg)]),"")</f>
        <v>5.553669780021242E-2</v>
      </c>
    </row>
    <row r="1555" spans="1:9" x14ac:dyDescent="0.3">
      <c r="A1555" s="8">
        <v>45796</v>
      </c>
      <c r="B1555" s="9" t="s">
        <v>18</v>
      </c>
      <c r="C1555" s="16">
        <v>566.70000000000005</v>
      </c>
      <c r="D1555" s="11">
        <v>236.50000000000011</v>
      </c>
      <c r="E1555" s="16">
        <v>244.50000000000011</v>
      </c>
      <c r="F1555" s="16"/>
      <c r="G1555" s="12">
        <f t="shared" si="24"/>
        <v>0.41732839244750325</v>
      </c>
      <c r="H1555" s="13">
        <f>COUNTIF(Rend_Filetadores[Data],Rend_Filetadores[[#This Row],[Data]])</f>
        <v>17</v>
      </c>
      <c r="I1555" s="23">
        <f>IFERROR(Rend_Filetadores[[#This Row],[Filé produzido (kg)]]/SUMIF(Rend_Filetadores[Data],Rend_Filetadores[[#This Row],[Data]],Rend_Filetadores[Filé produzido (kg)]),"")</f>
        <v>5.354385888072534E-2</v>
      </c>
    </row>
    <row r="1556" spans="1:9" x14ac:dyDescent="0.3">
      <c r="A1556" s="8">
        <v>45796</v>
      </c>
      <c r="B1556" s="9" t="s">
        <v>20</v>
      </c>
      <c r="C1556" s="16">
        <v>779.9</v>
      </c>
      <c r="D1556" s="11">
        <v>319.2</v>
      </c>
      <c r="E1556" s="16">
        <v>319.2</v>
      </c>
      <c r="F1556" s="16"/>
      <c r="G1556" s="12">
        <f t="shared" si="24"/>
        <v>0.40928324144121042</v>
      </c>
      <c r="H1556" s="13">
        <f>COUNTIF(Rend_Filetadores[Data],Rend_Filetadores[[#This Row],[Data]])</f>
        <v>17</v>
      </c>
      <c r="I1556" s="23">
        <f>IFERROR(Rend_Filetadores[[#This Row],[Filé produzido (kg)]]/SUMIF(Rend_Filetadores[Data],Rend_Filetadores[[#This Row],[Data]],Rend_Filetadores[Filé produzido (kg)]),"")</f>
        <v>6.9902657483548139E-2</v>
      </c>
    </row>
    <row r="1557" spans="1:9" x14ac:dyDescent="0.3">
      <c r="A1557" s="8">
        <v>45796</v>
      </c>
      <c r="B1557" s="9" t="s">
        <v>21</v>
      </c>
      <c r="C1557" s="16">
        <v>639.19999999999993</v>
      </c>
      <c r="D1557" s="11">
        <v>275.7</v>
      </c>
      <c r="E1557" s="16">
        <v>300.7</v>
      </c>
      <c r="F1557" s="16"/>
      <c r="G1557" s="12">
        <f t="shared" si="24"/>
        <v>0.43132040050062581</v>
      </c>
      <c r="H1557" s="13">
        <f>COUNTIF(Rend_Filetadores[Data],Rend_Filetadores[[#This Row],[Data]])</f>
        <v>17</v>
      </c>
      <c r="I1557" s="23">
        <f>IFERROR(Rend_Filetadores[[#This Row],[Filé produzido (kg)]]/SUMIF(Rend_Filetadores[Data],Rend_Filetadores[[#This Row],[Data]],Rend_Filetadores[Filé produzido (kg)]),"")</f>
        <v>6.5851281658217187E-2</v>
      </c>
    </row>
    <row r="1558" spans="1:9" x14ac:dyDescent="0.3">
      <c r="A1558" s="8">
        <v>45796</v>
      </c>
      <c r="B1558" s="50" t="s">
        <v>12</v>
      </c>
      <c r="C1558" s="16">
        <v>590.6</v>
      </c>
      <c r="D1558" s="11">
        <v>255.6999999999999</v>
      </c>
      <c r="E1558" s="16">
        <v>255.6999999999999</v>
      </c>
      <c r="F1558" s="16"/>
      <c r="G1558" s="12">
        <f t="shared" si="24"/>
        <v>0.43294954283779191</v>
      </c>
      <c r="H1558" s="13">
        <f>COUNTIF(Rend_Filetadores[Data],Rend_Filetadores[[#This Row],[Data]])</f>
        <v>17</v>
      </c>
      <c r="I1558" s="23">
        <f>IFERROR(Rend_Filetadores[[#This Row],[Filé produzido (kg)]]/SUMIF(Rend_Filetadores[Data],Rend_Filetadores[[#This Row],[Data]],Rend_Filetadores[Filé produzido (kg)]),"")</f>
        <v>5.5996583704709439E-2</v>
      </c>
    </row>
    <row r="1559" spans="1:9" x14ac:dyDescent="0.3">
      <c r="A1559" s="8">
        <v>45796</v>
      </c>
      <c r="B1559" s="50" t="s">
        <v>35</v>
      </c>
      <c r="C1559" s="16">
        <v>707.5</v>
      </c>
      <c r="D1559" s="11">
        <v>302.89999999999998</v>
      </c>
      <c r="E1559" s="16">
        <v>312.89999999999998</v>
      </c>
      <c r="F1559" s="16"/>
      <c r="G1559" s="12">
        <f t="shared" si="24"/>
        <v>0.42812720848056535</v>
      </c>
      <c r="H1559" s="13">
        <f>COUNTIF(Rend_Filetadores[Data],Rend_Filetadores[[#This Row],[Data]])</f>
        <v>17</v>
      </c>
      <c r="I1559" s="23">
        <f>IFERROR(Rend_Filetadores[[#This Row],[Filé produzido (kg)]]/SUMIF(Rend_Filetadores[Data],Rend_Filetadores[[#This Row],[Data]],Rend_Filetadores[Filé produzido (kg)]),"")</f>
        <v>6.8522999770057047E-2</v>
      </c>
    </row>
    <row r="1560" spans="1:9" x14ac:dyDescent="0.3">
      <c r="A1560" s="8">
        <v>45796</v>
      </c>
      <c r="B1560" s="9" t="s">
        <v>38</v>
      </c>
      <c r="C1560" s="16">
        <v>398.8</v>
      </c>
      <c r="D1560" s="11">
        <v>170.79999999999995</v>
      </c>
      <c r="E1560" s="16">
        <v>170.79999999999995</v>
      </c>
      <c r="F1560" s="16"/>
      <c r="G1560" s="12">
        <f t="shared" si="24"/>
        <v>0.42828485456369092</v>
      </c>
      <c r="H1560" s="13">
        <f>COUNTIF(Rend_Filetadores[Data],Rend_Filetadores[[#This Row],[Data]])</f>
        <v>17</v>
      </c>
      <c r="I1560" s="23">
        <f>IFERROR(Rend_Filetadores[[#This Row],[Filé produzido (kg)]]/SUMIF(Rend_Filetadores[Data],Rend_Filetadores[[#This Row],[Data]],Rend_Filetadores[Filé produzido (kg)]),"")</f>
        <v>3.7404053565758204E-2</v>
      </c>
    </row>
    <row r="1561" spans="1:9" x14ac:dyDescent="0.3">
      <c r="A1561" s="8">
        <v>45796</v>
      </c>
      <c r="B1561" s="9" t="s">
        <v>30</v>
      </c>
      <c r="C1561" s="16">
        <v>436.79999999999995</v>
      </c>
      <c r="D1561" s="11">
        <v>186.7</v>
      </c>
      <c r="E1561" s="16">
        <v>186.7</v>
      </c>
      <c r="F1561" s="16"/>
      <c r="G1561" s="12">
        <f t="shared" si="24"/>
        <v>0.42742673992673996</v>
      </c>
      <c r="H1561" s="13">
        <f>COUNTIF(Rend_Filetadores[Data],Rend_Filetadores[[#This Row],[Data]])</f>
        <v>17</v>
      </c>
      <c r="I1561" s="23">
        <f>IFERROR(Rend_Filetadores[[#This Row],[Filé produzido (kg)]]/SUMIF(Rend_Filetadores[Data],Rend_Filetadores[[#This Row],[Data]],Rend_Filetadores[Filé produzido (kg)]),"")</f>
        <v>4.0886046842664274E-2</v>
      </c>
    </row>
    <row r="1562" spans="1:9" x14ac:dyDescent="0.3">
      <c r="A1562" s="8">
        <v>45796</v>
      </c>
      <c r="B1562" s="9" t="s">
        <v>19</v>
      </c>
      <c r="C1562" s="16">
        <v>559.80000000000007</v>
      </c>
      <c r="D1562" s="11">
        <v>235.3</v>
      </c>
      <c r="E1562" s="16">
        <v>247.3</v>
      </c>
      <c r="F1562" s="16"/>
      <c r="G1562" s="12">
        <f t="shared" si="24"/>
        <v>0.42032868881743479</v>
      </c>
      <c r="H1562" s="13">
        <f>COUNTIF(Rend_Filetadores[Data],Rend_Filetadores[[#This Row],[Data]])</f>
        <v>17</v>
      </c>
      <c r="I1562" s="23">
        <f>IFERROR(Rend_Filetadores[[#This Row],[Filé produzido (kg)]]/SUMIF(Rend_Filetadores[Data],Rend_Filetadores[[#This Row],[Data]],Rend_Filetadores[Filé produzido (kg)]),"")</f>
        <v>5.4157040086721349E-2</v>
      </c>
    </row>
    <row r="1563" spans="1:9" x14ac:dyDescent="0.3">
      <c r="A1563" s="8">
        <v>45797</v>
      </c>
      <c r="B1563" s="9" t="s">
        <v>9</v>
      </c>
      <c r="C1563" s="16">
        <v>847.50000000000011</v>
      </c>
      <c r="D1563" s="11">
        <v>350.9</v>
      </c>
      <c r="E1563" s="16">
        <v>350.9</v>
      </c>
      <c r="F1563" s="16"/>
      <c r="G1563" s="12">
        <f t="shared" si="24"/>
        <v>0.41404129793510314</v>
      </c>
      <c r="H1563" s="13">
        <f>COUNTIF(Rend_Filetadores[Data],Rend_Filetadores[[#This Row],[Data]])</f>
        <v>16</v>
      </c>
      <c r="I1563" s="23">
        <f>IFERROR(Rend_Filetadores[[#This Row],[Filé produzido (kg)]]/SUMIF(Rend_Filetadores[Data],Rend_Filetadores[[#This Row],[Data]],Rend_Filetadores[Filé produzido (kg)]),"")</f>
        <v>6.9512265180674451E-2</v>
      </c>
    </row>
    <row r="1564" spans="1:9" x14ac:dyDescent="0.3">
      <c r="A1564" s="8">
        <v>45797</v>
      </c>
      <c r="B1564" s="9" t="s">
        <v>26</v>
      </c>
      <c r="C1564" s="16">
        <v>737.7</v>
      </c>
      <c r="D1564" s="11">
        <v>299.5</v>
      </c>
      <c r="E1564" s="16">
        <v>299.5</v>
      </c>
      <c r="F1564" s="16"/>
      <c r="G1564" s="12">
        <f t="shared" si="24"/>
        <v>0.40599159549952551</v>
      </c>
      <c r="H1564" s="13">
        <f>COUNTIF(Rend_Filetadores[Data],Rend_Filetadores[[#This Row],[Data]])</f>
        <v>16</v>
      </c>
      <c r="I1564" s="23">
        <f>IFERROR(Rend_Filetadores[[#This Row],[Filé produzido (kg)]]/SUMIF(Rend_Filetadores[Data],Rend_Filetadores[[#This Row],[Data]],Rend_Filetadores[Filé produzido (kg)]),"")</f>
        <v>5.9330075296699918E-2</v>
      </c>
    </row>
    <row r="1565" spans="1:9" x14ac:dyDescent="0.3">
      <c r="A1565" s="8">
        <v>45797</v>
      </c>
      <c r="B1565" s="9" t="s">
        <v>10</v>
      </c>
      <c r="C1565" s="16">
        <v>812.8</v>
      </c>
      <c r="D1565" s="11">
        <v>346.5</v>
      </c>
      <c r="E1565" s="16">
        <v>366.5</v>
      </c>
      <c r="F1565" s="16"/>
      <c r="G1565" s="12">
        <f t="shared" si="24"/>
        <v>0.42630413385826776</v>
      </c>
      <c r="H1565" s="13">
        <f>COUNTIF(Rend_Filetadores[Data],Rend_Filetadores[[#This Row],[Data]])</f>
        <v>16</v>
      </c>
      <c r="I1565" s="23">
        <f>IFERROR(Rend_Filetadores[[#This Row],[Filé produzido (kg)]]/SUMIF(Rend_Filetadores[Data],Rend_Filetadores[[#This Row],[Data]],Rend_Filetadores[Filé produzido (kg)]),"")</f>
        <v>7.2602579620168681E-2</v>
      </c>
    </row>
    <row r="1566" spans="1:9" x14ac:dyDescent="0.3">
      <c r="A1566" s="8">
        <v>45797</v>
      </c>
      <c r="B1566" s="9" t="s">
        <v>11</v>
      </c>
      <c r="C1566" s="16">
        <v>744.49999999999989</v>
      </c>
      <c r="D1566" s="11">
        <v>303.40000000000009</v>
      </c>
      <c r="E1566" s="16">
        <v>303.40000000000009</v>
      </c>
      <c r="F1566" s="16"/>
      <c r="G1566" s="12">
        <f t="shared" si="24"/>
        <v>0.40752182672934872</v>
      </c>
      <c r="H1566" s="13">
        <f>COUNTIF(Rend_Filetadores[Data],Rend_Filetadores[[#This Row],[Data]])</f>
        <v>16</v>
      </c>
      <c r="I1566" s="23">
        <f>IFERROR(Rend_Filetadores[[#This Row],[Filé produzido (kg)]]/SUMIF(Rend_Filetadores[Data],Rend_Filetadores[[#This Row],[Data]],Rend_Filetadores[Filé produzido (kg)]),"")</f>
        <v>6.0102653906573489E-2</v>
      </c>
    </row>
    <row r="1567" spans="1:9" x14ac:dyDescent="0.3">
      <c r="A1567" s="8">
        <v>45797</v>
      </c>
      <c r="B1567" s="9" t="s">
        <v>16</v>
      </c>
      <c r="C1567" s="16">
        <v>721.1</v>
      </c>
      <c r="D1567" s="11">
        <v>299.3</v>
      </c>
      <c r="E1567" s="16">
        <v>299.3</v>
      </c>
      <c r="F1567" s="16"/>
      <c r="G1567" s="12">
        <f t="shared" si="24"/>
        <v>0.41506032450422964</v>
      </c>
      <c r="H1567" s="13">
        <f>COUNTIF(Rend_Filetadores[Data],Rend_Filetadores[[#This Row],[Data]])</f>
        <v>16</v>
      </c>
      <c r="I1567" s="23">
        <f>IFERROR(Rend_Filetadores[[#This Row],[Filé produzido (kg)]]/SUMIF(Rend_Filetadores[Data],Rend_Filetadores[[#This Row],[Data]],Rend_Filetadores[Filé produzido (kg)]),"")</f>
        <v>5.9290455880808966E-2</v>
      </c>
    </row>
    <row r="1568" spans="1:9" x14ac:dyDescent="0.3">
      <c r="A1568" s="8">
        <v>45797</v>
      </c>
      <c r="B1568" s="9" t="s">
        <v>13</v>
      </c>
      <c r="C1568" s="16">
        <v>958.80000000000007</v>
      </c>
      <c r="D1568" s="11">
        <v>406.8</v>
      </c>
      <c r="E1568" s="16">
        <v>406.8</v>
      </c>
      <c r="F1568" s="16"/>
      <c r="G1568" s="12">
        <f t="shared" si="24"/>
        <v>0.42428035043804752</v>
      </c>
      <c r="H1568" s="13">
        <f>COUNTIF(Rend_Filetadores[Data],Rend_Filetadores[[#This Row],[Data]])</f>
        <v>16</v>
      </c>
      <c r="I1568" s="23">
        <f>IFERROR(Rend_Filetadores[[#This Row],[Filé produzido (kg)]]/SUMIF(Rend_Filetadores[Data],Rend_Filetadores[[#This Row],[Data]],Rend_Filetadores[Filé produzido (kg)]),"")</f>
        <v>8.058589192219541E-2</v>
      </c>
    </row>
    <row r="1569" spans="1:9" x14ac:dyDescent="0.3">
      <c r="A1569" s="8">
        <v>45797</v>
      </c>
      <c r="B1569" s="9" t="s">
        <v>14</v>
      </c>
      <c r="C1569" s="16">
        <v>1113.1000000000001</v>
      </c>
      <c r="D1569" s="11">
        <v>473.7999999999999</v>
      </c>
      <c r="E1569" s="16">
        <v>473.7999999999999</v>
      </c>
      <c r="F1569" s="16"/>
      <c r="G1569" s="12">
        <f t="shared" si="24"/>
        <v>0.42565807205102851</v>
      </c>
      <c r="H1569" s="13">
        <f>COUNTIF(Rend_Filetadores[Data],Rend_Filetadores[[#This Row],[Data]])</f>
        <v>16</v>
      </c>
      <c r="I1569" s="23">
        <f>IFERROR(Rend_Filetadores[[#This Row],[Filé produzido (kg)]]/SUMIF(Rend_Filetadores[Data],Rend_Filetadores[[#This Row],[Data]],Rend_Filetadores[Filé produzido (kg)]),"")</f>
        <v>9.3858396245664152E-2</v>
      </c>
    </row>
    <row r="1570" spans="1:9" x14ac:dyDescent="0.3">
      <c r="A1570" s="8">
        <v>45797</v>
      </c>
      <c r="B1570" s="9" t="s">
        <v>15</v>
      </c>
      <c r="C1570" s="16">
        <v>648.4</v>
      </c>
      <c r="D1570" s="11">
        <v>282.60000000000002</v>
      </c>
      <c r="E1570" s="16">
        <v>282.60000000000002</v>
      </c>
      <c r="F1570" s="16"/>
      <c r="G1570" s="12">
        <f t="shared" si="24"/>
        <v>0.43584207279457132</v>
      </c>
      <c r="H1570" s="13">
        <f>COUNTIF(Rend_Filetadores[Data],Rend_Filetadores[[#This Row],[Data]])</f>
        <v>16</v>
      </c>
      <c r="I1570" s="23">
        <f>IFERROR(Rend_Filetadores[[#This Row],[Filé produzido (kg)]]/SUMIF(Rend_Filetadores[Data],Rend_Filetadores[[#This Row],[Data]],Rend_Filetadores[Filé produzido (kg)]),"")</f>
        <v>5.5982234653914512E-2</v>
      </c>
    </row>
    <row r="1571" spans="1:9" x14ac:dyDescent="0.3">
      <c r="A1571" s="8">
        <v>45797</v>
      </c>
      <c r="B1571" s="9" t="s">
        <v>17</v>
      </c>
      <c r="C1571" s="16">
        <v>666.1</v>
      </c>
      <c r="D1571" s="11">
        <v>261.59999999999997</v>
      </c>
      <c r="E1571" s="16">
        <v>261.59999999999997</v>
      </c>
      <c r="F1571" s="16"/>
      <c r="G1571" s="12">
        <f t="shared" si="24"/>
        <v>0.39273382375018762</v>
      </c>
      <c r="H1571" s="13">
        <f>COUNTIF(Rend_Filetadores[Data],Rend_Filetadores[[#This Row],[Data]])</f>
        <v>16</v>
      </c>
      <c r="I1571" s="23">
        <f>IFERROR(Rend_Filetadores[[#This Row],[Filé produzido (kg)]]/SUMIF(Rend_Filetadores[Data],Rend_Filetadores[[#This Row],[Data]],Rend_Filetadores[Filé produzido (kg)]),"")</f>
        <v>5.182219598536459E-2</v>
      </c>
    </row>
    <row r="1572" spans="1:9" x14ac:dyDescent="0.3">
      <c r="A1572" s="8">
        <v>45797</v>
      </c>
      <c r="B1572" s="9" t="s">
        <v>18</v>
      </c>
      <c r="C1572" s="16">
        <v>625.69999999999993</v>
      </c>
      <c r="D1572" s="11">
        <v>261.19999999999993</v>
      </c>
      <c r="E1572" s="16">
        <v>261.19999999999993</v>
      </c>
      <c r="F1572" s="16"/>
      <c r="G1572" s="12">
        <f t="shared" si="24"/>
        <v>0.4174524532523573</v>
      </c>
      <c r="H1572" s="13">
        <f>COUNTIF(Rend_Filetadores[Data],Rend_Filetadores[[#This Row],[Data]])</f>
        <v>16</v>
      </c>
      <c r="I1572" s="23">
        <f>IFERROR(Rend_Filetadores[[#This Row],[Filé produzido (kg)]]/SUMIF(Rend_Filetadores[Data],Rend_Filetadores[[#This Row],[Data]],Rend_Filetadores[Filé produzido (kg)]),"")</f>
        <v>5.174295715358268E-2</v>
      </c>
    </row>
    <row r="1573" spans="1:9" x14ac:dyDescent="0.3">
      <c r="A1573" s="8">
        <v>45797</v>
      </c>
      <c r="B1573" s="9" t="s">
        <v>20</v>
      </c>
      <c r="C1573" s="16">
        <v>1103.8999999999999</v>
      </c>
      <c r="D1573" s="11">
        <v>454.33</v>
      </c>
      <c r="E1573" s="16">
        <v>454.33</v>
      </c>
      <c r="F1573" s="16"/>
      <c r="G1573" s="12">
        <f t="shared" si="24"/>
        <v>0.41156807681855245</v>
      </c>
      <c r="H1573" s="13">
        <f>COUNTIF(Rend_Filetadores[Data],Rend_Filetadores[[#This Row],[Data]])</f>
        <v>16</v>
      </c>
      <c r="I1573" s="23">
        <f>IFERROR(Rend_Filetadores[[#This Row],[Filé produzido (kg)]]/SUMIF(Rend_Filetadores[Data],Rend_Filetadores[[#This Row],[Data]],Rend_Filetadores[Filé produzido (kg)]),"")</f>
        <v>9.0001446108680036E-2</v>
      </c>
    </row>
    <row r="1574" spans="1:9" x14ac:dyDescent="0.3">
      <c r="A1574" s="8">
        <v>45797</v>
      </c>
      <c r="B1574" s="9" t="s">
        <v>21</v>
      </c>
      <c r="C1574" s="16">
        <v>845.3</v>
      </c>
      <c r="D1574" s="11">
        <v>369.59999999999991</v>
      </c>
      <c r="E1574" s="16">
        <v>369.59999999999991</v>
      </c>
      <c r="F1574" s="16"/>
      <c r="G1574" s="12">
        <f t="shared" si="24"/>
        <v>0.43724121613628292</v>
      </c>
      <c r="H1574" s="13">
        <f>COUNTIF(Rend_Filetadores[Data],Rend_Filetadores[[#This Row],[Data]])</f>
        <v>16</v>
      </c>
      <c r="I1574" s="23">
        <f>IFERROR(Rend_Filetadores[[#This Row],[Filé produzido (kg)]]/SUMIF(Rend_Filetadores[Data],Rend_Filetadores[[#This Row],[Data]],Rend_Filetadores[Filé produzido (kg)]),"")</f>
        <v>7.3216680566478412E-2</v>
      </c>
    </row>
    <row r="1575" spans="1:9" x14ac:dyDescent="0.3">
      <c r="A1575" s="8">
        <v>45797</v>
      </c>
      <c r="B1575" s="9" t="s">
        <v>12</v>
      </c>
      <c r="C1575" s="32">
        <v>669.9</v>
      </c>
      <c r="D1575" s="11">
        <v>283</v>
      </c>
      <c r="E1575" s="16">
        <v>283</v>
      </c>
      <c r="F1575" s="16"/>
      <c r="G1575" s="12">
        <f t="shared" si="24"/>
        <v>0.42245111210628455</v>
      </c>
      <c r="H1575" s="13">
        <f>COUNTIF(Rend_Filetadores[Data],Rend_Filetadores[[#This Row],[Data]])</f>
        <v>16</v>
      </c>
      <c r="I1575" s="23">
        <f>IFERROR(Rend_Filetadores[[#This Row],[Filé produzido (kg)]]/SUMIF(Rend_Filetadores[Data],Rend_Filetadores[[#This Row],[Data]],Rend_Filetadores[Filé produzido (kg)]),"")</f>
        <v>5.6061473485696414E-2</v>
      </c>
    </row>
    <row r="1576" spans="1:9" x14ac:dyDescent="0.3">
      <c r="A1576" s="8">
        <v>45797</v>
      </c>
      <c r="B1576" s="9" t="s">
        <v>35</v>
      </c>
      <c r="C1576" s="32">
        <v>768.99999999999989</v>
      </c>
      <c r="D1576" s="11">
        <v>330.30000000000007</v>
      </c>
      <c r="E1576" s="16">
        <v>331.30000000000007</v>
      </c>
      <c r="F1576" s="16">
        <v>45</v>
      </c>
      <c r="G1576" s="12">
        <f t="shared" si="24"/>
        <v>0.42951885565669717</v>
      </c>
      <c r="H1576" s="13">
        <f>COUNTIF(Rend_Filetadores[Data],Rend_Filetadores[[#This Row],[Data]])</f>
        <v>16</v>
      </c>
      <c r="I1576" s="23">
        <f>IFERROR(Rend_Filetadores[[#This Row],[Filé produzido (kg)]]/SUMIF(Rend_Filetadores[Data],Rend_Filetadores[[#This Row],[Data]],Rend_Filetadores[Filé produzido (kg)]),"")</f>
        <v>6.5629562423361223E-2</v>
      </c>
    </row>
    <row r="1577" spans="1:9" x14ac:dyDescent="0.3">
      <c r="A1577" s="8">
        <v>45797</v>
      </c>
      <c r="B1577" s="9" t="s">
        <v>38</v>
      </c>
      <c r="C1577" s="32">
        <v>312.7</v>
      </c>
      <c r="D1577" s="11">
        <v>132.29999999999998</v>
      </c>
      <c r="E1577" s="16">
        <v>132.29999999999998</v>
      </c>
      <c r="F1577" s="16">
        <v>22</v>
      </c>
      <c r="G1577" s="12">
        <f t="shared" si="24"/>
        <v>0.42308922289734568</v>
      </c>
      <c r="H1577" s="13">
        <f>COUNTIF(Rend_Filetadores[Data],Rend_Filetadores[[#This Row],[Data]])</f>
        <v>16</v>
      </c>
      <c r="I1577" s="23">
        <f>IFERROR(Rend_Filetadores[[#This Row],[Filé produzido (kg)]]/SUMIF(Rend_Filetadores[Data],Rend_Filetadores[[#This Row],[Data]],Rend_Filetadores[Filé produzido (kg)]),"")</f>
        <v>2.6208243611864433E-2</v>
      </c>
    </row>
    <row r="1578" spans="1:9" x14ac:dyDescent="0.3">
      <c r="A1578" s="8">
        <v>45797</v>
      </c>
      <c r="B1578" s="9" t="s">
        <v>30</v>
      </c>
      <c r="C1578" s="32">
        <v>418.90000000000003</v>
      </c>
      <c r="D1578" s="11">
        <v>171.90000000000003</v>
      </c>
      <c r="E1578" s="16">
        <v>171.90000000000003</v>
      </c>
      <c r="F1578" s="16"/>
      <c r="G1578" s="12">
        <f t="shared" si="24"/>
        <v>0.4103604678920984</v>
      </c>
      <c r="H1578" s="13">
        <f>COUNTIF(Rend_Filetadores[Data],Rend_Filetadores[[#This Row],[Data]])</f>
        <v>16</v>
      </c>
      <c r="I1578" s="23">
        <f>IFERROR(Rend_Filetadores[[#This Row],[Filé produzido (kg)]]/SUMIF(Rend_Filetadores[Data],Rend_Filetadores[[#This Row],[Data]],Rend_Filetadores[Filé produzido (kg)]),"")</f>
        <v>3.4052887958272847E-2</v>
      </c>
    </row>
    <row r="1579" spans="1:9" x14ac:dyDescent="0.3">
      <c r="A1579" s="8">
        <v>45798</v>
      </c>
      <c r="B1579" s="9" t="s">
        <v>9</v>
      </c>
      <c r="C1579" s="32">
        <v>731.4</v>
      </c>
      <c r="D1579" s="11">
        <v>296.5</v>
      </c>
      <c r="E1579" s="16">
        <v>296.5</v>
      </c>
      <c r="F1579" s="16"/>
      <c r="G1579" s="12">
        <f t="shared" si="24"/>
        <v>0.40538692917692098</v>
      </c>
      <c r="H1579" s="13">
        <f>COUNTIF(Rend_Filetadores[Data],Rend_Filetadores[[#This Row],[Data]])</f>
        <v>17</v>
      </c>
      <c r="I1579" s="23">
        <f>IFERROR(Rend_Filetadores[[#This Row],[Filé produzido (kg)]]/SUMIF(Rend_Filetadores[Data],Rend_Filetadores[[#This Row],[Data]],Rend_Filetadores[Filé produzido (kg)]),"")</f>
        <v>6.5678862481974298E-2</v>
      </c>
    </row>
    <row r="1580" spans="1:9" x14ac:dyDescent="0.3">
      <c r="A1580" s="8">
        <v>45798</v>
      </c>
      <c r="B1580" s="9" t="s">
        <v>26</v>
      </c>
      <c r="C1580" s="32">
        <v>651.30000000000007</v>
      </c>
      <c r="D1580" s="11">
        <v>253.50000000000003</v>
      </c>
      <c r="E1580" s="16">
        <v>253.50000000000003</v>
      </c>
      <c r="F1580" s="16"/>
      <c r="G1580" s="12">
        <f t="shared" si="24"/>
        <v>0.38922155688622756</v>
      </c>
      <c r="H1580" s="13">
        <f>COUNTIF(Rend_Filetadores[Data],Rend_Filetadores[[#This Row],[Data]])</f>
        <v>17</v>
      </c>
      <c r="I1580" s="23">
        <f>IFERROR(Rend_Filetadores[[#This Row],[Filé produzido (kg)]]/SUMIF(Rend_Filetadores[Data],Rend_Filetadores[[#This Row],[Data]],Rend_Filetadores[Filé produzido (kg)]),"")</f>
        <v>5.6153766068062355E-2</v>
      </c>
    </row>
    <row r="1581" spans="1:9" x14ac:dyDescent="0.3">
      <c r="A1581" s="8">
        <v>45798</v>
      </c>
      <c r="B1581" s="9" t="s">
        <v>10</v>
      </c>
      <c r="C1581" s="32">
        <v>232.90000000000003</v>
      </c>
      <c r="D1581" s="11">
        <v>92.199999999999989</v>
      </c>
      <c r="E1581" s="16">
        <v>92.199999999999989</v>
      </c>
      <c r="F1581" s="16"/>
      <c r="G1581" s="12">
        <f t="shared" si="24"/>
        <v>0.39587805925289815</v>
      </c>
      <c r="H1581" s="13">
        <f>COUNTIF(Rend_Filetadores[Data],Rend_Filetadores[[#This Row],[Data]])</f>
        <v>17</v>
      </c>
      <c r="I1581" s="23">
        <f>IFERROR(Rend_Filetadores[[#This Row],[Filé produzido (kg)]]/SUMIF(Rend_Filetadores[Data],Rend_Filetadores[[#This Row],[Data]],Rend_Filetadores[Filé produzido (kg)]),"")</f>
        <v>2.0423578822387961E-2</v>
      </c>
    </row>
    <row r="1582" spans="1:9" x14ac:dyDescent="0.3">
      <c r="A1582" s="8">
        <v>45798</v>
      </c>
      <c r="B1582" s="9" t="s">
        <v>11</v>
      </c>
      <c r="C1582" s="32">
        <v>617.59999999999991</v>
      </c>
      <c r="D1582" s="11">
        <v>256.30000000000007</v>
      </c>
      <c r="E1582" s="16">
        <v>256.30000000000007</v>
      </c>
      <c r="F1582" s="16"/>
      <c r="G1582" s="12">
        <f t="shared" si="24"/>
        <v>0.41499352331606237</v>
      </c>
      <c r="H1582" s="13">
        <f>COUNTIF(Rend_Filetadores[Data],Rend_Filetadores[[#This Row],[Data]])</f>
        <v>17</v>
      </c>
      <c r="I1582" s="23">
        <f>IFERROR(Rend_Filetadores[[#This Row],[Filé produzido (kg)]]/SUMIF(Rend_Filetadores[Data],Rend_Filetadores[[#This Row],[Data]],Rend_Filetadores[Filé produzido (kg)]),"")</f>
        <v>5.6774004904317096E-2</v>
      </c>
    </row>
    <row r="1583" spans="1:9" x14ac:dyDescent="0.3">
      <c r="A1583" s="8">
        <v>45798</v>
      </c>
      <c r="B1583" s="9" t="s">
        <v>16</v>
      </c>
      <c r="C1583" s="32">
        <v>613.5</v>
      </c>
      <c r="D1583" s="11">
        <v>252.4</v>
      </c>
      <c r="E1583" s="16">
        <v>252.4</v>
      </c>
      <c r="F1583" s="16"/>
      <c r="G1583" s="12">
        <f t="shared" si="24"/>
        <v>0.41140994295028527</v>
      </c>
      <c r="H1583" s="13">
        <f>COUNTIF(Rend_Filetadores[Data],Rend_Filetadores[[#This Row],[Data]])</f>
        <v>17</v>
      </c>
      <c r="I1583" s="23">
        <f>IFERROR(Rend_Filetadores[[#This Row],[Filé produzido (kg)]]/SUMIF(Rend_Filetadores[Data],Rend_Filetadores[[#This Row],[Data]],Rend_Filetadores[Filé produzido (kg)]),"")</f>
        <v>5.5910100810962274E-2</v>
      </c>
    </row>
    <row r="1584" spans="1:9" x14ac:dyDescent="0.3">
      <c r="A1584" s="8">
        <v>45798</v>
      </c>
      <c r="B1584" s="9" t="s">
        <v>13</v>
      </c>
      <c r="C1584" s="32">
        <v>871.6</v>
      </c>
      <c r="D1584" s="11">
        <v>357.10000000000008</v>
      </c>
      <c r="E1584" s="16">
        <v>357.10000000000008</v>
      </c>
      <c r="F1584" s="16"/>
      <c r="G1584" s="12">
        <f t="shared" si="24"/>
        <v>0.40970628728774677</v>
      </c>
      <c r="H1584" s="13">
        <f>COUNTIF(Rend_Filetadores[Data],Rend_Filetadores[[#This Row],[Data]])</f>
        <v>17</v>
      </c>
      <c r="I1584" s="23">
        <f>IFERROR(Rend_Filetadores[[#This Row],[Filé produzido (kg)]]/SUMIF(Rend_Filetadores[Data],Rend_Filetadores[[#This Row],[Data]],Rend_Filetadores[Filé produzido (kg)]),"")</f>
        <v>7.9102603009487446E-2</v>
      </c>
    </row>
    <row r="1585" spans="1:9" x14ac:dyDescent="0.3">
      <c r="A1585" s="8">
        <v>45798</v>
      </c>
      <c r="B1585" s="9" t="s">
        <v>14</v>
      </c>
      <c r="C1585" s="32">
        <v>897.5</v>
      </c>
      <c r="D1585" s="11">
        <v>374.19999999999993</v>
      </c>
      <c r="E1585" s="16">
        <v>374.19999999999993</v>
      </c>
      <c r="F1585" s="16"/>
      <c r="G1585" s="12">
        <f t="shared" si="24"/>
        <v>0.41693593314763222</v>
      </c>
      <c r="H1585" s="13">
        <f>COUNTIF(Rend_Filetadores[Data],Rend_Filetadores[[#This Row],[Data]])</f>
        <v>17</v>
      </c>
      <c r="I1585" s="23">
        <f>IFERROR(Rend_Filetadores[[#This Row],[Filé produzido (kg)]]/SUMIF(Rend_Filetadores[Data],Rend_Filetadores[[#This Row],[Data]],Rend_Filetadores[Filé produzido (kg)]),"")</f>
        <v>8.2890490188043106E-2</v>
      </c>
    </row>
    <row r="1586" spans="1:9" x14ac:dyDescent="0.3">
      <c r="A1586" s="8">
        <v>45798</v>
      </c>
      <c r="B1586" s="9" t="s">
        <v>15</v>
      </c>
      <c r="C1586" s="32">
        <v>622.09999999999991</v>
      </c>
      <c r="D1586" s="11">
        <v>255.90000000000003</v>
      </c>
      <c r="E1586" s="16">
        <v>255.90000000000003</v>
      </c>
      <c r="F1586" s="16"/>
      <c r="G1586" s="12">
        <f t="shared" si="24"/>
        <v>0.41134865777206248</v>
      </c>
      <c r="H1586" s="13">
        <f>COUNTIF(Rend_Filetadores[Data],Rend_Filetadores[[#This Row],[Data]])</f>
        <v>17</v>
      </c>
      <c r="I1586" s="23">
        <f>IFERROR(Rend_Filetadores[[#This Row],[Filé produzido (kg)]]/SUMIF(Rend_Filetadores[Data],Rend_Filetadores[[#This Row],[Data]],Rend_Filetadores[Filé produzido (kg)]),"")</f>
        <v>5.6685399356280697E-2</v>
      </c>
    </row>
    <row r="1587" spans="1:9" x14ac:dyDescent="0.3">
      <c r="A1587" s="8">
        <v>45798</v>
      </c>
      <c r="B1587" s="9" t="s">
        <v>17</v>
      </c>
      <c r="C1587" s="32">
        <v>620.60000000000014</v>
      </c>
      <c r="D1587" s="11">
        <v>246.29999999999998</v>
      </c>
      <c r="E1587" s="16">
        <v>246.29999999999998</v>
      </c>
      <c r="F1587" s="16"/>
      <c r="G1587" s="12">
        <f t="shared" si="24"/>
        <v>0.3968739929100869</v>
      </c>
      <c r="H1587" s="13">
        <f>COUNTIF(Rend_Filetadores[Data],Rend_Filetadores[[#This Row],[Data]])</f>
        <v>17</v>
      </c>
      <c r="I1587" s="23">
        <f>IFERROR(Rend_Filetadores[[#This Row],[Filé produzido (kg)]]/SUMIF(Rend_Filetadores[Data],Rend_Filetadores[[#This Row],[Data]],Rend_Filetadores[Filé produzido (kg)]),"")</f>
        <v>5.4558866203407316E-2</v>
      </c>
    </row>
    <row r="1588" spans="1:9" x14ac:dyDescent="0.3">
      <c r="A1588" s="8">
        <v>45798</v>
      </c>
      <c r="B1588" s="9" t="s">
        <v>18</v>
      </c>
      <c r="C1588" s="32">
        <v>611.69999999999993</v>
      </c>
      <c r="D1588" s="11">
        <v>249.5</v>
      </c>
      <c r="E1588" s="16">
        <v>249.5</v>
      </c>
      <c r="F1588" s="16"/>
      <c r="G1588" s="12">
        <f t="shared" si="24"/>
        <v>0.40787967958149424</v>
      </c>
      <c r="H1588" s="13">
        <f>COUNTIF(Rend_Filetadores[Data],Rend_Filetadores[[#This Row],[Data]])</f>
        <v>17</v>
      </c>
      <c r="I1588" s="23">
        <f>IFERROR(Rend_Filetadores[[#This Row],[Filé produzido (kg)]]/SUMIF(Rend_Filetadores[Data],Rend_Filetadores[[#This Row],[Data]],Rend_Filetadores[Filé produzido (kg)]),"")</f>
        <v>5.5267710587698443E-2</v>
      </c>
    </row>
    <row r="1589" spans="1:9" x14ac:dyDescent="0.3">
      <c r="A1589" s="8">
        <v>45798</v>
      </c>
      <c r="B1589" s="9" t="s">
        <v>20</v>
      </c>
      <c r="C1589" s="32">
        <v>871.8</v>
      </c>
      <c r="D1589" s="11">
        <v>356.29</v>
      </c>
      <c r="E1589" s="16">
        <v>356.29</v>
      </c>
      <c r="F1589" s="16">
        <v>35</v>
      </c>
      <c r="G1589" s="12">
        <f t="shared" si="24"/>
        <v>0.40868318421656347</v>
      </c>
      <c r="H1589" s="13">
        <f>COUNTIF(Rend_Filetadores[Data],Rend_Filetadores[[#This Row],[Data]])</f>
        <v>17</v>
      </c>
      <c r="I1589" s="23">
        <f>IFERROR(Rend_Filetadores[[#This Row],[Filé produzido (kg)]]/SUMIF(Rend_Filetadores[Data],Rend_Filetadores[[#This Row],[Data]],Rend_Filetadores[Filé produzido (kg)]),"")</f>
        <v>7.8923176774713749E-2</v>
      </c>
    </row>
    <row r="1590" spans="1:9" x14ac:dyDescent="0.3">
      <c r="A1590" s="8">
        <v>45798</v>
      </c>
      <c r="B1590" s="9" t="s">
        <v>21</v>
      </c>
      <c r="C1590" s="32">
        <v>722.30000000000007</v>
      </c>
      <c r="D1590" s="11">
        <v>309.19999999999993</v>
      </c>
      <c r="E1590" s="16">
        <v>309.19999999999993</v>
      </c>
      <c r="F1590" s="16"/>
      <c r="G1590" s="12">
        <f t="shared" si="24"/>
        <v>0.42807697632562636</v>
      </c>
      <c r="H1590" s="13">
        <f>COUNTIF(Rend_Filetadores[Data],Rend_Filetadores[[#This Row],[Data]])</f>
        <v>17</v>
      </c>
      <c r="I1590" s="23">
        <f>IFERROR(Rend_Filetadores[[#This Row],[Filé produzido (kg)]]/SUMIF(Rend_Filetadores[Data],Rend_Filetadores[[#This Row],[Data]],Rend_Filetadores[Filé produzido (kg)]),"")</f>
        <v>6.8492088632129675E-2</v>
      </c>
    </row>
    <row r="1591" spans="1:9" x14ac:dyDescent="0.3">
      <c r="A1591" s="8">
        <v>45798</v>
      </c>
      <c r="B1591" s="9" t="s">
        <v>12</v>
      </c>
      <c r="C1591" s="32">
        <v>690.2</v>
      </c>
      <c r="D1591" s="11">
        <v>292.09999999999997</v>
      </c>
      <c r="E1591" s="16">
        <v>292.09999999999997</v>
      </c>
      <c r="F1591" s="16"/>
      <c r="G1591" s="12">
        <f t="shared" si="24"/>
        <v>0.42321066357577508</v>
      </c>
      <c r="H1591" s="13">
        <f>COUNTIF(Rend_Filetadores[Data],Rend_Filetadores[[#This Row],[Data]])</f>
        <v>17</v>
      </c>
      <c r="I1591" s="23">
        <f>IFERROR(Rend_Filetadores[[#This Row],[Filé produzido (kg)]]/SUMIF(Rend_Filetadores[Data],Rend_Filetadores[[#This Row],[Data]],Rend_Filetadores[Filé produzido (kg)]),"")</f>
        <v>6.4704201453574001E-2</v>
      </c>
    </row>
    <row r="1592" spans="1:9" x14ac:dyDescent="0.3">
      <c r="A1592" s="8">
        <v>45798</v>
      </c>
      <c r="B1592" s="9" t="s">
        <v>35</v>
      </c>
      <c r="C1592" s="32">
        <v>704.1</v>
      </c>
      <c r="D1592" s="11">
        <v>301.10000000000002</v>
      </c>
      <c r="E1592" s="16">
        <v>306.10000000000002</v>
      </c>
      <c r="F1592" s="16"/>
      <c r="G1592" s="12">
        <f t="shared" si="24"/>
        <v>0.42763811958528619</v>
      </c>
      <c r="H1592" s="13">
        <f>COUNTIF(Rend_Filetadores[Data],Rend_Filetadores[[#This Row],[Data]])</f>
        <v>17</v>
      </c>
      <c r="I1592" s="23">
        <f>IFERROR(Rend_Filetadores[[#This Row],[Filé produzido (kg)]]/SUMIF(Rend_Filetadores[Data],Rend_Filetadores[[#This Row],[Data]],Rend_Filetadores[Filé produzido (kg)]),"")</f>
        <v>6.7805395634847679E-2</v>
      </c>
    </row>
    <row r="1593" spans="1:9" x14ac:dyDescent="0.3">
      <c r="A1593" s="8">
        <v>45798</v>
      </c>
      <c r="B1593" s="9" t="s">
        <v>38</v>
      </c>
      <c r="C1593" s="32">
        <v>405.7</v>
      </c>
      <c r="D1593" s="11">
        <v>166.90000000000003</v>
      </c>
      <c r="E1593" s="16">
        <v>166.90000000000003</v>
      </c>
      <c r="F1593" s="16"/>
      <c r="G1593" s="12">
        <f t="shared" si="24"/>
        <v>0.41138772491989162</v>
      </c>
      <c r="H1593" s="13">
        <f>COUNTIF(Rend_Filetadores[Data],Rend_Filetadores[[#This Row],[Data]])</f>
        <v>17</v>
      </c>
      <c r="I1593" s="23">
        <f>IFERROR(Rend_Filetadores[[#This Row],[Filé produzido (kg)]]/SUMIF(Rend_Filetadores[Data],Rend_Filetadores[[#This Row],[Data]],Rend_Filetadores[Filé produzido (kg)]),"")</f>
        <v>3.6970664918183856E-2</v>
      </c>
    </row>
    <row r="1594" spans="1:9" x14ac:dyDescent="0.3">
      <c r="A1594" s="8">
        <v>45798</v>
      </c>
      <c r="B1594" s="9" t="s">
        <v>30</v>
      </c>
      <c r="C1594" s="32">
        <v>490.6</v>
      </c>
      <c r="D1594" s="11">
        <v>200.39999999999998</v>
      </c>
      <c r="E1594" s="16">
        <v>200.39999999999998</v>
      </c>
      <c r="F1594" s="16"/>
      <c r="G1594" s="12">
        <f t="shared" si="24"/>
        <v>0.40847941296371781</v>
      </c>
      <c r="H1594" s="13">
        <f>COUNTIF(Rend_Filetadores[Data],Rend_Filetadores[[#This Row],[Data]])</f>
        <v>17</v>
      </c>
      <c r="I1594" s="23">
        <f>IFERROR(Rend_Filetadores[[#This Row],[Filé produzido (kg)]]/SUMIF(Rend_Filetadores[Data],Rend_Filetadores[[#This Row],[Data]],Rend_Filetadores[Filé produzido (kg)]),"")</f>
        <v>4.4391379566231529E-2</v>
      </c>
    </row>
    <row r="1595" spans="1:9" x14ac:dyDescent="0.3">
      <c r="A1595" s="8">
        <v>45798</v>
      </c>
      <c r="B1595" s="9" t="s">
        <v>19</v>
      </c>
      <c r="C1595" s="32">
        <v>612.4</v>
      </c>
      <c r="D1595" s="11">
        <v>249.5</v>
      </c>
      <c r="E1595" s="16">
        <v>249.5</v>
      </c>
      <c r="F1595" s="16"/>
      <c r="G1595" s="12">
        <f t="shared" si="24"/>
        <v>0.40741345525800132</v>
      </c>
      <c r="H1595" s="13">
        <f>COUNTIF(Rend_Filetadores[Data],Rend_Filetadores[[#This Row],[Data]])</f>
        <v>17</v>
      </c>
      <c r="I1595" s="36">
        <f>IFERROR(Rend_Filetadores[[#This Row],[Filé produzido (kg)]]/SUMIF(Rend_Filetadores[Data],Rend_Filetadores[[#This Row],[Data]],Rend_Filetadores[Filé produzido (kg)]),"")</f>
        <v>5.5267710587698443E-2</v>
      </c>
    </row>
    <row r="1596" spans="1:9" x14ac:dyDescent="0.3">
      <c r="A1596" s="8">
        <v>45799</v>
      </c>
      <c r="B1596" s="9" t="s">
        <v>9</v>
      </c>
      <c r="C1596" s="32">
        <v>721</v>
      </c>
      <c r="D1596" s="11">
        <v>310.20000000000005</v>
      </c>
      <c r="E1596" s="16">
        <v>310.20000000000005</v>
      </c>
      <c r="F1596" s="16"/>
      <c r="G1596" s="12">
        <f t="shared" si="24"/>
        <v>0.43023578363384196</v>
      </c>
      <c r="H1596" s="13">
        <f>COUNTIF(Rend_Filetadores[Data],Rend_Filetadores[[#This Row],[Data]])</f>
        <v>17</v>
      </c>
      <c r="I1596" s="36">
        <f>IFERROR(Rend_Filetadores[[#This Row],[Filé produzido (kg)]]/SUMIF(Rend_Filetadores[Data],Rend_Filetadores[[#This Row],[Data]],Rend_Filetadores[Filé produzido (kg)]),"")</f>
        <v>6.4076346284935262E-2</v>
      </c>
    </row>
    <row r="1597" spans="1:9" x14ac:dyDescent="0.3">
      <c r="A1597" s="8">
        <v>45799</v>
      </c>
      <c r="B1597" s="9" t="s">
        <v>26</v>
      </c>
      <c r="C1597" s="32">
        <v>716.3</v>
      </c>
      <c r="D1597" s="11">
        <v>296.5</v>
      </c>
      <c r="E1597" s="16">
        <v>296.5</v>
      </c>
      <c r="F1597" s="16"/>
      <c r="G1597" s="12">
        <f t="shared" si="24"/>
        <v>0.41393270975848112</v>
      </c>
      <c r="H1597" s="13">
        <f>COUNTIF(Rend_Filetadores[Data],Rend_Filetadores[[#This Row],[Data]])</f>
        <v>17</v>
      </c>
      <c r="I1597" s="36">
        <f>IFERROR(Rend_Filetadores[[#This Row],[Filé produzido (kg)]]/SUMIF(Rend_Filetadores[Data],Rend_Filetadores[[#This Row],[Data]],Rend_Filetadores[Filé produzido (kg)]),"")</f>
        <v>6.1246410939662481E-2</v>
      </c>
    </row>
    <row r="1598" spans="1:9" x14ac:dyDescent="0.3">
      <c r="A1598" s="8">
        <v>45799</v>
      </c>
      <c r="B1598" s="9" t="s">
        <v>10</v>
      </c>
      <c r="C1598" s="32">
        <v>612.29999999999995</v>
      </c>
      <c r="D1598" s="11">
        <v>268.7999999999999</v>
      </c>
      <c r="E1598" s="16">
        <v>268.7999999999999</v>
      </c>
      <c r="F1598" s="16"/>
      <c r="G1598" s="12">
        <f t="shared" si="24"/>
        <v>0.43900048995590385</v>
      </c>
      <c r="H1598" s="13">
        <f>COUNTIF(Rend_Filetadores[Data],Rend_Filetadores[[#This Row],[Data]])</f>
        <v>17</v>
      </c>
      <c r="I1598" s="36">
        <f>IFERROR(Rend_Filetadores[[#This Row],[Filé produzido (kg)]]/SUMIF(Rend_Filetadores[Data],Rend_Filetadores[[#This Row],[Data]],Rend_Filetadores[Filé produzido (kg)]),"")</f>
        <v>5.5524570861994159E-2</v>
      </c>
    </row>
    <row r="1599" spans="1:9" x14ac:dyDescent="0.3">
      <c r="A1599" s="8">
        <v>45799</v>
      </c>
      <c r="B1599" s="9" t="s">
        <v>11</v>
      </c>
      <c r="C1599" s="32">
        <v>722.00000000000011</v>
      </c>
      <c r="D1599" s="11">
        <v>309.99999999999994</v>
      </c>
      <c r="E1599" s="16">
        <v>309.99999999999994</v>
      </c>
      <c r="F1599" s="16"/>
      <c r="G1599" s="12">
        <f t="shared" si="24"/>
        <v>0.42936288088642643</v>
      </c>
      <c r="H1599" s="13">
        <f>COUNTIF(Rend_Filetadores[Data],Rend_Filetadores[[#This Row],[Data]])</f>
        <v>17</v>
      </c>
      <c r="I1599" s="36">
        <f>IFERROR(Rend_Filetadores[[#This Row],[Filé produzido (kg)]]/SUMIF(Rend_Filetadores[Data],Rend_Filetadores[[#This Row],[Data]],Rend_Filetadores[Filé produzido (kg)]),"")</f>
        <v>6.4035033360186733E-2</v>
      </c>
    </row>
    <row r="1600" spans="1:9" x14ac:dyDescent="0.3">
      <c r="A1600" s="8">
        <v>45799</v>
      </c>
      <c r="B1600" s="9" t="s">
        <v>16</v>
      </c>
      <c r="C1600" s="32">
        <v>645.69999999999993</v>
      </c>
      <c r="D1600" s="11">
        <v>274.3</v>
      </c>
      <c r="E1600" s="16">
        <v>274.3</v>
      </c>
      <c r="F1600" s="16"/>
      <c r="G1600" s="12">
        <f t="shared" si="24"/>
        <v>0.42481028341334992</v>
      </c>
      <c r="H1600" s="13">
        <f>COUNTIF(Rend_Filetadores[Data],Rend_Filetadores[[#This Row],[Data]])</f>
        <v>17</v>
      </c>
      <c r="I1600" s="36">
        <f>IFERROR(Rend_Filetadores[[#This Row],[Filé produzido (kg)]]/SUMIF(Rend_Filetadores[Data],Rend_Filetadores[[#This Row],[Data]],Rend_Filetadores[Filé produzido (kg)]),"")</f>
        <v>5.6660676292578142E-2</v>
      </c>
    </row>
    <row r="1601" spans="1:9" x14ac:dyDescent="0.3">
      <c r="A1601" s="8">
        <v>45799</v>
      </c>
      <c r="B1601" s="9" t="s">
        <v>13</v>
      </c>
      <c r="C1601" s="32">
        <v>785.9</v>
      </c>
      <c r="D1601" s="11">
        <v>344.70000000000005</v>
      </c>
      <c r="E1601" s="16">
        <v>344.70000000000005</v>
      </c>
      <c r="F1601" s="16"/>
      <c r="G1601" s="12">
        <f t="shared" si="24"/>
        <v>0.43860542053696405</v>
      </c>
      <c r="H1601" s="13">
        <f>COUNTIF(Rend_Filetadores[Data],Rend_Filetadores[[#This Row],[Data]])</f>
        <v>17</v>
      </c>
      <c r="I1601" s="36">
        <f>IFERROR(Rend_Filetadores[[#This Row],[Filé produzido (kg)]]/SUMIF(Rend_Filetadores[Data],Rend_Filetadores[[#This Row],[Data]],Rend_Filetadores[Filé produzido (kg)]),"")</f>
        <v>7.1202825804052822E-2</v>
      </c>
    </row>
    <row r="1602" spans="1:9" x14ac:dyDescent="0.3">
      <c r="A1602" s="8">
        <v>45799</v>
      </c>
      <c r="B1602" s="9" t="s">
        <v>14</v>
      </c>
      <c r="C1602" s="32">
        <v>888.1</v>
      </c>
      <c r="D1602" s="11">
        <v>389.99999999999994</v>
      </c>
      <c r="E1602" s="16">
        <v>389.99999999999994</v>
      </c>
      <c r="F1602" s="16">
        <v>5</v>
      </c>
      <c r="G1602" s="12">
        <f t="shared" si="24"/>
        <v>0.43913973651615801</v>
      </c>
      <c r="H1602" s="13">
        <f>COUNTIF(Rend_Filetadores[Data],Rend_Filetadores[[#This Row],[Data]])</f>
        <v>17</v>
      </c>
      <c r="I1602" s="23">
        <f>IFERROR(Rend_Filetadores[[#This Row],[Filé produzido (kg)]]/SUMIF(Rend_Filetadores[Data],Rend_Filetadores[[#This Row],[Data]],Rend_Filetadores[Filé produzido (kg)]),"")</f>
        <v>8.0560203259589763E-2</v>
      </c>
    </row>
    <row r="1603" spans="1:9" x14ac:dyDescent="0.3">
      <c r="A1603" s="8">
        <v>45799</v>
      </c>
      <c r="B1603" s="9" t="s">
        <v>15</v>
      </c>
      <c r="C1603" s="32">
        <v>611.4</v>
      </c>
      <c r="D1603" s="11">
        <v>262.39999999999998</v>
      </c>
      <c r="E1603" s="16">
        <v>262.39999999999998</v>
      </c>
      <c r="F1603" s="16"/>
      <c r="G1603" s="12">
        <f t="shared" si="24"/>
        <v>0.42917893359502779</v>
      </c>
      <c r="H1603" s="13">
        <f>COUNTIF(Rend_Filetadores[Data],Rend_Filetadores[[#This Row],[Data]])</f>
        <v>17</v>
      </c>
      <c r="I1603" s="23">
        <f>IFERROR(Rend_Filetadores[[#This Row],[Filé produzido (kg)]]/SUMIF(Rend_Filetadores[Data],Rend_Filetadores[[#This Row],[Data]],Rend_Filetadores[Filé produzido (kg)]),"")</f>
        <v>5.4202557270041932E-2</v>
      </c>
    </row>
    <row r="1604" spans="1:9" x14ac:dyDescent="0.3">
      <c r="A1604" s="8">
        <v>45799</v>
      </c>
      <c r="B1604" s="9" t="s">
        <v>44</v>
      </c>
      <c r="C1604" s="32">
        <v>411.90000000000003</v>
      </c>
      <c r="D1604" s="11">
        <v>173.39999999999998</v>
      </c>
      <c r="E1604" s="16">
        <v>173.39999999999998</v>
      </c>
      <c r="F1604" s="16"/>
      <c r="G1604" s="12">
        <f t="shared" ref="G1604:G1667" si="25">IFERROR(D1604/C1604,"")</f>
        <v>0.42097596504005819</v>
      </c>
      <c r="H1604" s="13">
        <f>COUNTIF(Rend_Filetadores[Data],Rend_Filetadores[[#This Row],[Data]])</f>
        <v>17</v>
      </c>
      <c r="I1604" s="23">
        <f>IFERROR(Rend_Filetadores[[#This Row],[Filé produzido (kg)]]/SUMIF(Rend_Filetadores[Data],Rend_Filetadores[[#This Row],[Data]],Rend_Filetadores[Filé produzido (kg)]),"")</f>
        <v>3.5818305756956062E-2</v>
      </c>
    </row>
    <row r="1605" spans="1:9" x14ac:dyDescent="0.3">
      <c r="A1605" s="8">
        <v>45799</v>
      </c>
      <c r="B1605" s="9" t="s">
        <v>17</v>
      </c>
      <c r="C1605" s="32">
        <v>627.39999999999986</v>
      </c>
      <c r="D1605" s="11">
        <v>258.7000000000001</v>
      </c>
      <c r="E1605" s="16">
        <v>258.7000000000001</v>
      </c>
      <c r="F1605" s="16"/>
      <c r="G1605" s="12">
        <f t="shared" si="25"/>
        <v>0.41233662735097254</v>
      </c>
      <c r="H1605" s="13">
        <f>COUNTIF(Rend_Filetadores[Data],Rend_Filetadores[[#This Row],[Data]])</f>
        <v>17</v>
      </c>
      <c r="I1605" s="23">
        <f>IFERROR(Rend_Filetadores[[#This Row],[Filé produzido (kg)]]/SUMIF(Rend_Filetadores[Data],Rend_Filetadores[[#This Row],[Data]],Rend_Filetadores[Filé produzido (kg)]),"")</f>
        <v>5.3438268162194567E-2</v>
      </c>
    </row>
    <row r="1606" spans="1:9" x14ac:dyDescent="0.3">
      <c r="A1606" s="8">
        <v>45799</v>
      </c>
      <c r="B1606" s="9" t="s">
        <v>18</v>
      </c>
      <c r="C1606" s="32">
        <v>616.69999999999993</v>
      </c>
      <c r="D1606" s="11">
        <v>258.7</v>
      </c>
      <c r="E1606" s="16">
        <v>275.7</v>
      </c>
      <c r="F1606" s="16"/>
      <c r="G1606" s="12">
        <f t="shared" si="25"/>
        <v>0.41949083833306311</v>
      </c>
      <c r="H1606" s="13">
        <f>COUNTIF(Rend_Filetadores[Data],Rend_Filetadores[[#This Row],[Data]])</f>
        <v>17</v>
      </c>
      <c r="I1606" s="23">
        <f>IFERROR(Rend_Filetadores[[#This Row],[Filé produzido (kg)]]/SUMIF(Rend_Filetadores[Data],Rend_Filetadores[[#This Row],[Data]],Rend_Filetadores[Filé produzido (kg)]),"")</f>
        <v>5.6949866765817689E-2</v>
      </c>
    </row>
    <row r="1607" spans="1:9" x14ac:dyDescent="0.3">
      <c r="A1607" s="8">
        <v>45799</v>
      </c>
      <c r="B1607" s="9" t="s">
        <v>20</v>
      </c>
      <c r="C1607" s="32">
        <v>841.6</v>
      </c>
      <c r="D1607" s="11">
        <v>354.5</v>
      </c>
      <c r="E1607" s="16">
        <v>354.5</v>
      </c>
      <c r="F1607" s="16"/>
      <c r="G1607" s="12">
        <f t="shared" si="25"/>
        <v>0.42122148288973382</v>
      </c>
      <c r="H1607" s="13">
        <f>COUNTIF(Rend_Filetadores[Data],Rend_Filetadores[[#This Row],[Data]])</f>
        <v>17</v>
      </c>
      <c r="I1607" s="23">
        <f>IFERROR(Rend_Filetadores[[#This Row],[Filé produzido (kg)]]/SUMIF(Rend_Filetadores[Data],Rend_Filetadores[[#This Row],[Data]],Rend_Filetadores[Filé produzido (kg)]),"")</f>
        <v>7.3227159116729681E-2</v>
      </c>
    </row>
    <row r="1608" spans="1:9" x14ac:dyDescent="0.3">
      <c r="A1608" s="8">
        <v>45799</v>
      </c>
      <c r="B1608" s="9" t="s">
        <v>21</v>
      </c>
      <c r="C1608" s="32">
        <v>692.4</v>
      </c>
      <c r="D1608" s="11">
        <v>301.10000000000002</v>
      </c>
      <c r="E1608" s="16">
        <v>311.10000000000002</v>
      </c>
      <c r="F1608" s="16"/>
      <c r="G1608" s="12">
        <f t="shared" si="25"/>
        <v>0.43486424032351245</v>
      </c>
      <c r="H1608" s="13">
        <f>COUNTIF(Rend_Filetadores[Data],Rend_Filetadores[[#This Row],[Data]])</f>
        <v>17</v>
      </c>
      <c r="I1608" s="23">
        <f>IFERROR(Rend_Filetadores[[#This Row],[Filé produzido (kg)]]/SUMIF(Rend_Filetadores[Data],Rend_Filetadores[[#This Row],[Data]],Rend_Filetadores[Filé produzido (kg)]),"")</f>
        <v>6.4262254446303541E-2</v>
      </c>
    </row>
    <row r="1609" spans="1:9" x14ac:dyDescent="0.3">
      <c r="A1609" s="8">
        <v>45799</v>
      </c>
      <c r="B1609" s="9" t="s">
        <v>12</v>
      </c>
      <c r="C1609" s="10">
        <v>581.4</v>
      </c>
      <c r="D1609" s="11">
        <v>239.2</v>
      </c>
      <c r="E1609" s="10">
        <v>239.2</v>
      </c>
      <c r="F1609" s="10"/>
      <c r="G1609" s="12">
        <f t="shared" si="25"/>
        <v>0.41142070863433094</v>
      </c>
      <c r="H1609" s="13">
        <f>COUNTIF(Rend_Filetadores[Data],Rend_Filetadores[[#This Row],[Data]])</f>
        <v>17</v>
      </c>
      <c r="I1609" s="23">
        <f>IFERROR(Rend_Filetadores[[#This Row],[Filé produzido (kg)]]/SUMIF(Rend_Filetadores[Data],Rend_Filetadores[[#This Row],[Data]],Rend_Filetadores[Filé produzido (kg)]),"")</f>
        <v>4.9410257999215057E-2</v>
      </c>
    </row>
    <row r="1610" spans="1:9" x14ac:dyDescent="0.3">
      <c r="A1610" s="8">
        <v>45799</v>
      </c>
      <c r="B1610" s="9" t="s">
        <v>35</v>
      </c>
      <c r="C1610" s="10">
        <v>719.6</v>
      </c>
      <c r="D1610" s="11">
        <v>307.7</v>
      </c>
      <c r="E1610" s="10">
        <v>317.7</v>
      </c>
      <c r="F1610" s="10"/>
      <c r="G1610" s="12">
        <f t="shared" si="25"/>
        <v>0.42759866592551415</v>
      </c>
      <c r="H1610" s="13">
        <f>COUNTIF(Rend_Filetadores[Data],Rend_Filetadores[[#This Row],[Data]])</f>
        <v>17</v>
      </c>
      <c r="I1610" s="23">
        <f>IFERROR(Rend_Filetadores[[#This Row],[Filé produzido (kg)]]/SUMIF(Rend_Filetadores[Data],Rend_Filetadores[[#This Row],[Data]],Rend_Filetadores[Filé produzido (kg)]),"")</f>
        <v>6.5625580963004276E-2</v>
      </c>
    </row>
    <row r="1611" spans="1:9" x14ac:dyDescent="0.3">
      <c r="A1611" s="8">
        <v>45799</v>
      </c>
      <c r="B1611" s="9" t="s">
        <v>38</v>
      </c>
      <c r="C1611" s="15">
        <v>435.9</v>
      </c>
      <c r="D1611" s="11">
        <v>187.20000000000002</v>
      </c>
      <c r="E1611" s="10">
        <v>187.20000000000002</v>
      </c>
      <c r="F1611" s="10"/>
      <c r="G1611" s="12">
        <f t="shared" si="25"/>
        <v>0.42945629731589818</v>
      </c>
      <c r="H1611" s="13">
        <f>COUNTIF(Rend_Filetadores[Data],Rend_Filetadores[[#This Row],[Data]])</f>
        <v>17</v>
      </c>
      <c r="I1611" s="23">
        <f>IFERROR(Rend_Filetadores[[#This Row],[Filé produzido (kg)]]/SUMIF(Rend_Filetadores[Data],Rend_Filetadores[[#This Row],[Data]],Rend_Filetadores[Filé produzido (kg)]),"")</f>
        <v>3.8668897564603094E-2</v>
      </c>
    </row>
    <row r="1612" spans="1:9" x14ac:dyDescent="0.3">
      <c r="A1612" s="8">
        <v>45799</v>
      </c>
      <c r="B1612" s="9" t="s">
        <v>19</v>
      </c>
      <c r="C1612" s="10">
        <v>625.29999999999995</v>
      </c>
      <c r="D1612" s="11">
        <v>266.70000000000005</v>
      </c>
      <c r="E1612" s="10">
        <v>266.70000000000005</v>
      </c>
      <c r="F1612" s="10"/>
      <c r="G1612" s="12">
        <f t="shared" si="25"/>
        <v>0.42651527266911893</v>
      </c>
      <c r="H1612" s="13">
        <f>COUNTIF(Rend_Filetadores[Data],Rend_Filetadores[[#This Row],[Data]])</f>
        <v>17</v>
      </c>
      <c r="I1612" s="23">
        <f>IFERROR(Rend_Filetadores[[#This Row],[Filé produzido (kg)]]/SUMIF(Rend_Filetadores[Data],Rend_Filetadores[[#This Row],[Data]],Rend_Filetadores[Filé produzido (kg)]),"")</f>
        <v>5.5090785152134863E-2</v>
      </c>
    </row>
    <row r="1613" spans="1:9" x14ac:dyDescent="0.3">
      <c r="A1613" s="8">
        <v>45800</v>
      </c>
      <c r="B1613" s="9" t="s">
        <v>9</v>
      </c>
      <c r="C1613" s="10">
        <v>828.50000000000011</v>
      </c>
      <c r="D1613" s="11">
        <v>344.4</v>
      </c>
      <c r="E1613" s="10">
        <v>299.39999999999998</v>
      </c>
      <c r="F1613" s="10"/>
      <c r="G1613" s="12">
        <f t="shared" si="25"/>
        <v>0.41569100784550383</v>
      </c>
      <c r="H1613" s="13">
        <f>COUNTIF(Rend_Filetadores[Data],Rend_Filetadores[[#This Row],[Data]])</f>
        <v>16</v>
      </c>
      <c r="I1613" s="23">
        <f>IFERROR(Rend_Filetadores[[#This Row],[Filé produzido (kg)]]/SUMIF(Rend_Filetadores[Data],Rend_Filetadores[[#This Row],[Data]],Rend_Filetadores[Filé produzido (kg)]),"")</f>
        <v>6.5335372972453967E-2</v>
      </c>
    </row>
    <row r="1614" spans="1:9" x14ac:dyDescent="0.3">
      <c r="A1614" s="8">
        <v>45800</v>
      </c>
      <c r="B1614" s="9" t="s">
        <v>26</v>
      </c>
      <c r="C1614" s="10">
        <v>621.20000000000005</v>
      </c>
      <c r="D1614" s="11">
        <v>246.6</v>
      </c>
      <c r="E1614" s="10">
        <v>246.6</v>
      </c>
      <c r="F1614" s="10"/>
      <c r="G1614" s="12">
        <f t="shared" si="25"/>
        <v>0.39697359948486793</v>
      </c>
      <c r="H1614" s="13">
        <f>COUNTIF(Rend_Filetadores[Data],Rend_Filetadores[[#This Row],[Data]])</f>
        <v>16</v>
      </c>
      <c r="I1614" s="23">
        <f>IFERROR(Rend_Filetadores[[#This Row],[Filé produzido (kg)]]/SUMIF(Rend_Filetadores[Data],Rend_Filetadores[[#This Row],[Data]],Rend_Filetadores[Filé produzido (kg)]),"")</f>
        <v>5.3813303189736636E-2</v>
      </c>
    </row>
    <row r="1615" spans="1:9" x14ac:dyDescent="0.3">
      <c r="A1615" s="8">
        <v>45800</v>
      </c>
      <c r="B1615" s="9" t="s">
        <v>10</v>
      </c>
      <c r="C1615" s="10">
        <v>619.99999999999989</v>
      </c>
      <c r="D1615" s="11">
        <v>258.8</v>
      </c>
      <c r="E1615" s="10">
        <v>258.8</v>
      </c>
      <c r="F1615" s="10"/>
      <c r="G1615" s="12">
        <f t="shared" si="25"/>
        <v>0.41741935483870979</v>
      </c>
      <c r="H1615" s="13">
        <f>COUNTIF(Rend_Filetadores[Data],Rend_Filetadores[[#This Row],[Data]])</f>
        <v>16</v>
      </c>
      <c r="I1615" s="23">
        <f>IFERROR(Rend_Filetadores[[#This Row],[Filé produzido (kg)]]/SUMIF(Rend_Filetadores[Data],Rend_Filetadores[[#This Row],[Data]],Rend_Filetadores[Filé produzido (kg)]),"")</f>
        <v>5.6475599616803901E-2</v>
      </c>
    </row>
    <row r="1616" spans="1:9" x14ac:dyDescent="0.3">
      <c r="A1616" s="8">
        <v>45800</v>
      </c>
      <c r="B1616" s="9" t="s">
        <v>11</v>
      </c>
      <c r="C1616" s="10">
        <v>752</v>
      </c>
      <c r="D1616" s="11">
        <v>308.29999999999995</v>
      </c>
      <c r="E1616" s="10">
        <v>308.29999999999995</v>
      </c>
      <c r="F1616" s="10"/>
      <c r="G1616" s="12">
        <f t="shared" si="25"/>
        <v>0.40997340425531908</v>
      </c>
      <c r="H1616" s="13">
        <f>COUNTIF(Rend_Filetadores[Data],Rend_Filetadores[[#This Row],[Data]])</f>
        <v>16</v>
      </c>
      <c r="I1616" s="23">
        <f>IFERROR(Rend_Filetadores[[#This Row],[Filé produzido (kg)]]/SUMIF(Rend_Filetadores[Data],Rend_Filetadores[[#This Row],[Data]],Rend_Filetadores[Filé produzido (kg)]),"")</f>
        <v>6.7277540038101394E-2</v>
      </c>
    </row>
    <row r="1617" spans="1:9" x14ac:dyDescent="0.3">
      <c r="A1617" s="8">
        <v>45800</v>
      </c>
      <c r="B1617" s="9" t="s">
        <v>16</v>
      </c>
      <c r="C1617" s="10">
        <v>682.5</v>
      </c>
      <c r="D1617" s="11">
        <v>281.3</v>
      </c>
      <c r="E1617" s="10">
        <v>281.3</v>
      </c>
      <c r="F1617" s="10"/>
      <c r="G1617" s="12">
        <f t="shared" si="25"/>
        <v>0.41216117216117215</v>
      </c>
      <c r="H1617" s="13">
        <f>COUNTIF(Rend_Filetadores[Data],Rend_Filetadores[[#This Row],[Data]])</f>
        <v>16</v>
      </c>
      <c r="I1617" s="23">
        <f>IFERROR(Rend_Filetadores[[#This Row],[Filé produzido (kg)]]/SUMIF(Rend_Filetadores[Data],Rend_Filetadores[[#This Row],[Data]],Rend_Filetadores[Filé produzido (kg)]),"")</f>
        <v>6.1385572535575493E-2</v>
      </c>
    </row>
    <row r="1618" spans="1:9" x14ac:dyDescent="0.3">
      <c r="A1618" s="8">
        <v>45800</v>
      </c>
      <c r="B1618" s="9" t="s">
        <v>13</v>
      </c>
      <c r="C1618" s="15">
        <v>950.59999999999991</v>
      </c>
      <c r="D1618" s="11">
        <v>399.9</v>
      </c>
      <c r="E1618" s="10">
        <v>399.9</v>
      </c>
      <c r="F1618" s="10"/>
      <c r="G1618" s="12">
        <f t="shared" si="25"/>
        <v>0.42068167473174839</v>
      </c>
      <c r="H1618" s="13">
        <f>COUNTIF(Rend_Filetadores[Data],Rend_Filetadores[[#This Row],[Data]])</f>
        <v>16</v>
      </c>
      <c r="I1618" s="23">
        <f>IFERROR(Rend_Filetadores[[#This Row],[Filé produzido (kg)]]/SUMIF(Rend_Filetadores[Data],Rend_Filetadores[[#This Row],[Data]],Rend_Filetadores[Filé produzido (kg)]),"")</f>
        <v>8.7266585342967079E-2</v>
      </c>
    </row>
    <row r="1619" spans="1:9" x14ac:dyDescent="0.3">
      <c r="A1619" s="8">
        <v>45800</v>
      </c>
      <c r="B1619" s="9" t="s">
        <v>14</v>
      </c>
      <c r="C1619" s="10">
        <v>934</v>
      </c>
      <c r="D1619" s="11">
        <v>394.99999999999994</v>
      </c>
      <c r="E1619" s="10">
        <v>394.99999999999994</v>
      </c>
      <c r="F1619" s="10"/>
      <c r="G1619" s="12">
        <f t="shared" si="25"/>
        <v>0.42291220556745174</v>
      </c>
      <c r="H1619" s="13">
        <f>COUNTIF(Rend_Filetadores[Data],Rend_Filetadores[[#This Row],[Data]])</f>
        <v>16</v>
      </c>
      <c r="I1619" s="23">
        <f>IFERROR(Rend_Filetadores[[#This Row],[Filé produzido (kg)]]/SUMIF(Rend_Filetadores[Data],Rend_Filetadores[[#This Row],[Data]],Rend_Filetadores[Filé produzido (kg)]),"")</f>
        <v>8.6197302351767924E-2</v>
      </c>
    </row>
    <row r="1620" spans="1:9" x14ac:dyDescent="0.3">
      <c r="A1620" s="8">
        <v>45800</v>
      </c>
      <c r="B1620" s="9" t="s">
        <v>15</v>
      </c>
      <c r="C1620" s="10">
        <v>512.5</v>
      </c>
      <c r="D1620" s="11">
        <v>214.90000000000006</v>
      </c>
      <c r="E1620" s="10">
        <v>214.90000000000006</v>
      </c>
      <c r="F1620" s="10"/>
      <c r="G1620" s="12">
        <f t="shared" si="25"/>
        <v>0.4193170731707318</v>
      </c>
      <c r="H1620" s="13">
        <f>COUNTIF(Rend_Filetadores[Data],Rend_Filetadores[[#This Row],[Data]])</f>
        <v>16</v>
      </c>
      <c r="I1620" s="23">
        <f>IFERROR(Rend_Filetadores[[#This Row],[Filé produzido (kg)]]/SUMIF(Rend_Filetadores[Data],Rend_Filetadores[[#This Row],[Data]],Rend_Filetadores[Filé produzido (kg)]),"")</f>
        <v>4.689569689973401E-2</v>
      </c>
    </row>
    <row r="1621" spans="1:9" x14ac:dyDescent="0.3">
      <c r="A1621" s="8">
        <v>45800</v>
      </c>
      <c r="B1621" s="9" t="s">
        <v>17</v>
      </c>
      <c r="C1621" s="10">
        <v>593.9</v>
      </c>
      <c r="D1621" s="11">
        <v>237.66000000000003</v>
      </c>
      <c r="E1621" s="10">
        <v>237.66000000000003</v>
      </c>
      <c r="F1621" s="10"/>
      <c r="G1621" s="12">
        <f t="shared" si="25"/>
        <v>0.40016837851490156</v>
      </c>
      <c r="H1621" s="13">
        <f>COUNTIF(Rend_Filetadores[Data],Rend_Filetadores[[#This Row],[Data]])</f>
        <v>16</v>
      </c>
      <c r="I1621" s="23">
        <f>IFERROR(Rend_Filetadores[[#This Row],[Filé produzido (kg)]]/SUMIF(Rend_Filetadores[Data],Rend_Filetadores[[#This Row],[Data]],Rend_Filetadores[Filé produzido (kg)]),"")</f>
        <v>5.1862407283344729E-2</v>
      </c>
    </row>
    <row r="1622" spans="1:9" x14ac:dyDescent="0.3">
      <c r="A1622" s="8">
        <v>45800</v>
      </c>
      <c r="B1622" s="9" t="s">
        <v>18</v>
      </c>
      <c r="C1622" s="10">
        <v>626.79999999999995</v>
      </c>
      <c r="D1622" s="11">
        <v>257.69999999999993</v>
      </c>
      <c r="E1622" s="10">
        <v>257.69999999999993</v>
      </c>
      <c r="F1622" s="10"/>
      <c r="G1622" s="12">
        <f t="shared" si="25"/>
        <v>0.41113592852584546</v>
      </c>
      <c r="H1622" s="13">
        <f>COUNTIF(Rend_Filetadores[Data],Rend_Filetadores[[#This Row],[Data]])</f>
        <v>16</v>
      </c>
      <c r="I1622" s="23">
        <f>IFERROR(Rend_Filetadores[[#This Row],[Filé produzido (kg)]]/SUMIF(Rend_Filetadores[Data],Rend_Filetadores[[#This Row],[Data]],Rend_Filetadores[Filé produzido (kg)]),"")</f>
        <v>5.6235556496330608E-2</v>
      </c>
    </row>
    <row r="1623" spans="1:9" x14ac:dyDescent="0.3">
      <c r="A1623" s="8">
        <v>45800</v>
      </c>
      <c r="B1623" s="9" t="s">
        <v>20</v>
      </c>
      <c r="C1623" s="10">
        <v>922.30000000000007</v>
      </c>
      <c r="D1623" s="11">
        <v>373.60000000000008</v>
      </c>
      <c r="E1623" s="10">
        <v>373.60000000000008</v>
      </c>
      <c r="F1623" s="10"/>
      <c r="G1623" s="12">
        <f t="shared" si="25"/>
        <v>0.4050742708446276</v>
      </c>
      <c r="H1623" s="13">
        <f>COUNTIF(Rend_Filetadores[Data],Rend_Filetadores[[#This Row],[Data]])</f>
        <v>16</v>
      </c>
      <c r="I1623" s="23">
        <f>IFERROR(Rend_Filetadores[[#This Row],[Filé produzido (kg)]]/SUMIF(Rend_Filetadores[Data],Rend_Filetadores[[#This Row],[Data]],Rend_Filetadores[Filé produzido (kg)]),"")</f>
        <v>8.1527372553469632E-2</v>
      </c>
    </row>
    <row r="1624" spans="1:9" x14ac:dyDescent="0.3">
      <c r="A1624" s="8">
        <v>45800</v>
      </c>
      <c r="B1624" s="9" t="s">
        <v>21</v>
      </c>
      <c r="C1624" s="10">
        <v>675.60000000000014</v>
      </c>
      <c r="D1624" s="11">
        <v>287.90000000000003</v>
      </c>
      <c r="E1624" s="10">
        <v>290.90000000000003</v>
      </c>
      <c r="F1624" s="10"/>
      <c r="G1624" s="12">
        <f t="shared" si="25"/>
        <v>0.4261397276494967</v>
      </c>
      <c r="H1624" s="13">
        <f>COUNTIF(Rend_Filetadores[Data],Rend_Filetadores[[#This Row],[Data]])</f>
        <v>16</v>
      </c>
      <c r="I1624" s="23">
        <f>IFERROR(Rend_Filetadores[[#This Row],[Filé produzido (kg)]]/SUMIF(Rend_Filetadores[Data],Rend_Filetadores[[#This Row],[Data]],Rend_Filetadores[Filé produzido (kg)]),"")</f>
        <v>6.3480494314251373E-2</v>
      </c>
    </row>
    <row r="1625" spans="1:9" x14ac:dyDescent="0.3">
      <c r="A1625" s="8">
        <v>45800</v>
      </c>
      <c r="B1625" s="9" t="s">
        <v>12</v>
      </c>
      <c r="C1625" s="10">
        <v>510.9</v>
      </c>
      <c r="D1625" s="11">
        <v>208.19999999999996</v>
      </c>
      <c r="E1625" s="10">
        <v>243.19999999999996</v>
      </c>
      <c r="F1625" s="10"/>
      <c r="G1625" s="12">
        <f t="shared" si="25"/>
        <v>0.40751614797416319</v>
      </c>
      <c r="H1625" s="13">
        <f>COUNTIF(Rend_Filetadores[Data],Rend_Filetadores[[#This Row],[Data]])</f>
        <v>16</v>
      </c>
      <c r="I1625" s="23">
        <f>IFERROR(Rend_Filetadores[[#This Row],[Filé produzido (kg)]]/SUMIF(Rend_Filetadores[Data],Rend_Filetadores[[#This Row],[Data]],Rend_Filetadores[Filé produzido (kg)]),"")</f>
        <v>5.3071351726455586E-2</v>
      </c>
    </row>
    <row r="1626" spans="1:9" x14ac:dyDescent="0.3">
      <c r="A1626" s="8">
        <v>45800</v>
      </c>
      <c r="B1626" s="9" t="s">
        <v>35</v>
      </c>
      <c r="C1626" s="16">
        <v>824.89999999999986</v>
      </c>
      <c r="D1626" s="11">
        <v>346.95000000000005</v>
      </c>
      <c r="E1626" s="16">
        <v>361.95000000000005</v>
      </c>
      <c r="F1626" s="16"/>
      <c r="G1626" s="12">
        <f t="shared" si="25"/>
        <v>0.42059643593162821</v>
      </c>
      <c r="H1626" s="13">
        <f>COUNTIF(Rend_Filetadores[Data],Rend_Filetadores[[#This Row],[Data]])</f>
        <v>16</v>
      </c>
      <c r="I1626" s="23">
        <f>IFERROR(Rend_Filetadores[[#This Row],[Filé produzido (kg)]]/SUMIF(Rend_Filetadores[Data],Rend_Filetadores[[#This Row],[Data]],Rend_Filetadores[Filé produzido (kg)]),"")</f>
        <v>7.8985097686639E-2</v>
      </c>
    </row>
    <row r="1627" spans="1:9" x14ac:dyDescent="0.3">
      <c r="A1627" s="8">
        <v>45800</v>
      </c>
      <c r="B1627" s="9" t="s">
        <v>38</v>
      </c>
      <c r="C1627" s="16">
        <v>406.90000000000003</v>
      </c>
      <c r="D1627" s="11">
        <v>170.20000000000002</v>
      </c>
      <c r="E1627" s="16">
        <v>170.20000000000002</v>
      </c>
      <c r="F1627" s="16"/>
      <c r="G1627" s="12">
        <f t="shared" si="25"/>
        <v>0.41828459080855246</v>
      </c>
      <c r="H1627" s="13">
        <f>COUNTIF(Rend_Filetadores[Data],Rend_Filetadores[[#This Row],[Data]])</f>
        <v>16</v>
      </c>
      <c r="I1627" s="23">
        <f>IFERROR(Rend_Filetadores[[#This Row],[Filé produzido (kg)]]/SUMIF(Rend_Filetadores[Data],Rend_Filetadores[[#This Row],[Data]],Rend_Filetadores[Filé produzido (kg)]),"")</f>
        <v>3.714121736777444E-2</v>
      </c>
    </row>
    <row r="1628" spans="1:9" x14ac:dyDescent="0.3">
      <c r="A1628" s="8">
        <v>45800</v>
      </c>
      <c r="B1628" s="9" t="s">
        <v>19</v>
      </c>
      <c r="C1628" s="16">
        <v>585.9</v>
      </c>
      <c r="D1628" s="11">
        <v>243.10000000000002</v>
      </c>
      <c r="E1628" s="16">
        <v>243.10000000000002</v>
      </c>
      <c r="F1628" s="16"/>
      <c r="G1628" s="12">
        <f t="shared" si="25"/>
        <v>0.41491722136883435</v>
      </c>
      <c r="H1628" s="13">
        <f>COUNTIF(Rend_Filetadores[Data],Rend_Filetadores[[#This Row],[Data]])</f>
        <v>16</v>
      </c>
      <c r="I1628" s="23">
        <f>IFERROR(Rend_Filetadores[[#This Row],[Filé produzido (kg)]]/SUMIF(Rend_Filetadores[Data],Rend_Filetadores[[#This Row],[Data]],Rend_Filetadores[Filé produzido (kg)]),"")</f>
        <v>5.3049529624594395E-2</v>
      </c>
    </row>
    <row r="1629" spans="1:9" x14ac:dyDescent="0.3">
      <c r="A1629" s="8">
        <v>45803</v>
      </c>
      <c r="B1629" s="9" t="s">
        <v>9</v>
      </c>
      <c r="C1629" s="16">
        <v>750.7</v>
      </c>
      <c r="D1629" s="11">
        <v>304.83000000000004</v>
      </c>
      <c r="E1629" s="16">
        <v>294.83000000000004</v>
      </c>
      <c r="F1629" s="16"/>
      <c r="G1629" s="12">
        <f t="shared" si="25"/>
        <v>0.4060610097242574</v>
      </c>
      <c r="H1629" s="13">
        <f>COUNTIF(Rend_Filetadores[Data],Rend_Filetadores[[#This Row],[Data]])</f>
        <v>16</v>
      </c>
      <c r="I1629" s="23">
        <f>IFERROR(Rend_Filetadores[[#This Row],[Filé produzido (kg)]]/SUMIF(Rend_Filetadores[Data],Rend_Filetadores[[#This Row],[Data]],Rend_Filetadores[Filé produzido (kg)]),"")</f>
        <v>6.7869688724373059E-2</v>
      </c>
    </row>
    <row r="1630" spans="1:9" x14ac:dyDescent="0.3">
      <c r="A1630" s="8">
        <v>45803</v>
      </c>
      <c r="B1630" s="9" t="s">
        <v>26</v>
      </c>
      <c r="C1630" s="16">
        <v>606.1</v>
      </c>
      <c r="D1630" s="11">
        <v>240.10000000000008</v>
      </c>
      <c r="E1630" s="16">
        <v>240.10000000000008</v>
      </c>
      <c r="F1630" s="16"/>
      <c r="G1630" s="12">
        <f t="shared" si="25"/>
        <v>0.39613925094868846</v>
      </c>
      <c r="H1630" s="13">
        <f>COUNTIF(Rend_Filetadores[Data],Rend_Filetadores[[#This Row],[Data]])</f>
        <v>16</v>
      </c>
      <c r="I1630" s="23">
        <f>IFERROR(Rend_Filetadores[[#This Row],[Filé produzido (kg)]]/SUMIF(Rend_Filetadores[Data],Rend_Filetadores[[#This Row],[Data]],Rend_Filetadores[Filé produzido (kg)]),"")</f>
        <v>5.5270875632472863E-2</v>
      </c>
    </row>
    <row r="1631" spans="1:9" x14ac:dyDescent="0.3">
      <c r="A1631" s="8">
        <v>45803</v>
      </c>
      <c r="B1631" s="9" t="s">
        <v>10</v>
      </c>
      <c r="C1631" s="16">
        <v>741.3</v>
      </c>
      <c r="D1631" s="11">
        <v>305.10000000000008</v>
      </c>
      <c r="E1631" s="16">
        <v>305.10000000000008</v>
      </c>
      <c r="F1631" s="16"/>
      <c r="G1631" s="12">
        <f t="shared" si="25"/>
        <v>0.41157426143261849</v>
      </c>
      <c r="H1631" s="13">
        <f>COUNTIF(Rend_Filetadores[Data],Rend_Filetadores[[#This Row],[Data]])</f>
        <v>16</v>
      </c>
      <c r="I1631" s="23">
        <f>IFERROR(Rend_Filetadores[[#This Row],[Filé produzido (kg)]]/SUMIF(Rend_Filetadores[Data],Rend_Filetadores[[#This Row],[Data]],Rend_Filetadores[Filé produzido (kg)]),"")</f>
        <v>7.0233836549218942E-2</v>
      </c>
    </row>
    <row r="1632" spans="1:9" x14ac:dyDescent="0.3">
      <c r="A1632" s="8">
        <v>45803</v>
      </c>
      <c r="B1632" s="9" t="s">
        <v>11</v>
      </c>
      <c r="C1632" s="16">
        <v>663.80000000000007</v>
      </c>
      <c r="D1632" s="11">
        <v>266.73999999999995</v>
      </c>
      <c r="E1632" s="16">
        <v>266.73999999999995</v>
      </c>
      <c r="F1632" s="16"/>
      <c r="G1632" s="12">
        <f t="shared" si="25"/>
        <v>0.40183790298282601</v>
      </c>
      <c r="H1632" s="13">
        <f>COUNTIF(Rend_Filetadores[Data],Rend_Filetadores[[#This Row],[Data]])</f>
        <v>16</v>
      </c>
      <c r="I1632" s="23">
        <f>IFERROR(Rend_Filetadores[[#This Row],[Filé produzido (kg)]]/SUMIF(Rend_Filetadores[Data],Rend_Filetadores[[#This Row],[Data]],Rend_Filetadores[Filé produzido (kg)]),"")</f>
        <v>6.1403387614351532E-2</v>
      </c>
    </row>
    <row r="1633" spans="1:9" x14ac:dyDescent="0.3">
      <c r="A1633" s="8">
        <v>45803</v>
      </c>
      <c r="B1633" s="9" t="s">
        <v>16</v>
      </c>
      <c r="C1633" s="16">
        <v>707.4</v>
      </c>
      <c r="D1633" s="11">
        <v>280.80000000000007</v>
      </c>
      <c r="E1633" s="16">
        <v>280.80000000000007</v>
      </c>
      <c r="F1633" s="16"/>
      <c r="G1633" s="12">
        <f t="shared" si="25"/>
        <v>0.39694656488549629</v>
      </c>
      <c r="H1633" s="13">
        <f>COUNTIF(Rend_Filetadores[Data],Rend_Filetadores[[#This Row],[Data]])</f>
        <v>16</v>
      </c>
      <c r="I1633" s="23">
        <f>IFERROR(Rend_Filetadores[[#This Row],[Filé produzido (kg)]]/SUMIF(Rend_Filetadores[Data],Rend_Filetadores[[#This Row],[Data]],Rend_Filetadores[Filé produzido (kg)]),"")</f>
        <v>6.4639991160343094E-2</v>
      </c>
    </row>
    <row r="1634" spans="1:9" x14ac:dyDescent="0.3">
      <c r="A1634" s="8">
        <v>45803</v>
      </c>
      <c r="B1634" s="9" t="s">
        <v>13</v>
      </c>
      <c r="C1634" s="16">
        <v>819.30000000000007</v>
      </c>
      <c r="D1634" s="11">
        <v>344</v>
      </c>
      <c r="E1634" s="16">
        <v>344</v>
      </c>
      <c r="F1634" s="16"/>
      <c r="G1634" s="12">
        <f t="shared" si="25"/>
        <v>0.41987062126205293</v>
      </c>
      <c r="H1634" s="13">
        <f>COUNTIF(Rend_Filetadores[Data],Rend_Filetadores[[#This Row],[Data]])</f>
        <v>16</v>
      </c>
      <c r="I1634" s="23">
        <f>IFERROR(Rend_Filetadores[[#This Row],[Filé produzido (kg)]]/SUMIF(Rend_Filetadores[Data],Rend_Filetadores[[#This Row],[Data]],Rend_Filetadores[Filé produzido (kg)]),"")</f>
        <v>7.9188593159394666E-2</v>
      </c>
    </row>
    <row r="1635" spans="1:9" x14ac:dyDescent="0.3">
      <c r="A1635" s="22">
        <v>45803</v>
      </c>
      <c r="B1635" s="9" t="s">
        <v>14</v>
      </c>
      <c r="C1635" s="16">
        <v>907.49999999999989</v>
      </c>
      <c r="D1635" s="11">
        <v>363.19999999999993</v>
      </c>
      <c r="E1635" s="16">
        <v>363.19999999999993</v>
      </c>
      <c r="F1635" s="16"/>
      <c r="G1635" s="12">
        <f t="shared" si="25"/>
        <v>0.40022038567493112</v>
      </c>
      <c r="H1635" s="13">
        <f>COUNTIF(Rend_Filetadores[Data],Rend_Filetadores[[#This Row],[Data]])</f>
        <v>16</v>
      </c>
      <c r="I1635" s="23">
        <f>IFERROR(Rend_Filetadores[[#This Row],[Filé produzido (kg)]]/SUMIF(Rend_Filetadores[Data],Rend_Filetadores[[#This Row],[Data]],Rend_Filetadores[Filé produzido (kg)]),"")</f>
        <v>8.3608421614802725E-2</v>
      </c>
    </row>
    <row r="1636" spans="1:9" x14ac:dyDescent="0.3">
      <c r="A1636" s="22">
        <v>45803</v>
      </c>
      <c r="B1636" s="9" t="s">
        <v>15</v>
      </c>
      <c r="C1636" s="16">
        <v>644.79999999999995</v>
      </c>
      <c r="D1636" s="11">
        <v>256.70000000000005</v>
      </c>
      <c r="E1636" s="16">
        <v>256.70000000000005</v>
      </c>
      <c r="F1636" s="16"/>
      <c r="G1636" s="12">
        <f t="shared" si="25"/>
        <v>0.39810794044665021</v>
      </c>
      <c r="H1636" s="13">
        <f>COUNTIF(Rend_Filetadores[Data],Rend_Filetadores[[#This Row],[Data]])</f>
        <v>16</v>
      </c>
      <c r="I1636" s="23">
        <f>IFERROR(Rend_Filetadores[[#This Row],[Filé produzido (kg)]]/SUMIF(Rend_Filetadores[Data],Rend_Filetadores[[#This Row],[Data]],Rend_Filetadores[Filé produzido (kg)]),"")</f>
        <v>5.9092185651211084E-2</v>
      </c>
    </row>
    <row r="1637" spans="1:9" x14ac:dyDescent="0.3">
      <c r="A1637" s="8">
        <v>45803</v>
      </c>
      <c r="B1637" s="9" t="s">
        <v>17</v>
      </c>
      <c r="C1637" s="16">
        <v>640.9</v>
      </c>
      <c r="D1637" s="11">
        <v>246.48000000000002</v>
      </c>
      <c r="E1637" s="16">
        <v>246.48000000000002</v>
      </c>
      <c r="F1637" s="16"/>
      <c r="G1637" s="12">
        <f t="shared" si="25"/>
        <v>0.38458417849898585</v>
      </c>
      <c r="H1637" s="13">
        <f>COUNTIF(Rend_Filetadores[Data],Rend_Filetadores[[#This Row],[Data]])</f>
        <v>16</v>
      </c>
      <c r="I1637" s="23">
        <f>IFERROR(Rend_Filetadores[[#This Row],[Filé produzido (kg)]]/SUMIF(Rend_Filetadores[Data],Rend_Filetadores[[#This Row],[Data]],Rend_Filetadores[Filé produzido (kg)]),"")</f>
        <v>5.6739547796301158E-2</v>
      </c>
    </row>
    <row r="1638" spans="1:9" x14ac:dyDescent="0.3">
      <c r="A1638" s="8">
        <v>45803</v>
      </c>
      <c r="B1638" s="9" t="s">
        <v>18</v>
      </c>
      <c r="C1638" s="16">
        <v>637.9</v>
      </c>
      <c r="D1638" s="11">
        <v>266</v>
      </c>
      <c r="E1638" s="16">
        <v>256</v>
      </c>
      <c r="F1638" s="16"/>
      <c r="G1638" s="12">
        <f t="shared" si="25"/>
        <v>0.41699325913152535</v>
      </c>
      <c r="H1638" s="13">
        <f>COUNTIF(Rend_Filetadores[Data],Rend_Filetadores[[#This Row],[Data]])</f>
        <v>16</v>
      </c>
      <c r="I1638" s="23">
        <f>IFERROR(Rend_Filetadores[[#This Row],[Filé produzido (kg)]]/SUMIF(Rend_Filetadores[Data],Rend_Filetadores[[#This Row],[Data]],Rend_Filetadores[Filé produzido (kg)]),"")</f>
        <v>5.8931046072107654E-2</v>
      </c>
    </row>
    <row r="1639" spans="1:9" x14ac:dyDescent="0.3">
      <c r="A1639" s="8">
        <v>45803</v>
      </c>
      <c r="B1639" s="9" t="s">
        <v>44</v>
      </c>
      <c r="C1639" s="16">
        <v>430.6</v>
      </c>
      <c r="D1639" s="11">
        <v>169.8</v>
      </c>
      <c r="E1639" s="16">
        <v>169.8</v>
      </c>
      <c r="F1639" s="16"/>
      <c r="G1639" s="12">
        <f t="shared" si="25"/>
        <v>0.39433348815606134</v>
      </c>
      <c r="H1639" s="13">
        <f>COUNTIF(Rend_Filetadores[Data],Rend_Filetadores[[#This Row],[Data]])</f>
        <v>16</v>
      </c>
      <c r="I1639" s="23">
        <f>IFERROR(Rend_Filetadores[[#This Row],[Filé produzido (kg)]]/SUMIF(Rend_Filetadores[Data],Rend_Filetadores[[#This Row],[Data]],Rend_Filetadores[Filé produzido (kg)]),"")</f>
        <v>3.9087857902515157E-2</v>
      </c>
    </row>
    <row r="1640" spans="1:9" x14ac:dyDescent="0.3">
      <c r="A1640" s="8">
        <v>45803</v>
      </c>
      <c r="B1640" s="9" t="s">
        <v>20</v>
      </c>
      <c r="C1640" s="16">
        <v>771.09999999999991</v>
      </c>
      <c r="D1640" s="11">
        <v>315.70000000000005</v>
      </c>
      <c r="E1640" s="16">
        <v>295.70000000000005</v>
      </c>
      <c r="F1640" s="16"/>
      <c r="G1640" s="12">
        <f t="shared" si="25"/>
        <v>0.40941512125534962</v>
      </c>
      <c r="H1640" s="13">
        <f>COUNTIF(Rend_Filetadores[Data],Rend_Filetadores[[#This Row],[Data]])</f>
        <v>16</v>
      </c>
      <c r="I1640" s="23">
        <f>IFERROR(Rend_Filetadores[[#This Row],[Filé produzido (kg)]]/SUMIF(Rend_Filetadores[Data],Rend_Filetadores[[#This Row],[Data]],Rend_Filetadores[Filé produzido (kg)]),"")</f>
        <v>6.806996220125873E-2</v>
      </c>
    </row>
    <row r="1641" spans="1:9" x14ac:dyDescent="0.3">
      <c r="A1641" s="8">
        <v>45803</v>
      </c>
      <c r="B1641" s="9" t="s">
        <v>21</v>
      </c>
      <c r="C1641" s="16">
        <v>723.8</v>
      </c>
      <c r="D1641" s="11">
        <v>304.09999999999997</v>
      </c>
      <c r="E1641" s="16">
        <v>304.09999999999997</v>
      </c>
      <c r="F1641" s="16"/>
      <c r="G1641" s="12">
        <f t="shared" si="25"/>
        <v>0.4201436861011329</v>
      </c>
      <c r="H1641" s="13">
        <f>COUNTIF(Rend_Filetadores[Data],Rend_Filetadores[[#This Row],[Data]])</f>
        <v>16</v>
      </c>
      <c r="I1641" s="23">
        <f>IFERROR(Rend_Filetadores[[#This Row],[Filé produzido (kg)]]/SUMIF(Rend_Filetadores[Data],Rend_Filetadores[[#This Row],[Data]],Rend_Filetadores[Filé produzido (kg)]),"")</f>
        <v>7.0003637150499745E-2</v>
      </c>
    </row>
    <row r="1642" spans="1:9" x14ac:dyDescent="0.3">
      <c r="A1642" s="8">
        <v>45803</v>
      </c>
      <c r="B1642" s="9" t="s">
        <v>12</v>
      </c>
      <c r="C1642" s="16">
        <v>638.20000000000005</v>
      </c>
      <c r="D1642" s="11">
        <v>249.51</v>
      </c>
      <c r="E1642" s="16">
        <v>249.51</v>
      </c>
      <c r="F1642" s="16"/>
      <c r="G1642" s="12">
        <f t="shared" si="25"/>
        <v>0.39095894703854589</v>
      </c>
      <c r="H1642" s="13">
        <f>COUNTIF(Rend_Filetadores[Data],Rend_Filetadores[[#This Row],[Data]])</f>
        <v>16</v>
      </c>
      <c r="I1642" s="23">
        <f>IFERROR(Rend_Filetadores[[#This Row],[Filé produzido (kg)]]/SUMIF(Rend_Filetadores[Data],Rend_Filetadores[[#This Row],[Data]],Rend_Filetadores[Filé produzido (kg)]),"")</f>
        <v>5.7437051974420235E-2</v>
      </c>
    </row>
    <row r="1643" spans="1:9" x14ac:dyDescent="0.3">
      <c r="A1643" s="8">
        <v>45803</v>
      </c>
      <c r="B1643" s="9" t="s">
        <v>35</v>
      </c>
      <c r="C1643" s="16">
        <v>706.2</v>
      </c>
      <c r="D1643" s="11">
        <v>292.49999999999994</v>
      </c>
      <c r="E1643" s="16">
        <v>292.49999999999994</v>
      </c>
      <c r="F1643" s="16"/>
      <c r="G1643" s="12">
        <f t="shared" si="25"/>
        <v>0.41418861512319444</v>
      </c>
      <c r="H1643" s="13">
        <f>COUNTIF(Rend_Filetadores[Data],Rend_Filetadores[[#This Row],[Data]])</f>
        <v>16</v>
      </c>
      <c r="I1643" s="23">
        <f>IFERROR(Rend_Filetadores[[#This Row],[Filé produzido (kg)]]/SUMIF(Rend_Filetadores[Data],Rend_Filetadores[[#This Row],[Data]],Rend_Filetadores[Filé produzido (kg)]),"")</f>
        <v>6.7333324125357363E-2</v>
      </c>
    </row>
    <row r="1644" spans="1:9" x14ac:dyDescent="0.3">
      <c r="A1644" s="8">
        <v>45803</v>
      </c>
      <c r="B1644" s="9" t="s">
        <v>38</v>
      </c>
      <c r="C1644" s="16">
        <v>436.8</v>
      </c>
      <c r="D1644" s="11">
        <v>178.50000000000003</v>
      </c>
      <c r="E1644" s="16">
        <v>178.50000000000003</v>
      </c>
      <c r="F1644" s="16"/>
      <c r="G1644" s="12">
        <f t="shared" si="25"/>
        <v>0.4086538461538462</v>
      </c>
      <c r="H1644" s="13">
        <f>COUNTIF(Rend_Filetadores[Data],Rend_Filetadores[[#This Row],[Data]])</f>
        <v>16</v>
      </c>
      <c r="I1644" s="23">
        <f>IFERROR(Rend_Filetadores[[#This Row],[Filé produzido (kg)]]/SUMIF(Rend_Filetadores[Data],Rend_Filetadores[[#This Row],[Data]],Rend_Filetadores[Filé produzido (kg)]),"")</f>
        <v>4.1090592671371946E-2</v>
      </c>
    </row>
    <row r="1645" spans="1:9" x14ac:dyDescent="0.3">
      <c r="A1645" s="8">
        <v>45804</v>
      </c>
      <c r="B1645" s="9" t="s">
        <v>9</v>
      </c>
      <c r="C1645" s="16">
        <v>727.8</v>
      </c>
      <c r="D1645" s="11">
        <v>290.7</v>
      </c>
      <c r="E1645" s="16">
        <v>290.7</v>
      </c>
      <c r="F1645" s="16"/>
      <c r="G1645" s="12">
        <f t="shared" si="25"/>
        <v>0.39942291838417149</v>
      </c>
      <c r="H1645" s="13">
        <f>COUNTIF(Rend_Filetadores[Data],Rend_Filetadores[[#This Row],[Data]])</f>
        <v>17</v>
      </c>
      <c r="I1645" s="23">
        <f>IFERROR(Rend_Filetadores[[#This Row],[Filé produzido (kg)]]/SUMIF(Rend_Filetadores[Data],Rend_Filetadores[[#This Row],[Data]],Rend_Filetadores[Filé produzido (kg)]),"")</f>
        <v>6.7791471846833706E-2</v>
      </c>
    </row>
    <row r="1646" spans="1:9" x14ac:dyDescent="0.3">
      <c r="A1646" s="8">
        <v>45804</v>
      </c>
      <c r="B1646" s="9" t="s">
        <v>10</v>
      </c>
      <c r="C1646" s="16">
        <v>722.8</v>
      </c>
      <c r="D1646" s="11">
        <v>297.3</v>
      </c>
      <c r="E1646" s="16">
        <v>297.3</v>
      </c>
      <c r="F1646" s="16"/>
      <c r="G1646" s="12">
        <f t="shared" si="25"/>
        <v>0.41131710016602108</v>
      </c>
      <c r="H1646" s="13">
        <f>COUNTIF(Rend_Filetadores[Data],Rend_Filetadores[[#This Row],[Data]])</f>
        <v>17</v>
      </c>
      <c r="I1646" s="23">
        <f>IFERROR(Rend_Filetadores[[#This Row],[Filé produzido (kg)]]/SUMIF(Rend_Filetadores[Data],Rend_Filetadores[[#This Row],[Data]],Rend_Filetadores[Filé produzido (kg)]),"")</f>
        <v>6.9330597110642114E-2</v>
      </c>
    </row>
    <row r="1647" spans="1:9" x14ac:dyDescent="0.3">
      <c r="A1647" s="8">
        <v>45804</v>
      </c>
      <c r="B1647" s="9" t="s">
        <v>11</v>
      </c>
      <c r="C1647" s="16">
        <v>728.59999999999991</v>
      </c>
      <c r="D1647" s="11">
        <v>293.90000000000009</v>
      </c>
      <c r="E1647" s="16">
        <v>293.90000000000009</v>
      </c>
      <c r="F1647" s="16"/>
      <c r="G1647" s="12">
        <f t="shared" si="25"/>
        <v>0.40337633818281654</v>
      </c>
      <c r="H1647" s="13">
        <f>COUNTIF(Rend_Filetadores[Data],Rend_Filetadores[[#This Row],[Data]])</f>
        <v>17</v>
      </c>
      <c r="I1647" s="23">
        <f>IFERROR(Rend_Filetadores[[#This Row],[Filé produzido (kg)]]/SUMIF(Rend_Filetadores[Data],Rend_Filetadores[[#This Row],[Data]],Rend_Filetadores[Filé produzido (kg)]),"")</f>
        <v>6.8537714398983263E-2</v>
      </c>
    </row>
    <row r="1648" spans="1:9" x14ac:dyDescent="0.3">
      <c r="A1648" s="8">
        <v>45804</v>
      </c>
      <c r="B1648" s="9" t="s">
        <v>16</v>
      </c>
      <c r="C1648" s="16">
        <v>649.90000000000009</v>
      </c>
      <c r="D1648" s="11">
        <v>257.10000000000002</v>
      </c>
      <c r="E1648" s="16">
        <v>257.10000000000002</v>
      </c>
      <c r="F1648" s="16"/>
      <c r="G1648" s="12">
        <f t="shared" si="25"/>
        <v>0.39559932297276501</v>
      </c>
      <c r="H1648" s="13">
        <f>COUNTIF(Rend_Filetadores[Data],Rend_Filetadores[[#This Row],[Data]])</f>
        <v>17</v>
      </c>
      <c r="I1648" s="23">
        <f>IFERROR(Rend_Filetadores[[#This Row],[Filé produzido (kg)]]/SUMIF(Rend_Filetadores[Data],Rend_Filetadores[[#This Row],[Data]],Rend_Filetadores[Filé produzido (kg)]),"")</f>
        <v>5.9955925049263663E-2</v>
      </c>
    </row>
    <row r="1649" spans="1:9" x14ac:dyDescent="0.3">
      <c r="A1649" s="8">
        <v>45804</v>
      </c>
      <c r="B1649" s="9" t="s">
        <v>13</v>
      </c>
      <c r="C1649" s="16">
        <v>727.9</v>
      </c>
      <c r="D1649" s="11">
        <v>304.39999999999998</v>
      </c>
      <c r="E1649" s="16">
        <v>296.39999999999998</v>
      </c>
      <c r="F1649" s="16"/>
      <c r="G1649" s="12">
        <f t="shared" si="25"/>
        <v>0.41818931171864265</v>
      </c>
      <c r="H1649" s="13">
        <f>COUNTIF(Rend_Filetadores[Data],Rend_Filetadores[[#This Row],[Data]])</f>
        <v>17</v>
      </c>
      <c r="I1649" s="23">
        <f>IFERROR(Rend_Filetadores[[#This Row],[Filé produzido (kg)]]/SUMIF(Rend_Filetadores[Data],Rend_Filetadores[[#This Row],[Data]],Rend_Filetadores[Filé produzido (kg)]),"")</f>
        <v>6.9120716392850043E-2</v>
      </c>
    </row>
    <row r="1650" spans="1:9" x14ac:dyDescent="0.3">
      <c r="A1650" s="8">
        <v>45804</v>
      </c>
      <c r="B1650" s="9" t="s">
        <v>14</v>
      </c>
      <c r="C1650" s="16">
        <v>892.3</v>
      </c>
      <c r="D1650" s="11">
        <v>371.00000000000006</v>
      </c>
      <c r="E1650" s="16">
        <v>371.00000000000006</v>
      </c>
      <c r="F1650" s="16"/>
      <c r="G1650" s="12">
        <f t="shared" si="25"/>
        <v>0.41577944637453779</v>
      </c>
      <c r="H1650" s="13">
        <f>COUNTIF(Rend_Filetadores[Data],Rend_Filetadores[[#This Row],[Data]])</f>
        <v>17</v>
      </c>
      <c r="I1650" s="23">
        <f>IFERROR(Rend_Filetadores[[#This Row],[Filé produzido (kg)]]/SUMIF(Rend_Filetadores[Data],Rend_Filetadores[[#This Row],[Data]],Rend_Filetadores[Filé produzido (kg)]),"")</f>
        <v>8.6517495889835941E-2</v>
      </c>
    </row>
    <row r="1651" spans="1:9" x14ac:dyDescent="0.3">
      <c r="A1651" s="8">
        <v>45804</v>
      </c>
      <c r="B1651" s="9" t="s">
        <v>15</v>
      </c>
      <c r="C1651" s="16">
        <v>676.80000000000007</v>
      </c>
      <c r="D1651" s="11">
        <v>263.24999999999994</v>
      </c>
      <c r="E1651" s="16">
        <v>263.24999999999994</v>
      </c>
      <c r="F1651" s="16"/>
      <c r="G1651" s="12">
        <f t="shared" si="25"/>
        <v>0.38896276595744667</v>
      </c>
      <c r="H1651" s="13">
        <f>COUNTIF(Rend_Filetadores[Data],Rend_Filetadores[[#This Row],[Data]])</f>
        <v>17</v>
      </c>
      <c r="I1651" s="23">
        <f>IFERROR(Rend_Filetadores[[#This Row],[Filé produzido (kg)]]/SUMIF(Rend_Filetadores[Data],Rend_Filetadores[[#This Row],[Data]],Rend_Filetadores[Filé produzido (kg)]),"")</f>
        <v>6.1390109954176021E-2</v>
      </c>
    </row>
    <row r="1652" spans="1:9" x14ac:dyDescent="0.3">
      <c r="A1652" s="8">
        <v>45804</v>
      </c>
      <c r="B1652" s="9" t="s">
        <v>42</v>
      </c>
      <c r="C1652" s="16">
        <v>339.29999999999995</v>
      </c>
      <c r="D1652" s="11">
        <v>127.39999999999998</v>
      </c>
      <c r="E1652" s="16">
        <v>127.39999999999998</v>
      </c>
      <c r="F1652" s="16"/>
      <c r="G1652" s="12">
        <f t="shared" si="25"/>
        <v>0.37547892720306514</v>
      </c>
      <c r="H1652" s="13">
        <f>COUNTIF(Rend_Filetadores[Data],Rend_Filetadores[[#This Row],[Data]])</f>
        <v>17</v>
      </c>
      <c r="I1652" s="23">
        <f>IFERROR(Rend_Filetadores[[#This Row],[Filé produzido (kg)]]/SUMIF(Rend_Filetadores[Data],Rend_Filetadores[[#This Row],[Data]],Rend_Filetadores[Filé produzido (kg)]),"")</f>
        <v>2.9709781607453089E-2</v>
      </c>
    </row>
    <row r="1653" spans="1:9" x14ac:dyDescent="0.3">
      <c r="A1653" s="8">
        <v>45804</v>
      </c>
      <c r="B1653" s="9" t="s">
        <v>18</v>
      </c>
      <c r="C1653" s="16">
        <v>550.5</v>
      </c>
      <c r="D1653" s="11">
        <v>223.8</v>
      </c>
      <c r="E1653" s="16">
        <v>223.8</v>
      </c>
      <c r="F1653" s="16"/>
      <c r="G1653" s="12">
        <f t="shared" si="25"/>
        <v>0.40653950953678475</v>
      </c>
      <c r="H1653" s="13">
        <f>COUNTIF(Rend_Filetadores[Data],Rend_Filetadores[[#This Row],[Data]])</f>
        <v>17</v>
      </c>
      <c r="I1653" s="23">
        <f>IFERROR(Rend_Filetadores[[#This Row],[Filé produzido (kg)]]/SUMIF(Rend_Filetadores[Data],Rend_Filetadores[[#This Row],[Data]],Rend_Filetadores[Filé produzido (kg)]),"")</f>
        <v>5.2190338490957638E-2</v>
      </c>
    </row>
    <row r="1654" spans="1:9" x14ac:dyDescent="0.3">
      <c r="A1654" s="8">
        <v>45804</v>
      </c>
      <c r="B1654" s="9" t="s">
        <v>12</v>
      </c>
      <c r="C1654" s="16">
        <v>551.99999999999989</v>
      </c>
      <c r="D1654" s="11">
        <v>223</v>
      </c>
      <c r="E1654" s="16">
        <v>223</v>
      </c>
      <c r="F1654" s="16"/>
      <c r="G1654" s="12">
        <f t="shared" si="25"/>
        <v>0.40398550724637688</v>
      </c>
      <c r="H1654" s="13">
        <f>COUNTIF(Rend_Filetadores[Data],Rend_Filetadores[[#This Row],[Data]])</f>
        <v>17</v>
      </c>
      <c r="I1654" s="23">
        <f>IFERROR(Rend_Filetadores[[#This Row],[Filé produzido (kg)]]/SUMIF(Rend_Filetadores[Data],Rend_Filetadores[[#This Row],[Data]],Rend_Filetadores[Filé produzido (kg)]),"")</f>
        <v>5.2003777852920249E-2</v>
      </c>
    </row>
    <row r="1655" spans="1:9" x14ac:dyDescent="0.3">
      <c r="A1655" s="8">
        <v>45804</v>
      </c>
      <c r="B1655" s="9" t="s">
        <v>20</v>
      </c>
      <c r="C1655" s="16">
        <v>752.4</v>
      </c>
      <c r="D1655" s="11">
        <v>310.10000000000008</v>
      </c>
      <c r="E1655" s="16">
        <v>300.10000000000008</v>
      </c>
      <c r="F1655" s="16"/>
      <c r="G1655" s="12">
        <f t="shared" si="25"/>
        <v>0.41214779372674121</v>
      </c>
      <c r="H1655" s="13">
        <f>COUNTIF(Rend_Filetadores[Data],Rend_Filetadores[[#This Row],[Data]])</f>
        <v>17</v>
      </c>
      <c r="I1655" s="23">
        <f>IFERROR(Rend_Filetadores[[#This Row],[Filé produzido (kg)]]/SUMIF(Rend_Filetadores[Data],Rend_Filetadores[[#This Row],[Data]],Rend_Filetadores[Filé produzido (kg)]),"")</f>
        <v>6.9983559343772969E-2</v>
      </c>
    </row>
    <row r="1656" spans="1:9" x14ac:dyDescent="0.3">
      <c r="A1656" s="8">
        <v>45804</v>
      </c>
      <c r="B1656" s="9" t="s">
        <v>21</v>
      </c>
      <c r="C1656" s="16">
        <v>674.8</v>
      </c>
      <c r="D1656" s="11">
        <v>283.90000000000003</v>
      </c>
      <c r="E1656" s="16">
        <v>283.90000000000003</v>
      </c>
      <c r="F1656" s="16"/>
      <c r="G1656" s="12">
        <f t="shared" si="25"/>
        <v>0.42071724955542389</v>
      </c>
      <c r="H1656" s="13">
        <f>COUNTIF(Rend_Filetadores[Data],Rend_Filetadores[[#This Row],[Data]])</f>
        <v>17</v>
      </c>
      <c r="I1656" s="23">
        <f>IFERROR(Rend_Filetadores[[#This Row],[Filé produzido (kg)]]/SUMIF(Rend_Filetadores[Data],Rend_Filetadores[[#This Row],[Data]],Rend_Filetadores[Filé produzido (kg)]),"")</f>
        <v>6.6205706423515961E-2</v>
      </c>
    </row>
    <row r="1657" spans="1:9" x14ac:dyDescent="0.3">
      <c r="A1657" s="8">
        <v>45804</v>
      </c>
      <c r="B1657" s="9" t="s">
        <v>44</v>
      </c>
      <c r="C1657" s="16">
        <v>424.1</v>
      </c>
      <c r="D1657" s="11">
        <v>164.99999999999997</v>
      </c>
      <c r="E1657" s="16">
        <v>164.99999999999997</v>
      </c>
      <c r="F1657" s="16"/>
      <c r="G1657" s="12">
        <f t="shared" si="25"/>
        <v>0.38905918415468044</v>
      </c>
      <c r="H1657" s="13">
        <f>COUNTIF(Rend_Filetadores[Data],Rend_Filetadores[[#This Row],[Data]])</f>
        <v>17</v>
      </c>
      <c r="I1657" s="23">
        <f>IFERROR(Rend_Filetadores[[#This Row],[Filé produzido (kg)]]/SUMIF(Rend_Filetadores[Data],Rend_Filetadores[[#This Row],[Data]],Rend_Filetadores[Filé produzido (kg)]),"")</f>
        <v>3.8478131595210047E-2</v>
      </c>
    </row>
    <row r="1658" spans="1:9" x14ac:dyDescent="0.3">
      <c r="A1658" s="8">
        <v>45804</v>
      </c>
      <c r="B1658" s="9" t="s">
        <v>35</v>
      </c>
      <c r="C1658" s="16">
        <v>729.90000000000009</v>
      </c>
      <c r="D1658" s="11">
        <v>300</v>
      </c>
      <c r="E1658" s="16">
        <v>300</v>
      </c>
      <c r="F1658" s="16"/>
      <c r="G1658" s="12">
        <f t="shared" si="25"/>
        <v>0.41101520756267979</v>
      </c>
      <c r="H1658" s="13">
        <f>COUNTIF(Rend_Filetadores[Data],Rend_Filetadores[[#This Row],[Data]])</f>
        <v>17</v>
      </c>
      <c r="I1658" s="23">
        <f>IFERROR(Rend_Filetadores[[#This Row],[Filé produzido (kg)]]/SUMIF(Rend_Filetadores[Data],Rend_Filetadores[[#This Row],[Data]],Rend_Filetadores[Filé produzido (kg)]),"")</f>
        <v>6.9960239264018273E-2</v>
      </c>
    </row>
    <row r="1659" spans="1:9" x14ac:dyDescent="0.3">
      <c r="A1659" s="8">
        <v>45804</v>
      </c>
      <c r="B1659" s="9" t="s">
        <v>38</v>
      </c>
      <c r="C1659" s="16">
        <v>411.00000000000006</v>
      </c>
      <c r="D1659" s="11">
        <v>164.29999999999998</v>
      </c>
      <c r="E1659" s="16">
        <v>164.29999999999998</v>
      </c>
      <c r="F1659" s="16"/>
      <c r="G1659" s="12">
        <f t="shared" si="25"/>
        <v>0.39975669099756683</v>
      </c>
      <c r="H1659" s="13">
        <f>COUNTIF(Rend_Filetadores[Data],Rend_Filetadores[[#This Row],[Data]])</f>
        <v>17</v>
      </c>
      <c r="I1659" s="23">
        <f>IFERROR(Rend_Filetadores[[#This Row],[Filé produzido (kg)]]/SUMIF(Rend_Filetadores[Data],Rend_Filetadores[[#This Row],[Data]],Rend_Filetadores[Filé produzido (kg)]),"")</f>
        <v>3.831489103692734E-2</v>
      </c>
    </row>
    <row r="1660" spans="1:9" x14ac:dyDescent="0.3">
      <c r="A1660" s="8">
        <v>45804</v>
      </c>
      <c r="B1660" s="9" t="s">
        <v>30</v>
      </c>
      <c r="C1660" s="16">
        <v>546.30000000000007</v>
      </c>
      <c r="D1660" s="11">
        <v>224.89999999999995</v>
      </c>
      <c r="E1660" s="16">
        <v>224.89999999999995</v>
      </c>
      <c r="F1660" s="16"/>
      <c r="G1660" s="12">
        <f t="shared" si="25"/>
        <v>0.41167856489108534</v>
      </c>
      <c r="H1660" s="13">
        <f>COUNTIF(Rend_Filetadores[Data],Rend_Filetadores[[#This Row],[Data]])</f>
        <v>17</v>
      </c>
      <c r="I1660" s="23">
        <f>IFERROR(Rend_Filetadores[[#This Row],[Filé produzido (kg)]]/SUMIF(Rend_Filetadores[Data],Rend_Filetadores[[#This Row],[Data]],Rend_Filetadores[Filé produzido (kg)]),"")</f>
        <v>5.2446859368259019E-2</v>
      </c>
    </row>
    <row r="1661" spans="1:9" x14ac:dyDescent="0.3">
      <c r="A1661" s="8">
        <v>45804</v>
      </c>
      <c r="B1661" s="9" t="s">
        <v>19</v>
      </c>
      <c r="C1661" s="16">
        <v>509.30000000000007</v>
      </c>
      <c r="D1661" s="11">
        <v>206.10000000000002</v>
      </c>
      <c r="E1661" s="16">
        <v>206.10000000000002</v>
      </c>
      <c r="F1661" s="16"/>
      <c r="G1661" s="12">
        <f t="shared" si="25"/>
        <v>0.4046730806989986</v>
      </c>
      <c r="H1661" s="13">
        <f>COUNTIF(Rend_Filetadores[Data],Rend_Filetadores[[#This Row],[Data]])</f>
        <v>17</v>
      </c>
      <c r="I1661" s="23">
        <f>IFERROR(Rend_Filetadores[[#This Row],[Filé produzido (kg)]]/SUMIF(Rend_Filetadores[Data],Rend_Filetadores[[#This Row],[Data]],Rend_Filetadores[Filé produzido (kg)]),"")</f>
        <v>4.8062684374380563E-2</v>
      </c>
    </row>
    <row r="1662" spans="1:9" x14ac:dyDescent="0.3">
      <c r="A1662" s="8">
        <v>45805</v>
      </c>
      <c r="B1662" s="9" t="s">
        <v>9</v>
      </c>
      <c r="C1662" s="16">
        <v>79.3</v>
      </c>
      <c r="D1662" s="11">
        <v>32.999999999999993</v>
      </c>
      <c r="E1662" s="16">
        <v>32.999999999999993</v>
      </c>
      <c r="F1662" s="16"/>
      <c r="G1662" s="12">
        <f t="shared" si="25"/>
        <v>0.41614123581336687</v>
      </c>
      <c r="H1662" s="13">
        <f>COUNTIF(Rend_Filetadores[Data],Rend_Filetadores[[#This Row],[Data]])</f>
        <v>18</v>
      </c>
      <c r="I1662" s="23">
        <f>IFERROR(Rend_Filetadores[[#This Row],[Filé produzido (kg)]]/SUMIF(Rend_Filetadores[Data],Rend_Filetadores[[#This Row],[Data]],Rend_Filetadores[Filé produzido (kg)]),"")</f>
        <v>8.1519725303228641E-3</v>
      </c>
    </row>
    <row r="1663" spans="1:9" x14ac:dyDescent="0.3">
      <c r="A1663" s="8">
        <v>45805</v>
      </c>
      <c r="B1663" s="9" t="s">
        <v>26</v>
      </c>
      <c r="C1663" s="16">
        <v>631.4</v>
      </c>
      <c r="D1663" s="11">
        <v>261.80000000000013</v>
      </c>
      <c r="E1663" s="16">
        <v>261.80000000000013</v>
      </c>
      <c r="F1663" s="16"/>
      <c r="G1663" s="12">
        <f t="shared" si="25"/>
        <v>0.41463414634146362</v>
      </c>
      <c r="H1663" s="13">
        <f>COUNTIF(Rend_Filetadores[Data],Rend_Filetadores[[#This Row],[Data]])</f>
        <v>18</v>
      </c>
      <c r="I1663" s="23">
        <f>IFERROR(Rend_Filetadores[[#This Row],[Filé produzido (kg)]]/SUMIF(Rend_Filetadores[Data],Rend_Filetadores[[#This Row],[Data]],Rend_Filetadores[Filé produzido (kg)]),"")</f>
        <v>6.4672315407228106E-2</v>
      </c>
    </row>
    <row r="1664" spans="1:9" x14ac:dyDescent="0.3">
      <c r="A1664" s="8">
        <v>45805</v>
      </c>
      <c r="B1664" s="9" t="s">
        <v>11</v>
      </c>
      <c r="C1664" s="16">
        <v>758.19999999999993</v>
      </c>
      <c r="D1664" s="11">
        <v>324.3</v>
      </c>
      <c r="E1664" s="16">
        <v>324.3</v>
      </c>
      <c r="F1664" s="16"/>
      <c r="G1664" s="12">
        <f t="shared" si="25"/>
        <v>0.42772355579002908</v>
      </c>
      <c r="H1664" s="13">
        <f>COUNTIF(Rend_Filetadores[Data],Rend_Filetadores[[#This Row],[Data]])</f>
        <v>18</v>
      </c>
      <c r="I1664" s="23">
        <f>IFERROR(Rend_Filetadores[[#This Row],[Filé produzido (kg)]]/SUMIF(Rend_Filetadores[Data],Rend_Filetadores[[#This Row],[Data]],Rend_Filetadores[Filé produzido (kg)]),"")</f>
        <v>8.0111657320718344E-2</v>
      </c>
    </row>
    <row r="1665" spans="1:9" x14ac:dyDescent="0.3">
      <c r="A1665" s="8">
        <v>45805</v>
      </c>
      <c r="B1665" s="9" t="s">
        <v>13</v>
      </c>
      <c r="C1665" s="16">
        <v>815.90000000000009</v>
      </c>
      <c r="D1665" s="11">
        <v>355.2</v>
      </c>
      <c r="E1665" s="16">
        <v>355.2</v>
      </c>
      <c r="F1665" s="16"/>
      <c r="G1665" s="12">
        <f t="shared" si="25"/>
        <v>0.43534746905257993</v>
      </c>
      <c r="H1665" s="13">
        <f>COUNTIF(Rend_Filetadores[Data],Rend_Filetadores[[#This Row],[Data]])</f>
        <v>18</v>
      </c>
      <c r="I1665" s="23">
        <f>IFERROR(Rend_Filetadores[[#This Row],[Filé produzido (kg)]]/SUMIF(Rend_Filetadores[Data],Rend_Filetadores[[#This Row],[Data]],Rend_Filetadores[Filé produzido (kg)]),"")</f>
        <v>8.7744867962747941E-2</v>
      </c>
    </row>
    <row r="1666" spans="1:9" x14ac:dyDescent="0.3">
      <c r="A1666" s="8">
        <v>45805</v>
      </c>
      <c r="B1666" s="9" t="s">
        <v>15</v>
      </c>
      <c r="C1666" s="16">
        <v>646.60000000000014</v>
      </c>
      <c r="D1666" s="11">
        <v>280.10000000000002</v>
      </c>
      <c r="E1666" s="16">
        <v>280.10000000000002</v>
      </c>
      <c r="F1666" s="16"/>
      <c r="G1666" s="12">
        <f t="shared" si="25"/>
        <v>0.43318898855552113</v>
      </c>
      <c r="H1666" s="13">
        <f>COUNTIF(Rend_Filetadores[Data],Rend_Filetadores[[#This Row],[Data]])</f>
        <v>18</v>
      </c>
      <c r="I1666" s="23">
        <f>IFERROR(Rend_Filetadores[[#This Row],[Filé produzido (kg)]]/SUMIF(Rend_Filetadores[Data],Rend_Filetadores[[#This Row],[Data]],Rend_Filetadores[Filé produzido (kg)]),"")</f>
        <v>6.9192954719498032E-2</v>
      </c>
    </row>
    <row r="1667" spans="1:9" x14ac:dyDescent="0.3">
      <c r="A1667" s="8">
        <v>45805</v>
      </c>
      <c r="B1667" s="9" t="s">
        <v>17</v>
      </c>
      <c r="C1667" s="16">
        <v>602.20000000000005</v>
      </c>
      <c r="D1667" s="11">
        <v>246.80000000000007</v>
      </c>
      <c r="E1667" s="16">
        <v>246.80000000000007</v>
      </c>
      <c r="F1667" s="16"/>
      <c r="G1667" s="12">
        <f t="shared" si="25"/>
        <v>0.40983062105612761</v>
      </c>
      <c r="H1667" s="13">
        <f>COUNTIF(Rend_Filetadores[Data],Rend_Filetadores[[#This Row],[Data]])</f>
        <v>18</v>
      </c>
      <c r="I1667" s="23">
        <f>IFERROR(Rend_Filetadores[[#This Row],[Filé produzido (kg)]]/SUMIF(Rend_Filetadores[Data],Rend_Filetadores[[#This Row],[Data]],Rend_Filetadores[Filé produzido (kg)]),"")</f>
        <v>6.0966873347990419E-2</v>
      </c>
    </row>
    <row r="1668" spans="1:9" x14ac:dyDescent="0.3">
      <c r="A1668" s="8">
        <v>45805</v>
      </c>
      <c r="B1668" s="9" t="s">
        <v>42</v>
      </c>
      <c r="C1668" s="16">
        <v>317.10000000000002</v>
      </c>
      <c r="D1668" s="11">
        <v>124.90000000000003</v>
      </c>
      <c r="E1668" s="16">
        <v>124.90000000000003</v>
      </c>
      <c r="F1668" s="16"/>
      <c r="G1668" s="12">
        <f t="shared" ref="G1668:G1731" si="26">IFERROR(D1668/C1668,"")</f>
        <v>0.39388205613371186</v>
      </c>
      <c r="H1668" s="13">
        <f>COUNTIF(Rend_Filetadores[Data],Rend_Filetadores[[#This Row],[Data]])</f>
        <v>18</v>
      </c>
      <c r="I1668" s="23">
        <f>IFERROR(Rend_Filetadores[[#This Row],[Filé produzido (kg)]]/SUMIF(Rend_Filetadores[Data],Rend_Filetadores[[#This Row],[Data]],Rend_Filetadores[Filé produzido (kg)]),"")</f>
        <v>3.0853980879918978E-2</v>
      </c>
    </row>
    <row r="1669" spans="1:9" x14ac:dyDescent="0.3">
      <c r="A1669" s="8">
        <v>45805</v>
      </c>
      <c r="B1669" s="9" t="s">
        <v>18</v>
      </c>
      <c r="C1669" s="16">
        <v>567.40000000000009</v>
      </c>
      <c r="D1669" s="11">
        <v>239.90000000000003</v>
      </c>
      <c r="E1669" s="16">
        <v>239.90000000000003</v>
      </c>
      <c r="F1669" s="16"/>
      <c r="G1669" s="12">
        <f t="shared" si="26"/>
        <v>0.42280578075431796</v>
      </c>
      <c r="H1669" s="13">
        <f>COUNTIF(Rend_Filetadores[Data],Rend_Filetadores[[#This Row],[Data]])</f>
        <v>18</v>
      </c>
      <c r="I1669" s="23">
        <f>IFERROR(Rend_Filetadores[[#This Row],[Filé produzido (kg)]]/SUMIF(Rend_Filetadores[Data],Rend_Filetadores[[#This Row],[Data]],Rend_Filetadores[Filé produzido (kg)]),"")</f>
        <v>5.9262370000741083E-2</v>
      </c>
    </row>
    <row r="1670" spans="1:9" x14ac:dyDescent="0.3">
      <c r="A1670" s="8">
        <v>45805</v>
      </c>
      <c r="B1670" s="9" t="s">
        <v>20</v>
      </c>
      <c r="C1670" s="16">
        <v>787.9</v>
      </c>
      <c r="D1670" s="11">
        <v>327.40000000000003</v>
      </c>
      <c r="E1670" s="16">
        <v>327.40000000000003</v>
      </c>
      <c r="F1670" s="16"/>
      <c r="G1670" s="12">
        <f t="shared" si="26"/>
        <v>0.41553496636629017</v>
      </c>
      <c r="H1670" s="13">
        <f>COUNTIF(Rend_Filetadores[Data],Rend_Filetadores[[#This Row],[Data]])</f>
        <v>18</v>
      </c>
      <c r="I1670" s="23">
        <f>IFERROR(Rend_Filetadores[[#This Row],[Filé produzido (kg)]]/SUMIF(Rend_Filetadores[Data],Rend_Filetadores[[#This Row],[Data]],Rend_Filetadores[Filé produzido (kg)]),"")</f>
        <v>8.087744867962747E-2</v>
      </c>
    </row>
    <row r="1671" spans="1:9" x14ac:dyDescent="0.3">
      <c r="A1671" s="8">
        <v>45805</v>
      </c>
      <c r="B1671" s="50" t="s">
        <v>45</v>
      </c>
      <c r="C1671" s="16">
        <v>424.9</v>
      </c>
      <c r="D1671" s="11">
        <v>178.5</v>
      </c>
      <c r="E1671" s="16">
        <v>178.5</v>
      </c>
      <c r="F1671" s="16"/>
      <c r="G1671" s="12">
        <f t="shared" si="26"/>
        <v>0.42009884678747944</v>
      </c>
      <c r="H1671" s="13">
        <f>COUNTIF(Rend_Filetadores[Data],Rend_Filetadores[[#This Row],[Data]])</f>
        <v>18</v>
      </c>
      <c r="I1671" s="23">
        <f>IFERROR(Rend_Filetadores[[#This Row],[Filé produzido (kg)]]/SUMIF(Rend_Filetadores[Data],Rend_Filetadores[[#This Row],[Data]],Rend_Filetadores[Filé produzido (kg)]),"")</f>
        <v>4.4094760504928228E-2</v>
      </c>
    </row>
    <row r="1672" spans="1:9" x14ac:dyDescent="0.3">
      <c r="A1672" s="8">
        <v>45805</v>
      </c>
      <c r="B1672" s="50" t="s">
        <v>46</v>
      </c>
      <c r="C1672" s="16">
        <v>30.1</v>
      </c>
      <c r="D1672" s="11">
        <v>10.499999999999998</v>
      </c>
      <c r="E1672" s="16">
        <v>10.499999999999998</v>
      </c>
      <c r="F1672" s="16"/>
      <c r="G1672" s="12">
        <f t="shared" si="26"/>
        <v>0.34883720930232548</v>
      </c>
      <c r="H1672" s="13">
        <f>COUNTIF(Rend_Filetadores[Data],Rend_Filetadores[[#This Row],[Data]])</f>
        <v>18</v>
      </c>
      <c r="I1672" s="23">
        <f>IFERROR(Rend_Filetadores[[#This Row],[Filé produzido (kg)]]/SUMIF(Rend_Filetadores[Data],Rend_Filetadores[[#This Row],[Data]],Rend_Filetadores[Filé produzido (kg)]),"")</f>
        <v>2.5938094414663659E-3</v>
      </c>
    </row>
    <row r="1673" spans="1:9" x14ac:dyDescent="0.3">
      <c r="A1673" s="8">
        <v>45805</v>
      </c>
      <c r="B1673" s="9" t="s">
        <v>21</v>
      </c>
      <c r="C1673" s="16">
        <v>751</v>
      </c>
      <c r="D1673" s="11">
        <v>325.39999999999998</v>
      </c>
      <c r="E1673" s="16">
        <v>335.4</v>
      </c>
      <c r="F1673" s="16"/>
      <c r="G1673" s="12">
        <f t="shared" si="26"/>
        <v>0.43328894806924101</v>
      </c>
      <c r="H1673" s="13">
        <f>COUNTIF(Rend_Filetadores[Data],Rend_Filetadores[[#This Row],[Data]])</f>
        <v>18</v>
      </c>
      <c r="I1673" s="23">
        <f>IFERROR(Rend_Filetadores[[#This Row],[Filé produzido (kg)]]/SUMIF(Rend_Filetadores[Data],Rend_Filetadores[[#This Row],[Data]],Rend_Filetadores[Filé produzido (kg)]),"")</f>
        <v>8.285368444455421E-2</v>
      </c>
    </row>
    <row r="1674" spans="1:9" x14ac:dyDescent="0.3">
      <c r="A1674" s="8">
        <v>45805</v>
      </c>
      <c r="B1674" s="9" t="s">
        <v>32</v>
      </c>
      <c r="C1674" s="16">
        <v>299.3</v>
      </c>
      <c r="D1674" s="11">
        <v>118</v>
      </c>
      <c r="E1674" s="16">
        <v>118</v>
      </c>
      <c r="F1674" s="16"/>
      <c r="G1674" s="12">
        <f t="shared" si="26"/>
        <v>0.39425325760106916</v>
      </c>
      <c r="H1674" s="13">
        <f>COUNTIF(Rend_Filetadores[Data],Rend_Filetadores[[#This Row],[Data]])</f>
        <v>18</v>
      </c>
      <c r="I1674" s="23">
        <f>IFERROR(Rend_Filetadores[[#This Row],[Filé produzido (kg)]]/SUMIF(Rend_Filetadores[Data],Rend_Filetadores[[#This Row],[Data]],Rend_Filetadores[Filé produzido (kg)]),"")</f>
        <v>2.9149477532669641E-2</v>
      </c>
    </row>
    <row r="1675" spans="1:9" x14ac:dyDescent="0.3">
      <c r="A1675" s="8">
        <v>45805</v>
      </c>
      <c r="B1675" s="9" t="s">
        <v>12</v>
      </c>
      <c r="C1675" s="16">
        <v>635.90000000000009</v>
      </c>
      <c r="D1675" s="11">
        <v>274.19999999999987</v>
      </c>
      <c r="E1675" s="16">
        <v>274.19999999999987</v>
      </c>
      <c r="F1675" s="16"/>
      <c r="G1675" s="12">
        <f t="shared" si="26"/>
        <v>0.43119987419405542</v>
      </c>
      <c r="H1675" s="13">
        <f>COUNTIF(Rend_Filetadores[Data],Rend_Filetadores[[#This Row],[Data]])</f>
        <v>18</v>
      </c>
      <c r="I1675" s="23">
        <f>IFERROR(Rend_Filetadores[[#This Row],[Filé produzido (kg)]]/SUMIF(Rend_Filetadores[Data],Rend_Filetadores[[#This Row],[Data]],Rend_Filetadores[Filé produzido (kg)]),"")</f>
        <v>6.7735480842864515E-2</v>
      </c>
    </row>
    <row r="1676" spans="1:9" x14ac:dyDescent="0.3">
      <c r="A1676" s="8">
        <v>45805</v>
      </c>
      <c r="B1676" s="9" t="s">
        <v>35</v>
      </c>
      <c r="C1676" s="16">
        <v>727.8</v>
      </c>
      <c r="D1676" s="11">
        <v>303.49999999999994</v>
      </c>
      <c r="E1676" s="16">
        <v>318.49999999999994</v>
      </c>
      <c r="F1676" s="16"/>
      <c r="G1676" s="12">
        <f t="shared" si="26"/>
        <v>0.41701016762846932</v>
      </c>
      <c r="H1676" s="13">
        <f>COUNTIF(Rend_Filetadores[Data],Rend_Filetadores[[#This Row],[Data]])</f>
        <v>18</v>
      </c>
      <c r="I1676" s="23">
        <f>IFERROR(Rend_Filetadores[[#This Row],[Filé produzido (kg)]]/SUMIF(Rend_Filetadores[Data],Rend_Filetadores[[#This Row],[Data]],Rend_Filetadores[Filé produzido (kg)]),"")</f>
        <v>7.8678886391146438E-2</v>
      </c>
    </row>
    <row r="1677" spans="1:9" x14ac:dyDescent="0.3">
      <c r="A1677" s="8">
        <v>45805</v>
      </c>
      <c r="B1677" s="9" t="s">
        <v>38</v>
      </c>
      <c r="C1677" s="16">
        <v>404.5</v>
      </c>
      <c r="D1677" s="11">
        <v>168.89999999999998</v>
      </c>
      <c r="E1677" s="16">
        <v>177.89999999999998</v>
      </c>
      <c r="F1677" s="16"/>
      <c r="G1677" s="12">
        <f t="shared" si="26"/>
        <v>0.41755253399258341</v>
      </c>
      <c r="H1677" s="13">
        <f>COUNTIF(Rend_Filetadores[Data],Rend_Filetadores[[#This Row],[Data]])</f>
        <v>18</v>
      </c>
      <c r="I1677" s="23">
        <f>IFERROR(Rend_Filetadores[[#This Row],[Filé produzido (kg)]]/SUMIF(Rend_Filetadores[Data],Rend_Filetadores[[#This Row],[Data]],Rend_Filetadores[Filé produzido (kg)]),"")</f>
        <v>4.3946542822558714E-2</v>
      </c>
    </row>
    <row r="1678" spans="1:9" x14ac:dyDescent="0.3">
      <c r="A1678" s="8">
        <v>45805</v>
      </c>
      <c r="B1678" s="9" t="s">
        <v>30</v>
      </c>
      <c r="C1678" s="16">
        <v>435</v>
      </c>
      <c r="D1678" s="11">
        <v>177.8</v>
      </c>
      <c r="E1678" s="16">
        <v>177.8</v>
      </c>
      <c r="F1678" s="16"/>
      <c r="G1678" s="12">
        <f t="shared" si="26"/>
        <v>0.40873563218390807</v>
      </c>
      <c r="H1678" s="13">
        <f>COUNTIF(Rend_Filetadores[Data],Rend_Filetadores[[#This Row],[Data]])</f>
        <v>18</v>
      </c>
      <c r="I1678" s="23">
        <f>IFERROR(Rend_Filetadores[[#This Row],[Filé produzido (kg)]]/SUMIF(Rend_Filetadores[Data],Rend_Filetadores[[#This Row],[Data]],Rend_Filetadores[Filé produzido (kg)]),"")</f>
        <v>4.3921839875497137E-2</v>
      </c>
    </row>
    <row r="1679" spans="1:9" x14ac:dyDescent="0.3">
      <c r="A1679" s="8">
        <v>45805</v>
      </c>
      <c r="B1679" s="9" t="s">
        <v>19</v>
      </c>
      <c r="C1679" s="16">
        <v>605.4</v>
      </c>
      <c r="D1679" s="11">
        <v>263.89999999999992</v>
      </c>
      <c r="E1679" s="16">
        <v>263.89999999999992</v>
      </c>
      <c r="F1679" s="16"/>
      <c r="G1679" s="12">
        <f t="shared" si="26"/>
        <v>0.43591014205483963</v>
      </c>
      <c r="H1679" s="13">
        <f>COUNTIF(Rend_Filetadores[Data],Rend_Filetadores[[#This Row],[Data]])</f>
        <v>18</v>
      </c>
      <c r="I1679" s="23">
        <f>IFERROR(Rend_Filetadores[[#This Row],[Filé produzido (kg)]]/SUMIF(Rend_Filetadores[Data],Rend_Filetadores[[#This Row],[Data]],Rend_Filetadores[Filé produzido (kg)]),"")</f>
        <v>6.519107729552133E-2</v>
      </c>
    </row>
    <row r="1680" spans="1:9" x14ac:dyDescent="0.3">
      <c r="A1680" s="8">
        <v>45806</v>
      </c>
      <c r="B1680" s="9" t="s">
        <v>26</v>
      </c>
      <c r="C1680" s="16">
        <v>596.59999999999991</v>
      </c>
      <c r="D1680" s="11">
        <v>246.60000000000002</v>
      </c>
      <c r="E1680" s="16">
        <v>246.60000000000002</v>
      </c>
      <c r="F1680" s="16"/>
      <c r="G1680" s="12">
        <f t="shared" si="26"/>
        <v>0.41334227287965147</v>
      </c>
      <c r="H1680" s="13">
        <f>COUNTIF(Rend_Filetadores[Data],Rend_Filetadores[[#This Row],[Data]])</f>
        <v>18</v>
      </c>
      <c r="I1680" s="23">
        <f>IFERROR(Rend_Filetadores[[#This Row],[Filé produzido (kg)]]/SUMIF(Rend_Filetadores[Data],Rend_Filetadores[[#This Row],[Data]],Rend_Filetadores[Filé produzido (kg)]),"")</f>
        <v>5.4046945887303577E-2</v>
      </c>
    </row>
    <row r="1681" spans="1:9" x14ac:dyDescent="0.3">
      <c r="A1681" s="8">
        <v>45806</v>
      </c>
      <c r="B1681" s="9" t="s">
        <v>10</v>
      </c>
      <c r="C1681" s="16">
        <v>704.90000000000009</v>
      </c>
      <c r="D1681" s="11">
        <v>306.7</v>
      </c>
      <c r="E1681" s="16">
        <v>306.7</v>
      </c>
      <c r="F1681" s="16"/>
      <c r="G1681" s="12">
        <f t="shared" si="26"/>
        <v>0.43509717690452537</v>
      </c>
      <c r="H1681" s="13">
        <f>COUNTIF(Rend_Filetadores[Data],Rend_Filetadores[[#This Row],[Data]])</f>
        <v>18</v>
      </c>
      <c r="I1681" s="23">
        <f>IFERROR(Rend_Filetadores[[#This Row],[Filé produzido (kg)]]/SUMIF(Rend_Filetadores[Data],Rend_Filetadores[[#This Row],[Data]],Rend_Filetadores[Filé produzido (kg)]),"")</f>
        <v>6.7218971223179255E-2</v>
      </c>
    </row>
    <row r="1682" spans="1:9" x14ac:dyDescent="0.3">
      <c r="A1682" s="8">
        <v>45806</v>
      </c>
      <c r="B1682" s="9" t="s">
        <v>11</v>
      </c>
      <c r="C1682" s="16">
        <v>165.1</v>
      </c>
      <c r="D1682" s="11">
        <v>71.100000000000009</v>
      </c>
      <c r="E1682" s="16">
        <v>71.100000000000009</v>
      </c>
      <c r="F1682" s="16"/>
      <c r="G1682" s="12">
        <f t="shared" si="26"/>
        <v>0.43064809206541499</v>
      </c>
      <c r="H1682" s="13">
        <f>COUNTIF(Rend_Filetadores[Data],Rend_Filetadores[[#This Row],[Data]])</f>
        <v>18</v>
      </c>
      <c r="I1682" s="23">
        <f>IFERROR(Rend_Filetadores[[#This Row],[Filé produzido (kg)]]/SUMIF(Rend_Filetadores[Data],Rend_Filetadores[[#This Row],[Data]],Rend_Filetadores[Filé produzido (kg)]),"")</f>
        <v>1.5582878558748112E-2</v>
      </c>
    </row>
    <row r="1683" spans="1:9" x14ac:dyDescent="0.3">
      <c r="A1683" s="8">
        <v>45806</v>
      </c>
      <c r="B1683" s="9" t="s">
        <v>16</v>
      </c>
      <c r="C1683" s="16">
        <v>702.8</v>
      </c>
      <c r="D1683" s="11">
        <v>293.70000000000005</v>
      </c>
      <c r="E1683" s="16">
        <v>293.70000000000005</v>
      </c>
      <c r="F1683" s="16"/>
      <c r="G1683" s="12">
        <f t="shared" si="26"/>
        <v>0.41789982925441099</v>
      </c>
      <c r="H1683" s="13">
        <f>COUNTIF(Rend_Filetadores[Data],Rend_Filetadores[[#This Row],[Data]])</f>
        <v>18</v>
      </c>
      <c r="I1683" s="23">
        <f>IFERROR(Rend_Filetadores[[#This Row],[Filé produzido (kg)]]/SUMIF(Rend_Filetadores[Data],Rend_Filetadores[[#This Row],[Data]],Rend_Filetadores[Filé produzido (kg)]),"")</f>
        <v>6.4369781050693686E-2</v>
      </c>
    </row>
    <row r="1684" spans="1:9" x14ac:dyDescent="0.3">
      <c r="A1684" s="8">
        <v>45806</v>
      </c>
      <c r="B1684" s="9" t="s">
        <v>13</v>
      </c>
      <c r="C1684" s="16">
        <v>829.86999999999989</v>
      </c>
      <c r="D1684" s="11">
        <v>359.50000000000011</v>
      </c>
      <c r="E1684" s="16">
        <v>359.50000000000011</v>
      </c>
      <c r="F1684" s="16"/>
      <c r="G1684" s="12">
        <f t="shared" si="26"/>
        <v>0.43320038078253242</v>
      </c>
      <c r="H1684" s="13">
        <f>COUNTIF(Rend_Filetadores[Data],Rend_Filetadores[[#This Row],[Data]])</f>
        <v>18</v>
      </c>
      <c r="I1684" s="23">
        <f>IFERROR(Rend_Filetadores[[#This Row],[Filé produzido (kg)]]/SUMIF(Rend_Filetadores[Data],Rend_Filetadores[[#This Row],[Data]],Rend_Filetadores[Filé produzido (kg)]),"")</f>
        <v>7.8791066692966913E-2</v>
      </c>
    </row>
    <row r="1685" spans="1:9" x14ac:dyDescent="0.3">
      <c r="A1685" s="8">
        <v>45806</v>
      </c>
      <c r="B1685" s="9" t="s">
        <v>14</v>
      </c>
      <c r="C1685" s="16">
        <v>1027.5999999999999</v>
      </c>
      <c r="D1685" s="11">
        <v>444.39999999999986</v>
      </c>
      <c r="E1685" s="16">
        <v>444.39999999999986</v>
      </c>
      <c r="F1685" s="16"/>
      <c r="G1685" s="12">
        <f t="shared" si="26"/>
        <v>0.43246399377189559</v>
      </c>
      <c r="H1685" s="13">
        <f>COUNTIF(Rend_Filetadores[Data],Rend_Filetadores[[#This Row],[Data]])</f>
        <v>18</v>
      </c>
      <c r="I1685" s="23">
        <f>IFERROR(Rend_Filetadores[[#This Row],[Filé produzido (kg)]]/SUMIF(Rend_Filetadores[Data],Rend_Filetadores[[#This Row],[Data]],Rend_Filetadores[Filé produzido (kg)]),"")</f>
        <v>9.7398470204045823E-2</v>
      </c>
    </row>
    <row r="1686" spans="1:9" x14ac:dyDescent="0.3">
      <c r="A1686" s="8">
        <v>45806</v>
      </c>
      <c r="B1686" s="9" t="s">
        <v>15</v>
      </c>
      <c r="C1686" s="16">
        <v>543.29999999999995</v>
      </c>
      <c r="D1686" s="11">
        <v>230.60000000000002</v>
      </c>
      <c r="E1686" s="16">
        <v>230.60000000000002</v>
      </c>
      <c r="F1686" s="16"/>
      <c r="G1686" s="12">
        <f t="shared" si="26"/>
        <v>0.42444321737529916</v>
      </c>
      <c r="H1686" s="13">
        <f>COUNTIF(Rend_Filetadores[Data],Rend_Filetadores[[#This Row],[Data]])</f>
        <v>18</v>
      </c>
      <c r="I1686" s="23">
        <f>IFERROR(Rend_Filetadores[[#This Row],[Filé produzido (kg)]]/SUMIF(Rend_Filetadores[Data],Rend_Filetadores[[#This Row],[Data]],Rend_Filetadores[Filé produzido (kg)]),"")</f>
        <v>5.0540250290398235E-2</v>
      </c>
    </row>
    <row r="1687" spans="1:9" x14ac:dyDescent="0.3">
      <c r="A1687" s="8">
        <v>45806</v>
      </c>
      <c r="B1687" s="9" t="s">
        <v>17</v>
      </c>
      <c r="C1687" s="16">
        <v>682.4</v>
      </c>
      <c r="D1687" s="11">
        <v>280.69999999999987</v>
      </c>
      <c r="E1687" s="16">
        <v>280.69999999999987</v>
      </c>
      <c r="F1687" s="16"/>
      <c r="G1687" s="12">
        <f t="shared" si="26"/>
        <v>0.41134232121922609</v>
      </c>
      <c r="H1687" s="13">
        <f>COUNTIF(Rend_Filetadores[Data],Rend_Filetadores[[#This Row],[Data]])</f>
        <v>18</v>
      </c>
      <c r="I1687" s="23">
        <f>IFERROR(Rend_Filetadores[[#This Row],[Filé produzido (kg)]]/SUMIF(Rend_Filetadores[Data],Rend_Filetadores[[#This Row],[Data]],Rend_Filetadores[Filé produzido (kg)]),"")</f>
        <v>6.1520590878208055E-2</v>
      </c>
    </row>
    <row r="1688" spans="1:9" x14ac:dyDescent="0.3">
      <c r="A1688" s="8">
        <v>45806</v>
      </c>
      <c r="B1688" s="9" t="s">
        <v>18</v>
      </c>
      <c r="C1688" s="32">
        <v>578.19999999999993</v>
      </c>
      <c r="D1688" s="11">
        <v>244.7</v>
      </c>
      <c r="E1688" s="16">
        <v>244.7</v>
      </c>
      <c r="F1688" s="16"/>
      <c r="G1688" s="12">
        <f t="shared" si="26"/>
        <v>0.42320996195088206</v>
      </c>
      <c r="H1688" s="13">
        <f>COUNTIF(Rend_Filetadores[Data],Rend_Filetadores[[#This Row],[Data]])</f>
        <v>18</v>
      </c>
      <c r="I1688" s="23">
        <f>IFERROR(Rend_Filetadores[[#This Row],[Filé produzido (kg)]]/SUMIF(Rend_Filetadores[Data],Rend_Filetadores[[#This Row],[Data]],Rend_Filetadores[Filé produzido (kg)]),"")</f>
        <v>5.3630525785171058E-2</v>
      </c>
    </row>
    <row r="1689" spans="1:9" x14ac:dyDescent="0.3">
      <c r="A1689" s="8">
        <v>45806</v>
      </c>
      <c r="B1689" s="9" t="s">
        <v>42</v>
      </c>
      <c r="C1689" s="32">
        <v>440.20000000000005</v>
      </c>
      <c r="D1689" s="11">
        <v>173.70000000000005</v>
      </c>
      <c r="E1689" s="16">
        <v>173.70000000000005</v>
      </c>
      <c r="F1689" s="16"/>
      <c r="G1689" s="12">
        <f t="shared" si="26"/>
        <v>0.39459336665152211</v>
      </c>
      <c r="H1689" s="13">
        <f>COUNTIF(Rend_Filetadores[Data],Rend_Filetadores[[#This Row],[Data]])</f>
        <v>18</v>
      </c>
      <c r="I1689" s="23">
        <f>IFERROR(Rend_Filetadores[[#This Row],[Filé produzido (kg)]]/SUMIF(Rend_Filetadores[Data],Rend_Filetadores[[#This Row],[Data]],Rend_Filetadores[Filé produzido (kg)]),"")</f>
        <v>3.806956407390362E-2</v>
      </c>
    </row>
    <row r="1690" spans="1:9" x14ac:dyDescent="0.3">
      <c r="A1690" s="8">
        <v>45806</v>
      </c>
      <c r="B1690" s="9" t="s">
        <v>20</v>
      </c>
      <c r="C1690" s="32">
        <v>901.1</v>
      </c>
      <c r="D1690" s="11">
        <v>378.49999999999977</v>
      </c>
      <c r="E1690" s="16">
        <v>378.49999999999977</v>
      </c>
      <c r="F1690" s="16"/>
      <c r="G1690" s="12">
        <f t="shared" si="26"/>
        <v>0.42004217068027938</v>
      </c>
      <c r="H1690" s="13">
        <f>COUNTIF(Rend_Filetadores[Data],Rend_Filetadores[[#This Row],[Data]])</f>
        <v>18</v>
      </c>
      <c r="I1690" s="23">
        <f>IFERROR(Rend_Filetadores[[#This Row],[Filé produzido (kg)]]/SUMIF(Rend_Filetadores[Data],Rend_Filetadores[[#This Row],[Data]],Rend_Filetadores[Filé produzido (kg)]),"")</f>
        <v>8.295526771429193E-2</v>
      </c>
    </row>
    <row r="1691" spans="1:9" x14ac:dyDescent="0.3">
      <c r="A1691" s="8">
        <v>45806</v>
      </c>
      <c r="B1691" s="9" t="s">
        <v>45</v>
      </c>
      <c r="C1691" s="32">
        <v>445.3</v>
      </c>
      <c r="D1691" s="11">
        <v>184.7</v>
      </c>
      <c r="E1691" s="16">
        <v>184.7</v>
      </c>
      <c r="F1691" s="16">
        <v>7</v>
      </c>
      <c r="G1691" s="12">
        <f t="shared" si="26"/>
        <v>0.41477655513137207</v>
      </c>
      <c r="H1691" s="13">
        <f>COUNTIF(Rend_Filetadores[Data],Rend_Filetadores[[#This Row],[Data]])</f>
        <v>18</v>
      </c>
      <c r="I1691" s="23">
        <f>IFERROR(Rend_Filetadores[[#This Row],[Filé produzido (kg)]]/SUMIF(Rend_Filetadores[Data],Rend_Filetadores[[#This Row],[Data]],Rend_Filetadores[Filé produzido (kg)]),"")</f>
        <v>4.0480417296776032E-2</v>
      </c>
    </row>
    <row r="1692" spans="1:9" x14ac:dyDescent="0.3">
      <c r="A1692" s="8">
        <v>45806</v>
      </c>
      <c r="B1692" s="9" t="s">
        <v>21</v>
      </c>
      <c r="C1692" s="32">
        <v>754.1</v>
      </c>
      <c r="D1692" s="11">
        <v>319.30000000000007</v>
      </c>
      <c r="E1692" s="16">
        <v>334.30000000000007</v>
      </c>
      <c r="F1692" s="16">
        <v>14</v>
      </c>
      <c r="G1692" s="12">
        <f t="shared" si="26"/>
        <v>0.42341864474207674</v>
      </c>
      <c r="H1692" s="13">
        <f>COUNTIF(Rend_Filetadores[Data],Rend_Filetadores[[#This Row],[Data]])</f>
        <v>18</v>
      </c>
      <c r="I1692" s="23">
        <f>IFERROR(Rend_Filetadores[[#This Row],[Filé produzido (kg)]]/SUMIF(Rend_Filetadores[Data],Rend_Filetadores[[#This Row],[Data]],Rend_Filetadores[Filé produzido (kg)]),"")</f>
        <v>7.326802112784099E-2</v>
      </c>
    </row>
    <row r="1693" spans="1:9" x14ac:dyDescent="0.3">
      <c r="A1693" s="8">
        <v>45806</v>
      </c>
      <c r="B1693" s="9" t="s">
        <v>47</v>
      </c>
      <c r="C1693" s="32">
        <v>33.4</v>
      </c>
      <c r="D1693" s="11">
        <v>12.4</v>
      </c>
      <c r="E1693" s="16">
        <v>12.4</v>
      </c>
      <c r="F1693" s="16"/>
      <c r="G1693" s="12">
        <f t="shared" si="26"/>
        <v>0.37125748502994016</v>
      </c>
      <c r="H1693" s="13">
        <f>COUNTIF(Rend_Filetadores[Data],Rend_Filetadores[[#This Row],[Data]])</f>
        <v>18</v>
      </c>
      <c r="I1693" s="23">
        <f>IFERROR(Rend_Filetadores[[#This Row],[Filé produzido (kg)]]/SUMIF(Rend_Filetadores[Data],Rend_Filetadores[[#This Row],[Data]],Rend_Filetadores[Filé produzido (kg)]),"")</f>
        <v>2.7176890876016396E-3</v>
      </c>
    </row>
    <row r="1694" spans="1:9" x14ac:dyDescent="0.3">
      <c r="A1694" s="8">
        <v>45806</v>
      </c>
      <c r="B1694" s="9" t="s">
        <v>12</v>
      </c>
      <c r="C1694" s="32">
        <v>648.09999999999991</v>
      </c>
      <c r="D1694" s="11">
        <v>267.3</v>
      </c>
      <c r="E1694" s="16">
        <v>267.3</v>
      </c>
      <c r="F1694" s="16"/>
      <c r="G1694" s="12">
        <f t="shared" si="26"/>
        <v>0.41243635241475091</v>
      </c>
      <c r="H1694" s="13">
        <f>COUNTIF(Rend_Filetadores[Data],Rend_Filetadores[[#This Row],[Data]])</f>
        <v>18</v>
      </c>
      <c r="I1694" s="23">
        <f>IFERROR(Rend_Filetadores[[#This Row],[Filé produzido (kg)]]/SUMIF(Rend_Filetadores[Data],Rend_Filetadores[[#This Row],[Data]],Rend_Filetadores[Filé produzido (kg)]),"")</f>
        <v>5.8583733315799857E-2</v>
      </c>
    </row>
    <row r="1695" spans="1:9" x14ac:dyDescent="0.3">
      <c r="A1695" s="8">
        <v>45806</v>
      </c>
      <c r="B1695" s="9" t="s">
        <v>35</v>
      </c>
      <c r="C1695" s="32">
        <v>603.29999999999995</v>
      </c>
      <c r="D1695" s="11">
        <v>261.49999999999994</v>
      </c>
      <c r="E1695" s="16">
        <v>261.49999999999994</v>
      </c>
      <c r="F1695" s="16"/>
      <c r="G1695" s="12">
        <f t="shared" si="26"/>
        <v>0.43344936184319571</v>
      </c>
      <c r="H1695" s="13">
        <f>COUNTIF(Rend_Filetadores[Data],Rend_Filetadores[[#This Row],[Data]])</f>
        <v>18</v>
      </c>
      <c r="I1695" s="23">
        <f>IFERROR(Rend_Filetadores[[#This Row],[Filé produzido (kg)]]/SUMIF(Rend_Filetadores[Data],Rend_Filetadores[[#This Row],[Data]],Rend_Filetadores[Filé produzido (kg)]),"")</f>
        <v>5.7312556161921657E-2</v>
      </c>
    </row>
    <row r="1696" spans="1:9" x14ac:dyDescent="0.3">
      <c r="A1696" s="8">
        <v>45806</v>
      </c>
      <c r="B1696" s="9" t="s">
        <v>38</v>
      </c>
      <c r="C1696" s="32">
        <v>503.5</v>
      </c>
      <c r="D1696" s="11">
        <v>210.9</v>
      </c>
      <c r="E1696" s="16">
        <v>210.9</v>
      </c>
      <c r="F1696" s="16"/>
      <c r="G1696" s="12">
        <f t="shared" si="26"/>
        <v>0.4188679245283019</v>
      </c>
      <c r="H1696" s="13">
        <f>COUNTIF(Rend_Filetadores[Data],Rend_Filetadores[[#This Row],[Data]])</f>
        <v>18</v>
      </c>
      <c r="I1696" s="23">
        <f>IFERROR(Rend_Filetadores[[#This Row],[Filé produzido (kg)]]/SUMIF(Rend_Filetadores[Data],Rend_Filetadores[[#This Row],[Data]],Rend_Filetadores[Filé produzido (kg)]),"")</f>
        <v>4.6222631336708529E-2</v>
      </c>
    </row>
    <row r="1697" spans="1:9" x14ac:dyDescent="0.3">
      <c r="A1697" s="8">
        <v>45806</v>
      </c>
      <c r="B1697" s="9" t="s">
        <v>19</v>
      </c>
      <c r="C1697" s="32">
        <v>611.69999999999993</v>
      </c>
      <c r="D1697" s="11">
        <v>261.40000000000003</v>
      </c>
      <c r="E1697" s="16">
        <v>261.40000000000003</v>
      </c>
      <c r="F1697" s="16"/>
      <c r="G1697" s="12">
        <f t="shared" si="26"/>
        <v>0.4273336602909924</v>
      </c>
      <c r="H1697" s="13">
        <f>COUNTIF(Rend_Filetadores[Data],Rend_Filetadores[[#This Row],[Data]])</f>
        <v>18</v>
      </c>
      <c r="I1697" s="23">
        <f>IFERROR(Rend_Filetadores[[#This Row],[Filé produzido (kg)]]/SUMIF(Rend_Filetadores[Data],Rend_Filetadores[[#This Row],[Data]],Rend_Filetadores[Filé produzido (kg)]),"")</f>
        <v>5.7290639314441019E-2</v>
      </c>
    </row>
    <row r="1698" spans="1:9" x14ac:dyDescent="0.3">
      <c r="A1698" s="8">
        <v>45807</v>
      </c>
      <c r="B1698" s="9" t="s">
        <v>9</v>
      </c>
      <c r="C1698" s="32">
        <v>614.1</v>
      </c>
      <c r="D1698" s="11">
        <v>267.20000000000005</v>
      </c>
      <c r="E1698" s="16">
        <v>267.20000000000005</v>
      </c>
      <c r="F1698" s="16"/>
      <c r="G1698" s="12">
        <f t="shared" si="26"/>
        <v>0.43510828855235312</v>
      </c>
      <c r="H1698" s="13">
        <f>COUNTIF(Rend_Filetadores[Data],Rend_Filetadores[[#This Row],[Data]])</f>
        <v>17</v>
      </c>
      <c r="I1698" s="23">
        <f>IFERROR(Rend_Filetadores[[#This Row],[Filé produzido (kg)]]/SUMIF(Rend_Filetadores[Data],Rend_Filetadores[[#This Row],[Data]],Rend_Filetadores[Filé produzido (kg)]),"")</f>
        <v>6.2627446384624405E-2</v>
      </c>
    </row>
    <row r="1699" spans="1:9" x14ac:dyDescent="0.3">
      <c r="A1699" s="8">
        <v>45807</v>
      </c>
      <c r="B1699" s="9" t="s">
        <v>26</v>
      </c>
      <c r="C1699" s="32">
        <v>611.4</v>
      </c>
      <c r="D1699" s="11">
        <v>254.79999999999995</v>
      </c>
      <c r="E1699" s="16">
        <v>262.79999999999995</v>
      </c>
      <c r="F1699" s="16"/>
      <c r="G1699" s="12">
        <f t="shared" si="26"/>
        <v>0.4167484461890742</v>
      </c>
      <c r="H1699" s="13">
        <f>COUNTIF(Rend_Filetadores[Data],Rend_Filetadores[[#This Row],[Data]])</f>
        <v>17</v>
      </c>
      <c r="I1699" s="23">
        <f>IFERROR(Rend_Filetadores[[#This Row],[Filé produzido (kg)]]/SUMIF(Rend_Filetadores[Data],Rend_Filetadores[[#This Row],[Data]],Rend_Filetadores[Filé produzido (kg)]),"")</f>
        <v>6.1596156099847636E-2</v>
      </c>
    </row>
    <row r="1700" spans="1:9" x14ac:dyDescent="0.3">
      <c r="A1700" s="8">
        <v>45807</v>
      </c>
      <c r="B1700" s="9" t="s">
        <v>10</v>
      </c>
      <c r="C1700" s="32">
        <v>720</v>
      </c>
      <c r="D1700" s="11">
        <v>310.20000000000005</v>
      </c>
      <c r="E1700" s="16">
        <v>310.20000000000005</v>
      </c>
      <c r="F1700" s="16"/>
      <c r="G1700" s="12">
        <f t="shared" si="26"/>
        <v>0.4308333333333334</v>
      </c>
      <c r="H1700" s="13">
        <f>COUNTIF(Rend_Filetadores[Data],Rend_Filetadores[[#This Row],[Data]])</f>
        <v>17</v>
      </c>
      <c r="I1700" s="23">
        <f>IFERROR(Rend_Filetadores[[#This Row],[Filé produzido (kg)]]/SUMIF(Rend_Filetadores[Data],Rend_Filetadores[[#This Row],[Data]],Rend_Filetadores[Filé produzido (kg)]),"")</f>
        <v>7.2705965076760817E-2</v>
      </c>
    </row>
    <row r="1701" spans="1:9" x14ac:dyDescent="0.3">
      <c r="A1701" s="8">
        <v>45807</v>
      </c>
      <c r="B1701" s="9" t="s">
        <v>11</v>
      </c>
      <c r="C1701" s="32">
        <v>711</v>
      </c>
      <c r="D1701" s="11">
        <v>306.49999999999989</v>
      </c>
      <c r="E1701" s="16">
        <v>306.49999999999989</v>
      </c>
      <c r="F1701" s="16"/>
      <c r="G1701" s="12">
        <f t="shared" si="26"/>
        <v>0.43108298171589293</v>
      </c>
      <c r="H1701" s="13">
        <f>COUNTIF(Rend_Filetadores[Data],Rend_Filetadores[[#This Row],[Data]])</f>
        <v>17</v>
      </c>
      <c r="I1701" s="23">
        <f>IFERROR(Rend_Filetadores[[#This Row],[Filé produzido (kg)]]/SUMIF(Rend_Filetadores[Data],Rend_Filetadores[[#This Row],[Data]],Rend_Filetadores[Filé produzido (kg)]),"")</f>
        <v>7.1838743700925786E-2</v>
      </c>
    </row>
    <row r="1702" spans="1:9" x14ac:dyDescent="0.3">
      <c r="A1702" s="8">
        <v>45807</v>
      </c>
      <c r="B1702" s="9" t="s">
        <v>16</v>
      </c>
      <c r="C1702" s="32">
        <v>650.4</v>
      </c>
      <c r="D1702" s="11">
        <v>271.89999999999998</v>
      </c>
      <c r="E1702" s="16">
        <v>271.89999999999998</v>
      </c>
      <c r="F1702" s="16"/>
      <c r="G1702" s="12">
        <f t="shared" si="26"/>
        <v>0.41805043050430502</v>
      </c>
      <c r="H1702" s="13">
        <f>COUNTIF(Rend_Filetadores[Data],Rend_Filetadores[[#This Row],[Data]])</f>
        <v>17</v>
      </c>
      <c r="I1702" s="23">
        <f>IFERROR(Rend_Filetadores[[#This Row],[Filé produzido (kg)]]/SUMIF(Rend_Filetadores[Data],Rend_Filetadores[[#This Row],[Data]],Rend_Filetadores[Filé produzido (kg)]),"")</f>
        <v>6.3729051916090462E-2</v>
      </c>
    </row>
    <row r="1703" spans="1:9" x14ac:dyDescent="0.3">
      <c r="A1703" s="8">
        <v>45807</v>
      </c>
      <c r="B1703" s="9" t="s">
        <v>13</v>
      </c>
      <c r="C1703" s="32">
        <v>774.4</v>
      </c>
      <c r="D1703" s="11">
        <v>331.90000000000003</v>
      </c>
      <c r="E1703" s="16">
        <v>339.90000000000003</v>
      </c>
      <c r="F1703" s="16"/>
      <c r="G1703" s="12">
        <f t="shared" si="26"/>
        <v>0.42858987603305793</v>
      </c>
      <c r="H1703" s="13">
        <f>COUNTIF(Rend_Filetadores[Data],Rend_Filetadores[[#This Row],[Data]])</f>
        <v>17</v>
      </c>
      <c r="I1703" s="23">
        <f>IFERROR(Rend_Filetadores[[#This Row],[Filé produzido (kg)]]/SUMIF(Rend_Filetadores[Data],Rend_Filetadores[[#This Row],[Data]],Rend_Filetadores[Filé produzido (kg)]),"")</f>
        <v>7.9667174499003873E-2</v>
      </c>
    </row>
    <row r="1704" spans="1:9" x14ac:dyDescent="0.3">
      <c r="A1704" s="8">
        <v>45807</v>
      </c>
      <c r="B1704" s="9" t="s">
        <v>14</v>
      </c>
      <c r="C1704" s="32">
        <v>866.90000000000009</v>
      </c>
      <c r="D1704" s="11">
        <v>379.7</v>
      </c>
      <c r="E1704" s="16">
        <v>379.7</v>
      </c>
      <c r="F1704" s="16"/>
      <c r="G1704" s="12">
        <f t="shared" si="26"/>
        <v>0.43799746222170949</v>
      </c>
      <c r="H1704" s="13">
        <f>COUNTIF(Rend_Filetadores[Data],Rend_Filetadores[[#This Row],[Data]])</f>
        <v>17</v>
      </c>
      <c r="I1704" s="23">
        <f>IFERROR(Rend_Filetadores[[#This Row],[Filé produzido (kg)]]/SUMIF(Rend_Filetadores[Data],Rend_Filetadores[[#This Row],[Data]],Rend_Filetadores[Filé produzido (kg)]),"")</f>
        <v>8.8995663893120816E-2</v>
      </c>
    </row>
    <row r="1705" spans="1:9" x14ac:dyDescent="0.3">
      <c r="A1705" s="8">
        <v>45807</v>
      </c>
      <c r="B1705" s="9" t="s">
        <v>45</v>
      </c>
      <c r="C1705" s="32">
        <v>408.6</v>
      </c>
      <c r="D1705" s="11">
        <v>164.00000000000003</v>
      </c>
      <c r="E1705" s="16">
        <v>164.00000000000003</v>
      </c>
      <c r="F1705" s="16"/>
      <c r="G1705" s="12">
        <f t="shared" si="26"/>
        <v>0.40137053352912389</v>
      </c>
      <c r="H1705" s="13">
        <f>COUNTIF(Rend_Filetadores[Data],Rend_Filetadores[[#This Row],[Data]])</f>
        <v>17</v>
      </c>
      <c r="I1705" s="23">
        <f>IFERROR(Rend_Filetadores[[#This Row],[Filé produzido (kg)]]/SUMIF(Rend_Filetadores[Data],Rend_Filetadores[[#This Row],[Data]],Rend_Filetadores[Filé produzido (kg)]),"")</f>
        <v>3.8439001523497017E-2</v>
      </c>
    </row>
    <row r="1706" spans="1:9" x14ac:dyDescent="0.3">
      <c r="A1706" s="8">
        <v>45807</v>
      </c>
      <c r="B1706" s="9" t="s">
        <v>42</v>
      </c>
      <c r="C1706" s="32">
        <v>368.50000000000006</v>
      </c>
      <c r="D1706" s="11">
        <v>146.80000000000001</v>
      </c>
      <c r="E1706" s="16">
        <v>146.80000000000001</v>
      </c>
      <c r="F1706" s="16"/>
      <c r="G1706" s="12">
        <f t="shared" si="26"/>
        <v>0.39837177747625507</v>
      </c>
      <c r="H1706" s="13">
        <f>COUNTIF(Rend_Filetadores[Data],Rend_Filetadores[[#This Row],[Data]])</f>
        <v>17</v>
      </c>
      <c r="I1706" s="23">
        <f>IFERROR(Rend_Filetadores[[#This Row],[Filé produzido (kg)]]/SUMIF(Rend_Filetadores[Data],Rend_Filetadores[[#This Row],[Data]],Rend_Filetadores[Filé produzido (kg)]),"")</f>
        <v>3.4407594046642447E-2</v>
      </c>
    </row>
    <row r="1707" spans="1:9" x14ac:dyDescent="0.3">
      <c r="A1707" s="8">
        <v>45807</v>
      </c>
      <c r="B1707" s="9" t="s">
        <v>17</v>
      </c>
      <c r="C1707" s="32">
        <v>616.69999999999993</v>
      </c>
      <c r="D1707" s="11">
        <v>257.00000000000006</v>
      </c>
      <c r="E1707" s="16">
        <v>257.00000000000006</v>
      </c>
      <c r="F1707" s="16"/>
      <c r="G1707" s="12">
        <f t="shared" si="26"/>
        <v>0.41673423058213083</v>
      </c>
      <c r="H1707" s="13">
        <f>COUNTIF(Rend_Filetadores[Data],Rend_Filetadores[[#This Row],[Data]])</f>
        <v>17</v>
      </c>
      <c r="I1707" s="23">
        <f>IFERROR(Rend_Filetadores[[#This Row],[Filé produzido (kg)]]/SUMIF(Rend_Filetadores[Data],Rend_Filetadores[[#This Row],[Data]],Rend_Filetadores[Filé produzido (kg)]),"")</f>
        <v>6.0236727997187406E-2</v>
      </c>
    </row>
    <row r="1708" spans="1:9" x14ac:dyDescent="0.3">
      <c r="A1708" s="8">
        <v>45807</v>
      </c>
      <c r="B1708" s="9" t="s">
        <v>18</v>
      </c>
      <c r="C1708" s="32">
        <v>543.30000000000007</v>
      </c>
      <c r="D1708" s="11">
        <v>227.5</v>
      </c>
      <c r="E1708" s="16">
        <v>246.5</v>
      </c>
      <c r="F1708" s="16"/>
      <c r="G1708" s="12">
        <f t="shared" si="26"/>
        <v>0.41873734584943856</v>
      </c>
      <c r="H1708" s="13">
        <f>COUNTIF(Rend_Filetadores[Data],Rend_Filetadores[[#This Row],[Data]])</f>
        <v>17</v>
      </c>
      <c r="I1708" s="23">
        <f>IFERROR(Rend_Filetadores[[#This Row],[Filé produzido (kg)]]/SUMIF(Rend_Filetadores[Data],Rend_Filetadores[[#This Row],[Data]],Rend_Filetadores[Filé produzido (kg)]),"")</f>
        <v>5.7775694363061056E-2</v>
      </c>
    </row>
    <row r="1709" spans="1:9" x14ac:dyDescent="0.3">
      <c r="A1709" s="8">
        <v>45807</v>
      </c>
      <c r="B1709" s="9" t="s">
        <v>20</v>
      </c>
      <c r="C1709" s="32">
        <v>749.1</v>
      </c>
      <c r="D1709" s="11">
        <v>319.2</v>
      </c>
      <c r="E1709" s="16">
        <v>319.2</v>
      </c>
      <c r="F1709" s="16"/>
      <c r="G1709" s="12">
        <f t="shared" si="26"/>
        <v>0.42611133360032033</v>
      </c>
      <c r="H1709" s="13">
        <f>COUNTIF(Rend_Filetadores[Data],Rend_Filetadores[[#This Row],[Data]])</f>
        <v>17</v>
      </c>
      <c r="I1709" s="36">
        <f>IFERROR(Rend_Filetadores[[#This Row],[Filé produzido (kg)]]/SUMIF(Rend_Filetadores[Data],Rend_Filetadores[[#This Row],[Data]],Rend_Filetadores[Filé produzido (kg)]),"")</f>
        <v>7.4815422477440524E-2</v>
      </c>
    </row>
    <row r="1710" spans="1:9" x14ac:dyDescent="0.3">
      <c r="A1710" s="8">
        <v>45807</v>
      </c>
      <c r="B1710" s="9" t="s">
        <v>21</v>
      </c>
      <c r="C1710" s="32">
        <v>647.5</v>
      </c>
      <c r="D1710" s="11">
        <v>277.59999999999997</v>
      </c>
      <c r="E1710" s="16">
        <v>285.59999999999997</v>
      </c>
      <c r="F1710" s="16"/>
      <c r="G1710" s="12">
        <f t="shared" si="26"/>
        <v>0.42872586872586865</v>
      </c>
      <c r="H1710" s="13">
        <f>COUNTIF(Rend_Filetadores[Data],Rend_Filetadores[[#This Row],[Data]])</f>
        <v>17</v>
      </c>
      <c r="I1710" s="36">
        <f>IFERROR(Rend_Filetadores[[#This Row],[Filé produzido (kg)]]/SUMIF(Rend_Filetadores[Data],Rend_Filetadores[[#This Row],[Data]],Rend_Filetadores[Filé produzido (kg)]),"")</f>
        <v>6.6940114848236254E-2</v>
      </c>
    </row>
    <row r="1711" spans="1:9" x14ac:dyDescent="0.3">
      <c r="A1711" s="8">
        <v>45807</v>
      </c>
      <c r="B1711" s="9" t="s">
        <v>32</v>
      </c>
      <c r="C1711" s="32">
        <v>277.7</v>
      </c>
      <c r="D1711" s="11">
        <v>107.39999999999998</v>
      </c>
      <c r="E1711" s="16">
        <v>107.39999999999998</v>
      </c>
      <c r="F1711" s="16"/>
      <c r="G1711" s="12">
        <f t="shared" si="26"/>
        <v>0.38674828952106582</v>
      </c>
      <c r="H1711" s="13">
        <f>COUNTIF(Rend_Filetadores[Data],Rend_Filetadores[[#This Row],[Data]])</f>
        <v>17</v>
      </c>
      <c r="I1711" s="36">
        <f>IFERROR(Rend_Filetadores[[#This Row],[Filé produzido (kg)]]/SUMIF(Rend_Filetadores[Data],Rend_Filetadores[[#This Row],[Data]],Rend_Filetadores[Filé produzido (kg)]),"")</f>
        <v>2.5172858314777915E-2</v>
      </c>
    </row>
    <row r="1712" spans="1:9" x14ac:dyDescent="0.3">
      <c r="A1712" s="8">
        <v>45807</v>
      </c>
      <c r="B1712" s="9" t="s">
        <v>12</v>
      </c>
      <c r="C1712" s="32">
        <v>612.70000000000005</v>
      </c>
      <c r="D1712" s="11">
        <v>253.89999999999995</v>
      </c>
      <c r="E1712" s="16">
        <v>253.89999999999995</v>
      </c>
      <c r="F1712" s="16"/>
      <c r="G1712" s="12">
        <f t="shared" si="26"/>
        <v>0.41439529949404263</v>
      </c>
      <c r="H1712" s="13">
        <f>COUNTIF(Rend_Filetadores[Data],Rend_Filetadores[[#This Row],[Data]])</f>
        <v>17</v>
      </c>
      <c r="I1712" s="36">
        <f>IFERROR(Rend_Filetadores[[#This Row],[Filé produzido (kg)]]/SUMIF(Rend_Filetadores[Data],Rend_Filetadores[[#This Row],[Data]],Rend_Filetadores[Filé produzido (kg)]),"")</f>
        <v>5.9510137114731035E-2</v>
      </c>
    </row>
    <row r="1713" spans="1:9" x14ac:dyDescent="0.3">
      <c r="A1713" s="8">
        <v>45807</v>
      </c>
      <c r="B1713" s="9" t="s">
        <v>38</v>
      </c>
      <c r="C1713" s="32">
        <v>304.10000000000002</v>
      </c>
      <c r="D1713" s="11">
        <v>131.30000000000001</v>
      </c>
      <c r="E1713" s="16">
        <v>131.30000000000001</v>
      </c>
      <c r="F1713" s="16"/>
      <c r="G1713" s="12">
        <f t="shared" si="26"/>
        <v>0.43176586649128579</v>
      </c>
      <c r="H1713" s="13">
        <f>COUNTIF(Rend_Filetadores[Data],Rend_Filetadores[[#This Row],[Data]])</f>
        <v>17</v>
      </c>
      <c r="I1713" s="36">
        <f>IFERROR(Rend_Filetadores[[#This Row],[Filé produzido (kg)]]/SUMIF(Rend_Filetadores[Data],Rend_Filetadores[[#This Row],[Data]],Rend_Filetadores[Filé produzido (kg)]),"")</f>
        <v>3.077463963436072E-2</v>
      </c>
    </row>
    <row r="1714" spans="1:9" x14ac:dyDescent="0.3">
      <c r="A1714" s="8">
        <v>45807</v>
      </c>
      <c r="B1714" s="9" t="s">
        <v>19</v>
      </c>
      <c r="C1714" s="32">
        <v>511.3</v>
      </c>
      <c r="D1714" s="11">
        <v>216.60000000000008</v>
      </c>
      <c r="E1714" s="16">
        <v>216.60000000000008</v>
      </c>
      <c r="F1714" s="16"/>
      <c r="G1714" s="12">
        <f t="shared" si="26"/>
        <v>0.42362605124193248</v>
      </c>
      <c r="H1714" s="13">
        <f>COUNTIF(Rend_Filetadores[Data],Rend_Filetadores[[#This Row],[Data]])</f>
        <v>17</v>
      </c>
      <c r="I1714" s="36">
        <f>IFERROR(Rend_Filetadores[[#This Row],[Filé produzido (kg)]]/SUMIF(Rend_Filetadores[Data],Rend_Filetadores[[#This Row],[Data]],Rend_Filetadores[Filé produzido (kg)]),"")</f>
        <v>5.0767608109691803E-2</v>
      </c>
    </row>
    <row r="1715" spans="1:9" x14ac:dyDescent="0.3">
      <c r="A1715" s="8">
        <v>45810</v>
      </c>
      <c r="B1715" s="9" t="s">
        <v>9</v>
      </c>
      <c r="C1715" s="32">
        <v>622.90000000000009</v>
      </c>
      <c r="D1715" s="11">
        <v>257.2</v>
      </c>
      <c r="E1715" s="16">
        <v>257.2</v>
      </c>
      <c r="F1715" s="16"/>
      <c r="G1715" s="12">
        <f t="shared" si="26"/>
        <v>0.41290736875903028</v>
      </c>
      <c r="H1715" s="13">
        <f>COUNTIF(Rend_Filetadores[Data],Rend_Filetadores[[#This Row],[Data]])</f>
        <v>17</v>
      </c>
      <c r="I1715" s="36">
        <f>IFERROR(Rend_Filetadores[[#This Row],[Filé produzido (kg)]]/SUMIF(Rend_Filetadores[Data],Rend_Filetadores[[#This Row],[Data]],Rend_Filetadores[Filé produzido (kg)]),"")</f>
        <v>6.2947571427872162E-2</v>
      </c>
    </row>
    <row r="1716" spans="1:9" x14ac:dyDescent="0.3">
      <c r="A1716" s="8">
        <v>45810</v>
      </c>
      <c r="B1716" s="9" t="s">
        <v>26</v>
      </c>
      <c r="C1716" s="32">
        <v>578.9</v>
      </c>
      <c r="D1716" s="11">
        <v>229.79999999999995</v>
      </c>
      <c r="E1716" s="16">
        <v>229.79999999999995</v>
      </c>
      <c r="F1716" s="16"/>
      <c r="G1716" s="12">
        <f t="shared" si="26"/>
        <v>0.39695975125237515</v>
      </c>
      <c r="H1716" s="13">
        <f>COUNTIF(Rend_Filetadores[Data],Rend_Filetadores[[#This Row],[Data]])</f>
        <v>17</v>
      </c>
      <c r="I1716" s="23">
        <f>IFERROR(Rend_Filetadores[[#This Row],[Filé produzido (kg)]]/SUMIF(Rend_Filetadores[Data],Rend_Filetadores[[#This Row],[Data]],Rend_Filetadores[Filé produzido (kg)]),"")</f>
        <v>5.624164818866649E-2</v>
      </c>
    </row>
    <row r="1717" spans="1:9" x14ac:dyDescent="0.3">
      <c r="A1717" s="8">
        <v>45810</v>
      </c>
      <c r="B1717" s="9" t="s">
        <v>10</v>
      </c>
      <c r="C1717" s="32">
        <v>662.8</v>
      </c>
      <c r="D1717" s="11">
        <v>271.59999999999997</v>
      </c>
      <c r="E1717" s="16">
        <v>271.59999999999997</v>
      </c>
      <c r="F1717" s="16"/>
      <c r="G1717" s="12">
        <f t="shared" si="26"/>
        <v>0.40977670488835244</v>
      </c>
      <c r="H1717" s="13">
        <f>COUNTIF(Rend_Filetadores[Data],Rend_Filetadores[[#This Row],[Data]])</f>
        <v>17</v>
      </c>
      <c r="I1717" s="23">
        <f>IFERROR(Rend_Filetadores[[#This Row],[Filé produzido (kg)]]/SUMIF(Rend_Filetadores[Data],Rend_Filetadores[[#This Row],[Data]],Rend_Filetadores[Filé produzido (kg)]),"")</f>
        <v>6.6471852254316011E-2</v>
      </c>
    </row>
    <row r="1718" spans="1:9" x14ac:dyDescent="0.3">
      <c r="A1718" s="8">
        <v>45810</v>
      </c>
      <c r="B1718" s="9" t="s">
        <v>11</v>
      </c>
      <c r="C1718" s="32">
        <v>456.4</v>
      </c>
      <c r="D1718" s="11">
        <v>185.9</v>
      </c>
      <c r="E1718" s="16">
        <v>185.9</v>
      </c>
      <c r="F1718" s="16"/>
      <c r="G1718" s="12">
        <f t="shared" si="26"/>
        <v>0.4073181419807187</v>
      </c>
      <c r="H1718" s="13">
        <f>COUNTIF(Rend_Filetadores[Data],Rend_Filetadores[[#This Row],[Data]])</f>
        <v>17</v>
      </c>
      <c r="I1718" s="23">
        <f>IFERROR(Rend_Filetadores[[#This Row],[Filé produzido (kg)]]/SUMIF(Rend_Filetadores[Data],Rend_Filetadores[[#This Row],[Data]],Rend_Filetadores[Filé produzido (kg)]),"")</f>
        <v>4.5497486502493918E-2</v>
      </c>
    </row>
    <row r="1719" spans="1:9" x14ac:dyDescent="0.3">
      <c r="A1719" s="8">
        <v>45810</v>
      </c>
      <c r="B1719" s="9" t="s">
        <v>16</v>
      </c>
      <c r="C1719" s="32">
        <v>645.30000000000007</v>
      </c>
      <c r="D1719" s="11">
        <v>268.39999999999992</v>
      </c>
      <c r="E1719" s="16">
        <v>268.39999999999992</v>
      </c>
      <c r="F1719" s="16"/>
      <c r="G1719" s="12">
        <f t="shared" si="26"/>
        <v>0.41593057492639068</v>
      </c>
      <c r="H1719" s="13">
        <f>COUNTIF(Rend_Filetadores[Data],Rend_Filetadores[[#This Row],[Data]])</f>
        <v>17</v>
      </c>
      <c r="I1719" s="23">
        <f>IFERROR(Rend_Filetadores[[#This Row],[Filé produzido (kg)]]/SUMIF(Rend_Filetadores[Data],Rend_Filetadores[[#This Row],[Data]],Rend_Filetadores[Filé produzido (kg)]),"")</f>
        <v>6.5688678737328476E-2</v>
      </c>
    </row>
    <row r="1720" spans="1:9" x14ac:dyDescent="0.3">
      <c r="A1720" s="8">
        <v>45810</v>
      </c>
      <c r="B1720" s="9" t="s">
        <v>13</v>
      </c>
      <c r="C1720" s="32">
        <v>682.3</v>
      </c>
      <c r="D1720" s="11">
        <v>284.2</v>
      </c>
      <c r="E1720" s="16">
        <v>284.2</v>
      </c>
      <c r="F1720" s="16"/>
      <c r="G1720" s="12">
        <f t="shared" si="26"/>
        <v>0.41653231716253847</v>
      </c>
      <c r="H1720" s="13">
        <f>COUNTIF(Rend_Filetadores[Data],Rend_Filetadores[[#This Row],[Data]])</f>
        <v>17</v>
      </c>
      <c r="I1720" s="23">
        <f>IFERROR(Rend_Filetadores[[#This Row],[Filé produzido (kg)]]/SUMIF(Rend_Filetadores[Data],Rend_Filetadores[[#This Row],[Data]],Rend_Filetadores[Filé produzido (kg)]),"")</f>
        <v>6.9555597977454392E-2</v>
      </c>
    </row>
    <row r="1721" spans="1:9" x14ac:dyDescent="0.3">
      <c r="A1721" s="8">
        <v>45810</v>
      </c>
      <c r="B1721" s="9" t="s">
        <v>14</v>
      </c>
      <c r="C1721" s="32">
        <v>889.80000000000007</v>
      </c>
      <c r="D1721" s="11">
        <v>371.64</v>
      </c>
      <c r="E1721" s="16">
        <v>371.64</v>
      </c>
      <c r="F1721" s="16"/>
      <c r="G1721" s="12">
        <f t="shared" si="26"/>
        <v>0.41766689143627778</v>
      </c>
      <c r="H1721" s="13">
        <f>COUNTIF(Rend_Filetadores[Data],Rend_Filetadores[[#This Row],[Data]])</f>
        <v>17</v>
      </c>
      <c r="I1721" s="23">
        <f>IFERROR(Rend_Filetadores[[#This Row],[Filé produzido (kg)]]/SUMIF(Rend_Filetadores[Data],Rend_Filetadores[[#This Row],[Data]],Rend_Filetadores[Filé produzido (kg)]),"")</f>
        <v>9.0955814329138462E-2</v>
      </c>
    </row>
    <row r="1722" spans="1:9" x14ac:dyDescent="0.3">
      <c r="A1722" s="8">
        <v>45810</v>
      </c>
      <c r="B1722" s="9" t="s">
        <v>17</v>
      </c>
      <c r="C1722" s="32">
        <v>622.19999999999993</v>
      </c>
      <c r="D1722" s="11">
        <v>247.39999999999998</v>
      </c>
      <c r="E1722" s="16">
        <v>247.39999999999998</v>
      </c>
      <c r="F1722" s="16"/>
      <c r="G1722" s="12">
        <f t="shared" si="26"/>
        <v>0.39762134361941498</v>
      </c>
      <c r="H1722" s="13">
        <f>COUNTIF(Rend_Filetadores[Data],Rend_Filetadores[[#This Row],[Data]])</f>
        <v>17</v>
      </c>
      <c r="I1722" s="23">
        <f>IFERROR(Rend_Filetadores[[#This Row],[Filé produzido (kg)]]/SUMIF(Rend_Filetadores[Data],Rend_Filetadores[[#This Row],[Data]],Rend_Filetadores[Filé produzido (kg)]),"")</f>
        <v>6.0549102532097873E-2</v>
      </c>
    </row>
    <row r="1723" spans="1:9" x14ac:dyDescent="0.3">
      <c r="A1723" s="8">
        <v>45810</v>
      </c>
      <c r="B1723" s="9" t="s">
        <v>18</v>
      </c>
      <c r="C1723" s="32">
        <v>541.1</v>
      </c>
      <c r="D1723" s="11">
        <v>220.79999999999995</v>
      </c>
      <c r="E1723" s="16">
        <v>220.79999999999995</v>
      </c>
      <c r="F1723" s="16"/>
      <c r="G1723" s="12">
        <f t="shared" si="26"/>
        <v>0.40805766032156709</v>
      </c>
      <c r="H1723" s="13">
        <f>COUNTIF(Rend_Filetadores[Data],Rend_Filetadores[[#This Row],[Data]])</f>
        <v>17</v>
      </c>
      <c r="I1723" s="23">
        <f>IFERROR(Rend_Filetadores[[#This Row],[Filé produzido (kg)]]/SUMIF(Rend_Filetadores[Data],Rend_Filetadores[[#This Row],[Data]],Rend_Filetadores[Filé produzido (kg)]),"")</f>
        <v>5.4038972672139078E-2</v>
      </c>
    </row>
    <row r="1724" spans="1:9" x14ac:dyDescent="0.3">
      <c r="A1724" s="8">
        <v>45810</v>
      </c>
      <c r="B1724" s="9" t="s">
        <v>20</v>
      </c>
      <c r="C1724" s="10">
        <v>759</v>
      </c>
      <c r="D1724" s="11">
        <v>301.40000000000003</v>
      </c>
      <c r="E1724" s="10">
        <v>301.40000000000003</v>
      </c>
      <c r="F1724" s="10"/>
      <c r="G1724" s="12">
        <f t="shared" si="26"/>
        <v>0.39710144927536234</v>
      </c>
      <c r="H1724" s="13">
        <f>COUNTIF(Rend_Filetadores[Data],Rend_Filetadores[[#This Row],[Data]])</f>
        <v>17</v>
      </c>
      <c r="I1724" s="23">
        <f>IFERROR(Rend_Filetadores[[#This Row],[Filé produzido (kg)]]/SUMIF(Rend_Filetadores[Data],Rend_Filetadores[[#This Row],[Data]],Rend_Filetadores[Filé produzido (kg)]),"")</f>
        <v>7.3765155631262333E-2</v>
      </c>
    </row>
    <row r="1725" spans="1:9" x14ac:dyDescent="0.3">
      <c r="A1725" s="8">
        <v>45810</v>
      </c>
      <c r="B1725" s="9" t="s">
        <v>45</v>
      </c>
      <c r="C1725" s="10">
        <v>449.4</v>
      </c>
      <c r="D1725" s="11">
        <v>176.90000000000003</v>
      </c>
      <c r="E1725" s="10">
        <v>176.90000000000003</v>
      </c>
      <c r="F1725" s="10"/>
      <c r="G1725" s="12">
        <f t="shared" si="26"/>
        <v>0.39363595905651988</v>
      </c>
      <c r="H1725" s="13">
        <f>COUNTIF(Rend_Filetadores[Data],Rend_Filetadores[[#This Row],[Data]])</f>
        <v>17</v>
      </c>
      <c r="I1725" s="23">
        <f>IFERROR(Rend_Filetadores[[#This Row],[Filé produzido (kg)]]/SUMIF(Rend_Filetadores[Data],Rend_Filetadores[[#This Row],[Data]],Rend_Filetadores[Filé produzido (kg)]),"")</f>
        <v>4.329481098596652E-2</v>
      </c>
    </row>
    <row r="1726" spans="1:9" x14ac:dyDescent="0.3">
      <c r="A1726" s="8">
        <v>45810</v>
      </c>
      <c r="B1726" s="9" t="s">
        <v>21</v>
      </c>
      <c r="C1726" s="10">
        <v>689.80000000000007</v>
      </c>
      <c r="D1726" s="11">
        <v>292.50000000000006</v>
      </c>
      <c r="E1726" s="10">
        <v>302.50000000000006</v>
      </c>
      <c r="F1726" s="10"/>
      <c r="G1726" s="12">
        <f t="shared" si="26"/>
        <v>0.42403595244998554</v>
      </c>
      <c r="H1726" s="13">
        <f>COUNTIF(Rend_Filetadores[Data],Rend_Filetadores[[#This Row],[Data]])</f>
        <v>17</v>
      </c>
      <c r="I1726" s="23">
        <f>IFERROR(Rend_Filetadores[[#This Row],[Filé produzido (kg)]]/SUMIF(Rend_Filetadores[Data],Rend_Filetadores[[#This Row],[Data]],Rend_Filetadores[Filé produzido (kg)]),"")</f>
        <v>7.4034371527726808E-2</v>
      </c>
    </row>
    <row r="1727" spans="1:9" x14ac:dyDescent="0.3">
      <c r="A1727" s="8">
        <v>45810</v>
      </c>
      <c r="B1727" s="9" t="s">
        <v>12</v>
      </c>
      <c r="C1727" s="10">
        <v>550.30000000000007</v>
      </c>
      <c r="D1727" s="11">
        <v>225.8</v>
      </c>
      <c r="E1727" s="10">
        <v>225.8</v>
      </c>
      <c r="F1727" s="10"/>
      <c r="G1727" s="12">
        <f t="shared" si="26"/>
        <v>0.41032164274032346</v>
      </c>
      <c r="H1727" s="13">
        <f>COUNTIF(Rend_Filetadores[Data],Rend_Filetadores[[#This Row],[Data]])</f>
        <v>17</v>
      </c>
      <c r="I1727" s="23">
        <f>IFERROR(Rend_Filetadores[[#This Row],[Filé produzido (kg)]]/SUMIF(Rend_Filetadores[Data],Rend_Filetadores[[#This Row],[Data]],Rend_Filetadores[Filé produzido (kg)]),"")</f>
        <v>5.52626812924321E-2</v>
      </c>
    </row>
    <row r="1728" spans="1:9" x14ac:dyDescent="0.3">
      <c r="A1728" s="8">
        <v>45810</v>
      </c>
      <c r="B1728" s="9" t="s">
        <v>35</v>
      </c>
      <c r="C1728" s="10">
        <v>590.29999999999995</v>
      </c>
      <c r="D1728" s="11">
        <v>245.90000000000003</v>
      </c>
      <c r="E1728" s="10">
        <v>245.90000000000003</v>
      </c>
      <c r="F1728" s="10"/>
      <c r="G1728" s="12">
        <f t="shared" si="26"/>
        <v>0.41656784685753018</v>
      </c>
      <c r="H1728" s="13">
        <f>COUNTIF(Rend_Filetadores[Data],Rend_Filetadores[[#This Row],[Data]])</f>
        <v>17</v>
      </c>
      <c r="I1728" s="23">
        <f>IFERROR(Rend_Filetadores[[#This Row],[Filé produzido (kg)]]/SUMIF(Rend_Filetadores[Data],Rend_Filetadores[[#This Row],[Data]],Rend_Filetadores[Filé produzido (kg)]),"")</f>
        <v>6.0181989946009984E-2</v>
      </c>
    </row>
    <row r="1729" spans="1:9" x14ac:dyDescent="0.3">
      <c r="A1729" s="8">
        <v>45810</v>
      </c>
      <c r="B1729" s="9" t="s">
        <v>38</v>
      </c>
      <c r="C1729" s="10">
        <v>443.5</v>
      </c>
      <c r="D1729" s="11">
        <v>186.20000000000005</v>
      </c>
      <c r="E1729" s="10">
        <v>186.20000000000005</v>
      </c>
      <c r="F1729" s="10"/>
      <c r="G1729" s="12">
        <f t="shared" si="26"/>
        <v>0.41984216459977464</v>
      </c>
      <c r="H1729" s="13">
        <f>COUNTIF(Rend_Filetadores[Data],Rend_Filetadores[[#This Row],[Data]])</f>
        <v>17</v>
      </c>
      <c r="I1729" s="23">
        <f>IFERROR(Rend_Filetadores[[#This Row],[Filé produzido (kg)]]/SUMIF(Rend_Filetadores[Data],Rend_Filetadores[[#This Row],[Data]],Rend_Filetadores[Filé produzido (kg)]),"")</f>
        <v>4.557090901971151E-2</v>
      </c>
    </row>
    <row r="1730" spans="1:9" x14ac:dyDescent="0.3">
      <c r="A1730" s="8">
        <v>45810</v>
      </c>
      <c r="B1730" s="9" t="s">
        <v>30</v>
      </c>
      <c r="C1730" s="10">
        <v>244.39999999999998</v>
      </c>
      <c r="D1730" s="11">
        <v>98.6</v>
      </c>
      <c r="E1730" s="10">
        <v>98.6</v>
      </c>
      <c r="F1730" s="10"/>
      <c r="G1730" s="12">
        <f t="shared" si="26"/>
        <v>0.40343698854337151</v>
      </c>
      <c r="H1730" s="13">
        <f>COUNTIF(Rend_Filetadores[Data],Rend_Filetadores[[#This Row],[Data]])</f>
        <v>17</v>
      </c>
      <c r="I1730" s="23">
        <f>IFERROR(Rend_Filetadores[[#This Row],[Filé produzido (kg)]]/SUMIF(Rend_Filetadores[Data],Rend_Filetadores[[#This Row],[Data]],Rend_Filetadores[Filé produzido (kg)]),"")</f>
        <v>2.4131533992178052E-2</v>
      </c>
    </row>
    <row r="1731" spans="1:9" x14ac:dyDescent="0.3">
      <c r="A1731" s="8">
        <v>45810</v>
      </c>
      <c r="B1731" s="9" t="s">
        <v>19</v>
      </c>
      <c r="C1731" s="10">
        <v>518.9</v>
      </c>
      <c r="D1731" s="11">
        <v>211.7</v>
      </c>
      <c r="E1731" s="10">
        <v>211.7</v>
      </c>
      <c r="F1731" s="10"/>
      <c r="G1731" s="12">
        <f t="shared" si="26"/>
        <v>0.40797841587974559</v>
      </c>
      <c r="H1731" s="13">
        <f>COUNTIF(Rend_Filetadores[Data],Rend_Filetadores[[#This Row],[Data]])</f>
        <v>17</v>
      </c>
      <c r="I1731" s="23">
        <f>IFERROR(Rend_Filetadores[[#This Row],[Filé produzido (kg)]]/SUMIF(Rend_Filetadores[Data],Rend_Filetadores[[#This Row],[Data]],Rend_Filetadores[Filé produzido (kg)]),"")</f>
        <v>5.1811822983205823E-2</v>
      </c>
    </row>
    <row r="1732" spans="1:9" x14ac:dyDescent="0.3">
      <c r="A1732" s="8">
        <v>45811</v>
      </c>
      <c r="B1732" s="9" t="s">
        <v>26</v>
      </c>
      <c r="C1732" s="10">
        <v>638.09999999999991</v>
      </c>
      <c r="D1732" s="11">
        <v>250.56000000000003</v>
      </c>
      <c r="E1732" s="10">
        <v>250.56000000000003</v>
      </c>
      <c r="F1732" s="10"/>
      <c r="G1732" s="12">
        <f t="shared" ref="G1732:G1795" si="27">IFERROR(D1732/C1732,"")</f>
        <v>0.39266572637517638</v>
      </c>
      <c r="H1732" s="13">
        <f>COUNTIF(Rend_Filetadores[Data],Rend_Filetadores[[#This Row],[Data]])</f>
        <v>16</v>
      </c>
      <c r="I1732" s="23">
        <f>IFERROR(Rend_Filetadores[[#This Row],[Filé produzido (kg)]]/SUMIF(Rend_Filetadores[Data],Rend_Filetadores[[#This Row],[Data]],Rend_Filetadores[Filé produzido (kg)]),"")</f>
        <v>6.5422756967617623E-2</v>
      </c>
    </row>
    <row r="1733" spans="1:9" x14ac:dyDescent="0.3">
      <c r="A1733" s="8">
        <v>45811</v>
      </c>
      <c r="B1733" s="9" t="s">
        <v>10</v>
      </c>
      <c r="C1733" s="10">
        <v>550</v>
      </c>
      <c r="D1733" s="11">
        <v>225.99999999999997</v>
      </c>
      <c r="E1733" s="10">
        <v>225.99999999999997</v>
      </c>
      <c r="F1733" s="10"/>
      <c r="G1733" s="12">
        <f t="shared" si="27"/>
        <v>0.41090909090909084</v>
      </c>
      <c r="H1733" s="13">
        <f>COUNTIF(Rend_Filetadores[Data],Rend_Filetadores[[#This Row],[Data]])</f>
        <v>16</v>
      </c>
      <c r="I1733" s="23">
        <f>IFERROR(Rend_Filetadores[[#This Row],[Filé produzido (kg)]]/SUMIF(Rend_Filetadores[Data],Rend_Filetadores[[#This Row],[Data]],Rend_Filetadores[Filé produzido (kg)]),"")</f>
        <v>5.9009989921302596E-2</v>
      </c>
    </row>
    <row r="1734" spans="1:9" x14ac:dyDescent="0.3">
      <c r="A1734" s="8">
        <v>45811</v>
      </c>
      <c r="B1734" s="9" t="s">
        <v>11</v>
      </c>
      <c r="C1734" s="10">
        <v>628.80000000000007</v>
      </c>
      <c r="D1734" s="11">
        <v>255.9</v>
      </c>
      <c r="E1734" s="10">
        <v>255.9</v>
      </c>
      <c r="F1734" s="10"/>
      <c r="G1734" s="12">
        <f t="shared" si="27"/>
        <v>0.40696564885496178</v>
      </c>
      <c r="H1734" s="13">
        <f>COUNTIF(Rend_Filetadores[Data],Rend_Filetadores[[#This Row],[Data]])</f>
        <v>16</v>
      </c>
      <c r="I1734" s="23">
        <f>IFERROR(Rend_Filetadores[[#This Row],[Filé produzido (kg)]]/SUMIF(Rend_Filetadores[Data],Rend_Filetadores[[#This Row],[Data]],Rend_Filetadores[Filé produzido (kg)]),"")</f>
        <v>6.6817063809120961E-2</v>
      </c>
    </row>
    <row r="1735" spans="1:9" x14ac:dyDescent="0.3">
      <c r="A1735" s="8">
        <v>45811</v>
      </c>
      <c r="B1735" s="9" t="s">
        <v>16</v>
      </c>
      <c r="C1735" s="10">
        <v>546.79999999999995</v>
      </c>
      <c r="D1735" s="11">
        <v>220.09999999999997</v>
      </c>
      <c r="E1735" s="10">
        <v>220.09999999999997</v>
      </c>
      <c r="F1735" s="10"/>
      <c r="G1735" s="12">
        <f t="shared" si="27"/>
        <v>0.40252377468910017</v>
      </c>
      <c r="H1735" s="13">
        <f>COUNTIF(Rend_Filetadores[Data],Rend_Filetadores[[#This Row],[Data]])</f>
        <v>16</v>
      </c>
      <c r="I1735" s="23">
        <f>IFERROR(Rend_Filetadores[[#This Row],[Filé produzido (kg)]]/SUMIF(Rend_Filetadores[Data],Rend_Filetadores[[#This Row],[Data]],Rend_Filetadores[Filé produzido (kg)]),"")</f>
        <v>5.7469463635746468E-2</v>
      </c>
    </row>
    <row r="1736" spans="1:9" x14ac:dyDescent="0.3">
      <c r="A1736" s="8">
        <v>45811</v>
      </c>
      <c r="B1736" s="9" t="s">
        <v>13</v>
      </c>
      <c r="C1736" s="10">
        <v>791.6</v>
      </c>
      <c r="D1736" s="11">
        <v>339.69999999999987</v>
      </c>
      <c r="E1736" s="10">
        <v>339.69999999999987</v>
      </c>
      <c r="F1736" s="10"/>
      <c r="G1736" s="12">
        <f t="shared" si="27"/>
        <v>0.42913087417887807</v>
      </c>
      <c r="H1736" s="13">
        <f>COUNTIF(Rend_Filetadores[Data],Rend_Filetadores[[#This Row],[Data]])</f>
        <v>16</v>
      </c>
      <c r="I1736" s="23">
        <f>IFERROR(Rend_Filetadores[[#This Row],[Filé produzido (kg)]]/SUMIF(Rend_Filetadores[Data],Rend_Filetadores[[#This Row],[Data]],Rend_Filetadores[Filé produzido (kg)]),"")</f>
        <v>8.8697759187019859E-2</v>
      </c>
    </row>
    <row r="1737" spans="1:9" x14ac:dyDescent="0.3">
      <c r="A1737" s="8">
        <v>45811</v>
      </c>
      <c r="B1737" s="9" t="s">
        <v>14</v>
      </c>
      <c r="C1737" s="10">
        <v>848</v>
      </c>
      <c r="D1737" s="11">
        <v>335.2000000000001</v>
      </c>
      <c r="E1737" s="10">
        <v>335.2000000000001</v>
      </c>
      <c r="F1737" s="10"/>
      <c r="G1737" s="12">
        <f t="shared" si="27"/>
        <v>0.39528301886792466</v>
      </c>
      <c r="H1737" s="13">
        <f>COUNTIF(Rend_Filetadores[Data],Rend_Filetadores[[#This Row],[Data]])</f>
        <v>16</v>
      </c>
      <c r="I1737" s="23">
        <f>IFERROR(Rend_Filetadores[[#This Row],[Filé produzido (kg)]]/SUMIF(Rend_Filetadores[Data],Rend_Filetadores[[#This Row],[Data]],Rend_Filetadores[Filé produzido (kg)]),"")</f>
        <v>8.7522781511595746E-2</v>
      </c>
    </row>
    <row r="1738" spans="1:9" x14ac:dyDescent="0.3">
      <c r="A1738" s="8">
        <v>45811</v>
      </c>
      <c r="B1738" s="9" t="s">
        <v>17</v>
      </c>
      <c r="C1738" s="16">
        <v>626.30000000000007</v>
      </c>
      <c r="D1738" s="11">
        <v>247.79999999999995</v>
      </c>
      <c r="E1738" s="16">
        <v>247.79999999999995</v>
      </c>
      <c r="F1738" s="16"/>
      <c r="G1738" s="12">
        <f t="shared" si="27"/>
        <v>0.39565703337058905</v>
      </c>
      <c r="H1738" s="13">
        <f>COUNTIF(Rend_Filetadores[Data],Rend_Filetadores[[#This Row],[Data]])</f>
        <v>16</v>
      </c>
      <c r="I1738" s="23">
        <f>IFERROR(Rend_Filetadores[[#This Row],[Filé produzido (kg)]]/SUMIF(Rend_Filetadores[Data],Rend_Filetadores[[#This Row],[Data]],Rend_Filetadores[Filé produzido (kg)]),"")</f>
        <v>6.4702103993357449E-2</v>
      </c>
    </row>
    <row r="1739" spans="1:9" x14ac:dyDescent="0.3">
      <c r="A1739" s="8">
        <v>45811</v>
      </c>
      <c r="B1739" s="9" t="s">
        <v>45</v>
      </c>
      <c r="C1739" s="16">
        <v>456.19999999999993</v>
      </c>
      <c r="D1739" s="11">
        <v>178.50000000000003</v>
      </c>
      <c r="E1739" s="16">
        <v>178.50000000000003</v>
      </c>
      <c r="F1739" s="16"/>
      <c r="G1739" s="12">
        <f t="shared" si="27"/>
        <v>0.39127575624726008</v>
      </c>
      <c r="H1739" s="13">
        <f>COUNTIF(Rend_Filetadores[Data],Rend_Filetadores[[#This Row],[Data]])</f>
        <v>16</v>
      </c>
      <c r="I1739" s="23">
        <f>IFERROR(Rend_Filetadores[[#This Row],[Filé produzido (kg)]]/SUMIF(Rend_Filetadores[Data],Rend_Filetadores[[#This Row],[Data]],Rend_Filetadores[Filé produzido (kg)]),"")</f>
        <v>4.6607447791825296E-2</v>
      </c>
    </row>
    <row r="1740" spans="1:9" x14ac:dyDescent="0.3">
      <c r="A1740" s="8">
        <v>45811</v>
      </c>
      <c r="B1740" s="9" t="s">
        <v>18</v>
      </c>
      <c r="C1740" s="16">
        <v>543.70000000000005</v>
      </c>
      <c r="D1740" s="11">
        <v>226.40000000000003</v>
      </c>
      <c r="E1740" s="16">
        <v>226.40000000000003</v>
      </c>
      <c r="F1740" s="16"/>
      <c r="G1740" s="12">
        <f t="shared" si="27"/>
        <v>0.41640610630862612</v>
      </c>
      <c r="H1740" s="13">
        <f>COUNTIF(Rend_Filetadores[Data],Rend_Filetadores[[#This Row],[Data]])</f>
        <v>16</v>
      </c>
      <c r="I1740" s="23">
        <f>IFERROR(Rend_Filetadores[[#This Row],[Filé produzido (kg)]]/SUMIF(Rend_Filetadores[Data],Rend_Filetadores[[#This Row],[Data]],Rend_Filetadores[Filé produzido (kg)]),"")</f>
        <v>5.9114432381340315E-2</v>
      </c>
    </row>
    <row r="1741" spans="1:9" x14ac:dyDescent="0.3">
      <c r="A1741" s="8">
        <v>45811</v>
      </c>
      <c r="B1741" s="9" t="s">
        <v>20</v>
      </c>
      <c r="C1741" s="16">
        <v>555.79999999999995</v>
      </c>
      <c r="D1741" s="11">
        <v>221.8</v>
      </c>
      <c r="E1741" s="16">
        <v>221.8</v>
      </c>
      <c r="F1741" s="16"/>
      <c r="G1741" s="12">
        <f t="shared" si="27"/>
        <v>0.39906441165887013</v>
      </c>
      <c r="H1741" s="13">
        <f>COUNTIF(Rend_Filetadores[Data],Rend_Filetadores[[#This Row],[Data]])</f>
        <v>16</v>
      </c>
      <c r="I1741" s="23">
        <f>IFERROR(Rend_Filetadores[[#This Row],[Filé produzido (kg)]]/SUMIF(Rend_Filetadores[Data],Rend_Filetadores[[#This Row],[Data]],Rend_Filetadores[Filé produzido (kg)]),"")</f>
        <v>5.7913344090906718E-2</v>
      </c>
    </row>
    <row r="1742" spans="1:9" x14ac:dyDescent="0.3">
      <c r="A1742" s="8">
        <v>45811</v>
      </c>
      <c r="B1742" s="9" t="s">
        <v>21</v>
      </c>
      <c r="C1742" s="16">
        <v>678.9</v>
      </c>
      <c r="D1742" s="11">
        <v>287.49999999999994</v>
      </c>
      <c r="E1742" s="16">
        <v>287.49999999999994</v>
      </c>
      <c r="F1742" s="16"/>
      <c r="G1742" s="12">
        <f t="shared" si="27"/>
        <v>0.42347915746059794</v>
      </c>
      <c r="H1742" s="13">
        <f>COUNTIF(Rend_Filetadores[Data],Rend_Filetadores[[#This Row],[Data]])</f>
        <v>16</v>
      </c>
      <c r="I1742" s="23">
        <f>IFERROR(Rend_Filetadores[[#This Row],[Filé produzido (kg)]]/SUMIF(Rend_Filetadores[Data],Rend_Filetadores[[#This Row],[Data]],Rend_Filetadores[Filé produzido (kg)]),"")</f>
        <v>7.5068018152099542E-2</v>
      </c>
    </row>
    <row r="1743" spans="1:9" x14ac:dyDescent="0.3">
      <c r="A1743" s="8">
        <v>45811</v>
      </c>
      <c r="B1743" s="9" t="s">
        <v>12</v>
      </c>
      <c r="C1743" s="16">
        <v>580.19999999999993</v>
      </c>
      <c r="D1743" s="11">
        <v>235.60000000000008</v>
      </c>
      <c r="E1743" s="16">
        <v>235.60000000000008</v>
      </c>
      <c r="F1743" s="16"/>
      <c r="G1743" s="12">
        <f t="shared" si="27"/>
        <v>0.40606687349189952</v>
      </c>
      <c r="H1743" s="13">
        <f>COUNTIF(Rend_Filetadores[Data],Rend_Filetadores[[#This Row],[Data]])</f>
        <v>16</v>
      </c>
      <c r="I1743" s="23">
        <f>IFERROR(Rend_Filetadores[[#This Row],[Filé produzido (kg)]]/SUMIF(Rend_Filetadores[Data],Rend_Filetadores[[#This Row],[Data]],Rend_Filetadores[Filé produzido (kg)]),"")</f>
        <v>6.1516608962207515E-2</v>
      </c>
    </row>
    <row r="1744" spans="1:9" x14ac:dyDescent="0.3">
      <c r="A1744" s="8">
        <v>45811</v>
      </c>
      <c r="B1744" s="9" t="s">
        <v>35</v>
      </c>
      <c r="C1744" s="16">
        <v>625.40000000000009</v>
      </c>
      <c r="D1744" s="11">
        <v>259.80000000000007</v>
      </c>
      <c r="E1744" s="16">
        <v>259.80000000000007</v>
      </c>
      <c r="F1744" s="16"/>
      <c r="G1744" s="12">
        <f t="shared" si="27"/>
        <v>0.41541413495362972</v>
      </c>
      <c r="H1744" s="13">
        <f>COUNTIF(Rend_Filetadores[Data],Rend_Filetadores[[#This Row],[Data]])</f>
        <v>16</v>
      </c>
      <c r="I1744" s="23">
        <f>IFERROR(Rend_Filetadores[[#This Row],[Filé produzido (kg)]]/SUMIF(Rend_Filetadores[Data],Rend_Filetadores[[#This Row],[Data]],Rend_Filetadores[Filé produzido (kg)]),"")</f>
        <v>6.7835377794488588E-2</v>
      </c>
    </row>
    <row r="1745" spans="1:9" x14ac:dyDescent="0.3">
      <c r="A1745" s="8">
        <v>45811</v>
      </c>
      <c r="B1745" s="9" t="s">
        <v>38</v>
      </c>
      <c r="C1745" s="16">
        <v>386.9</v>
      </c>
      <c r="D1745" s="11">
        <v>157.5</v>
      </c>
      <c r="E1745" s="16">
        <v>157.5</v>
      </c>
      <c r="F1745" s="16"/>
      <c r="G1745" s="12">
        <f t="shared" si="27"/>
        <v>0.40708193331610237</v>
      </c>
      <c r="H1745" s="13">
        <f>COUNTIF(Rend_Filetadores[Data],Rend_Filetadores[[#This Row],[Data]])</f>
        <v>16</v>
      </c>
      <c r="I1745" s="23">
        <f>IFERROR(Rend_Filetadores[[#This Row],[Filé produzido (kg)]]/SUMIF(Rend_Filetadores[Data],Rend_Filetadores[[#This Row],[Data]],Rend_Filetadores[Filé produzido (kg)]),"")</f>
        <v>4.112421863984584E-2</v>
      </c>
    </row>
    <row r="1746" spans="1:9" x14ac:dyDescent="0.3">
      <c r="A1746" s="8">
        <v>45811</v>
      </c>
      <c r="B1746" s="9" t="s">
        <v>30</v>
      </c>
      <c r="C1746" s="16">
        <v>445</v>
      </c>
      <c r="D1746" s="11">
        <v>169.60000000000008</v>
      </c>
      <c r="E1746" s="16">
        <v>169.60000000000008</v>
      </c>
      <c r="F1746" s="16"/>
      <c r="G1746" s="12">
        <f t="shared" si="27"/>
        <v>0.38112359550561814</v>
      </c>
      <c r="H1746" s="13">
        <f>COUNTIF(Rend_Filetadores[Data],Rend_Filetadores[[#This Row],[Data]])</f>
        <v>16</v>
      </c>
      <c r="I1746" s="23">
        <f>IFERROR(Rend_Filetadores[[#This Row],[Filé produzido (kg)]]/SUMIF(Rend_Filetadores[Data],Rend_Filetadores[[#This Row],[Data]],Rend_Filetadores[Filé produzido (kg)]),"")</f>
        <v>4.4283603055986401E-2</v>
      </c>
    </row>
    <row r="1747" spans="1:9" x14ac:dyDescent="0.3">
      <c r="A1747" s="8">
        <v>45811</v>
      </c>
      <c r="B1747" s="9" t="s">
        <v>19</v>
      </c>
      <c r="C1747" s="16">
        <v>538.9</v>
      </c>
      <c r="D1747" s="11">
        <v>217.90000000000003</v>
      </c>
      <c r="E1747" s="16">
        <v>217.90000000000003</v>
      </c>
      <c r="F1747" s="16"/>
      <c r="G1747" s="12">
        <f t="shared" si="27"/>
        <v>0.40434217851178333</v>
      </c>
      <c r="H1747" s="13">
        <f>COUNTIF(Rend_Filetadores[Data],Rend_Filetadores[[#This Row],[Data]])</f>
        <v>16</v>
      </c>
      <c r="I1747" s="23">
        <f>IFERROR(Rend_Filetadores[[#This Row],[Filé produzido (kg)]]/SUMIF(Rend_Filetadores[Data],Rend_Filetadores[[#This Row],[Data]],Rend_Filetadores[Filé produzido (kg)]),"")</f>
        <v>5.6895030105539111E-2</v>
      </c>
    </row>
    <row r="1748" spans="1:9" x14ac:dyDescent="0.3">
      <c r="A1748" s="8">
        <v>45812</v>
      </c>
      <c r="B1748" s="9" t="s">
        <v>9</v>
      </c>
      <c r="C1748" s="16">
        <v>733.39999999999986</v>
      </c>
      <c r="D1748" s="11">
        <v>300.90000000000003</v>
      </c>
      <c r="E1748" s="16">
        <v>300.90000000000003</v>
      </c>
      <c r="F1748" s="16"/>
      <c r="G1748" s="12">
        <f t="shared" si="27"/>
        <v>0.41028088355604048</v>
      </c>
      <c r="H1748" s="13">
        <f>COUNTIF(Rend_Filetadores[Data],Rend_Filetadores[[#This Row],[Data]])</f>
        <v>18</v>
      </c>
      <c r="I1748" s="23">
        <f>IFERROR(Rend_Filetadores[[#This Row],[Filé produzido (kg)]]/SUMIF(Rend_Filetadores[Data],Rend_Filetadores[[#This Row],[Data]],Rend_Filetadores[Filé produzido (kg)]),"")</f>
        <v>7.3875298300057943E-2</v>
      </c>
    </row>
    <row r="1749" spans="1:9" x14ac:dyDescent="0.3">
      <c r="A1749" s="8">
        <v>45812</v>
      </c>
      <c r="B1749" s="9" t="s">
        <v>26</v>
      </c>
      <c r="C1749" s="16">
        <v>586.79999999999995</v>
      </c>
      <c r="D1749" s="11">
        <v>229.00000000000003</v>
      </c>
      <c r="E1749" s="16">
        <v>229.00000000000003</v>
      </c>
      <c r="F1749" s="16"/>
      <c r="G1749" s="12">
        <f t="shared" si="27"/>
        <v>0.39025221540558974</v>
      </c>
      <c r="H1749" s="13">
        <f>COUNTIF(Rend_Filetadores[Data],Rend_Filetadores[[#This Row],[Data]])</f>
        <v>18</v>
      </c>
      <c r="I1749" s="23">
        <f>IFERROR(Rend_Filetadores[[#This Row],[Filé produzido (kg)]]/SUMIF(Rend_Filetadores[Data],Rend_Filetadores[[#This Row],[Data]],Rend_Filetadores[Filé produzido (kg)]),"")</f>
        <v>5.6222809274553899E-2</v>
      </c>
    </row>
    <row r="1750" spans="1:9" x14ac:dyDescent="0.3">
      <c r="A1750" s="17">
        <v>45812</v>
      </c>
      <c r="B1750" s="18" t="s">
        <v>10</v>
      </c>
      <c r="C1750" s="19">
        <v>627.5</v>
      </c>
      <c r="D1750" s="11">
        <v>262.60000000000008</v>
      </c>
      <c r="E1750" s="19">
        <v>262.60000000000008</v>
      </c>
      <c r="F1750" s="19"/>
      <c r="G1750" s="12">
        <f t="shared" si="27"/>
        <v>0.41848605577689257</v>
      </c>
      <c r="H1750" s="20">
        <f>COUNTIF(Rend_Filetadores[Data],Rend_Filetadores[[#This Row],[Data]])</f>
        <v>18</v>
      </c>
      <c r="I1750" s="24">
        <f>IFERROR(Rend_Filetadores[[#This Row],[Filé produzido (kg)]]/SUMIF(Rend_Filetadores[Data],Rend_Filetadores[[#This Row],[Data]],Rend_Filetadores[Filé produzido (kg)]),"")</f>
        <v>6.4472094827501561E-2</v>
      </c>
    </row>
    <row r="1751" spans="1:9" x14ac:dyDescent="0.3">
      <c r="A1751" s="8">
        <v>45812</v>
      </c>
      <c r="B1751" s="9" t="s">
        <v>11</v>
      </c>
      <c r="C1751" s="16">
        <v>616.29999999999995</v>
      </c>
      <c r="D1751" s="11">
        <v>257.29999999999995</v>
      </c>
      <c r="E1751" s="16">
        <v>257.29999999999995</v>
      </c>
      <c r="F1751" s="16"/>
      <c r="G1751" s="12">
        <f t="shared" si="27"/>
        <v>0.41749148142138565</v>
      </c>
      <c r="H1751" s="13">
        <f>COUNTIF(Rend_Filetadores[Data],Rend_Filetadores[[#This Row],[Data]])</f>
        <v>18</v>
      </c>
      <c r="I1751" s="23">
        <f>IFERROR(Rend_Filetadores[[#This Row],[Filé produzido (kg)]]/SUMIF(Rend_Filetadores[Data],Rend_Filetadores[[#This Row],[Data]],Rend_Filetadores[Filé produzido (kg)]),"")</f>
        <v>6.3170868237304431E-2</v>
      </c>
    </row>
    <row r="1752" spans="1:9" x14ac:dyDescent="0.3">
      <c r="A1752" s="8">
        <v>45812</v>
      </c>
      <c r="B1752" s="9" t="s">
        <v>16</v>
      </c>
      <c r="C1752" s="16">
        <v>515.49999999999989</v>
      </c>
      <c r="D1752" s="11">
        <v>208.59999999999997</v>
      </c>
      <c r="E1752" s="16">
        <v>208.59999999999997</v>
      </c>
      <c r="F1752" s="16"/>
      <c r="G1752" s="12">
        <f t="shared" si="27"/>
        <v>0.40465567410281283</v>
      </c>
      <c r="H1752" s="13">
        <f>COUNTIF(Rend_Filetadores[Data],Rend_Filetadores[[#This Row],[Data]])</f>
        <v>18</v>
      </c>
      <c r="I1752" s="23">
        <f>IFERROR(Rend_Filetadores[[#This Row],[Filé produzido (kg)]]/SUMIF(Rend_Filetadores[Data],Rend_Filetadores[[#This Row],[Data]],Rend_Filetadores[Filé produzido (kg)]),"")</f>
        <v>5.1214314474549959E-2</v>
      </c>
    </row>
    <row r="1753" spans="1:9" x14ac:dyDescent="0.3">
      <c r="A1753" s="8">
        <v>45812</v>
      </c>
      <c r="B1753" s="9" t="s">
        <v>13</v>
      </c>
      <c r="C1753" s="16">
        <v>733.69999999999993</v>
      </c>
      <c r="D1753" s="11">
        <v>304.5800000000001</v>
      </c>
      <c r="E1753" s="16">
        <v>304.5800000000001</v>
      </c>
      <c r="F1753" s="16"/>
      <c r="G1753" s="12">
        <f t="shared" si="27"/>
        <v>0.41512879923674545</v>
      </c>
      <c r="H1753" s="13">
        <f>COUNTIF(Rend_Filetadores[Data],Rend_Filetadores[[#This Row],[Data]])</f>
        <v>18</v>
      </c>
      <c r="I1753" s="23">
        <f>IFERROR(Rend_Filetadores[[#This Row],[Filé produzido (kg)]]/SUMIF(Rend_Filetadores[Data],Rend_Filetadores[[#This Row],[Data]],Rend_Filetadores[Filé produzido (kg)]),"")</f>
        <v>7.4778791479666512E-2</v>
      </c>
    </row>
    <row r="1754" spans="1:9" x14ac:dyDescent="0.3">
      <c r="A1754" s="8">
        <v>45812</v>
      </c>
      <c r="B1754" s="9" t="s">
        <v>14</v>
      </c>
      <c r="C1754" s="16">
        <v>722.1</v>
      </c>
      <c r="D1754" s="11">
        <v>300.00000000000006</v>
      </c>
      <c r="E1754" s="16">
        <v>300.00000000000006</v>
      </c>
      <c r="F1754" s="16"/>
      <c r="G1754" s="12">
        <f t="shared" si="27"/>
        <v>0.41545492314083926</v>
      </c>
      <c r="H1754" s="13">
        <f>COUNTIF(Rend_Filetadores[Data],Rend_Filetadores[[#This Row],[Data]])</f>
        <v>18</v>
      </c>
      <c r="I1754" s="23">
        <f>IFERROR(Rend_Filetadores[[#This Row],[Filé produzido (kg)]]/SUMIF(Rend_Filetadores[Data],Rend_Filetadores[[#This Row],[Data]],Rend_Filetadores[Filé produzido (kg)]),"")</f>
        <v>7.3654335294175421E-2</v>
      </c>
    </row>
    <row r="1755" spans="1:9" x14ac:dyDescent="0.3">
      <c r="A1755" s="8">
        <v>45812</v>
      </c>
      <c r="B1755" s="9" t="s">
        <v>48</v>
      </c>
      <c r="C1755" s="16">
        <v>17</v>
      </c>
      <c r="D1755" s="11">
        <v>6.1</v>
      </c>
      <c r="E1755" s="16">
        <v>6.1</v>
      </c>
      <c r="F1755" s="16"/>
      <c r="G1755" s="12">
        <f t="shared" si="27"/>
        <v>0.35882352941176471</v>
      </c>
      <c r="H1755" s="13">
        <f>COUNTIF(Rend_Filetadores[Data],Rend_Filetadores[[#This Row],[Data]])</f>
        <v>18</v>
      </c>
      <c r="I1755" s="23">
        <f>IFERROR(Rend_Filetadores[[#This Row],[Filé produzido (kg)]]/SUMIF(Rend_Filetadores[Data],Rend_Filetadores[[#This Row],[Data]],Rend_Filetadores[Filé produzido (kg)]),"")</f>
        <v>1.4976381509815666E-3</v>
      </c>
    </row>
    <row r="1756" spans="1:9" x14ac:dyDescent="0.3">
      <c r="A1756" s="8">
        <v>45812</v>
      </c>
      <c r="B1756" s="9" t="s">
        <v>17</v>
      </c>
      <c r="C1756" s="16">
        <v>624.79999999999995</v>
      </c>
      <c r="D1756" s="11">
        <v>247.1</v>
      </c>
      <c r="E1756" s="16">
        <v>247.1</v>
      </c>
      <c r="F1756" s="16"/>
      <c r="G1756" s="12">
        <f t="shared" si="27"/>
        <v>0.39548655569782332</v>
      </c>
      <c r="H1756" s="13">
        <f>COUNTIF(Rend_Filetadores[Data],Rend_Filetadores[[#This Row],[Data]])</f>
        <v>18</v>
      </c>
      <c r="I1756" s="23">
        <f>IFERROR(Rend_Filetadores[[#This Row],[Filé produzido (kg)]]/SUMIF(Rend_Filetadores[Data],Rend_Filetadores[[#This Row],[Data]],Rend_Filetadores[Filé produzido (kg)]),"")</f>
        <v>6.0666620837302475E-2</v>
      </c>
    </row>
    <row r="1757" spans="1:9" x14ac:dyDescent="0.3">
      <c r="A1757" s="8">
        <v>45812</v>
      </c>
      <c r="B1757" s="9" t="s">
        <v>18</v>
      </c>
      <c r="C1757" s="16">
        <v>551.6</v>
      </c>
      <c r="D1757" s="11">
        <v>221.6</v>
      </c>
      <c r="E1757" s="16">
        <v>221.6</v>
      </c>
      <c r="F1757" s="16"/>
      <c r="G1757" s="12">
        <f t="shared" si="27"/>
        <v>0.40174039158810732</v>
      </c>
      <c r="H1757" s="13">
        <f>COUNTIF(Rend_Filetadores[Data],Rend_Filetadores[[#This Row],[Data]])</f>
        <v>18</v>
      </c>
      <c r="I1757" s="23">
        <f>IFERROR(Rend_Filetadores[[#This Row],[Filé produzido (kg)]]/SUMIF(Rend_Filetadores[Data],Rend_Filetadores[[#This Row],[Data]],Rend_Filetadores[Filé produzido (kg)]),"")</f>
        <v>5.4406002337297567E-2</v>
      </c>
    </row>
    <row r="1758" spans="1:9" x14ac:dyDescent="0.3">
      <c r="A1758" s="8">
        <v>45812</v>
      </c>
      <c r="B1758" s="9" t="s">
        <v>20</v>
      </c>
      <c r="C1758" s="16">
        <v>805</v>
      </c>
      <c r="D1758" s="11">
        <v>323.10000000000002</v>
      </c>
      <c r="E1758" s="16">
        <v>323.10000000000002</v>
      </c>
      <c r="F1758" s="16"/>
      <c r="G1758" s="12">
        <f t="shared" si="27"/>
        <v>0.4013664596273292</v>
      </c>
      <c r="H1758" s="13">
        <f>COUNTIF(Rend_Filetadores[Data],Rend_Filetadores[[#This Row],[Data]])</f>
        <v>18</v>
      </c>
      <c r="I1758" s="23">
        <f>IFERROR(Rend_Filetadores[[#This Row],[Filé produzido (kg)]]/SUMIF(Rend_Filetadores[Data],Rend_Filetadores[[#This Row],[Data]],Rend_Filetadores[Filé produzido (kg)]),"")</f>
        <v>7.9325719111826926E-2</v>
      </c>
    </row>
    <row r="1759" spans="1:9" x14ac:dyDescent="0.3">
      <c r="A1759" s="8">
        <v>45812</v>
      </c>
      <c r="B1759" s="9" t="s">
        <v>21</v>
      </c>
      <c r="C1759" s="16">
        <v>548.9</v>
      </c>
      <c r="D1759" s="11">
        <v>231.20000000000002</v>
      </c>
      <c r="E1759" s="16">
        <v>231.20000000000002</v>
      </c>
      <c r="F1759" s="16"/>
      <c r="G1759" s="12">
        <f t="shared" si="27"/>
        <v>0.42120604846055754</v>
      </c>
      <c r="H1759" s="13">
        <f>COUNTIF(Rend_Filetadores[Data],Rend_Filetadores[[#This Row],[Data]])</f>
        <v>18</v>
      </c>
      <c r="I1759" s="23">
        <f>IFERROR(Rend_Filetadores[[#This Row],[Filé produzido (kg)]]/SUMIF(Rend_Filetadores[Data],Rend_Filetadores[[#This Row],[Data]],Rend_Filetadores[Filé produzido (kg)]),"")</f>
        <v>5.6762941066711183E-2</v>
      </c>
    </row>
    <row r="1760" spans="1:9" x14ac:dyDescent="0.3">
      <c r="A1760" s="8">
        <v>45812</v>
      </c>
      <c r="B1760" s="9" t="s">
        <v>45</v>
      </c>
      <c r="C1760" s="16">
        <v>417.8</v>
      </c>
      <c r="D1760" s="11">
        <v>157.5</v>
      </c>
      <c r="E1760" s="16">
        <v>157.5</v>
      </c>
      <c r="F1760" s="16"/>
      <c r="G1760" s="12">
        <f t="shared" si="27"/>
        <v>0.37697462900909523</v>
      </c>
      <c r="H1760" s="13">
        <f>COUNTIF(Rend_Filetadores[Data],Rend_Filetadores[[#This Row],[Data]])</f>
        <v>18</v>
      </c>
      <c r="I1760" s="23">
        <f>IFERROR(Rend_Filetadores[[#This Row],[Filé produzido (kg)]]/SUMIF(Rend_Filetadores[Data],Rend_Filetadores[[#This Row],[Data]],Rend_Filetadores[Filé produzido (kg)]),"")</f>
        <v>3.8668526029442089E-2</v>
      </c>
    </row>
    <row r="1761" spans="1:9" x14ac:dyDescent="0.3">
      <c r="A1761" s="8">
        <v>45812</v>
      </c>
      <c r="B1761" s="9" t="s">
        <v>12</v>
      </c>
      <c r="C1761" s="16">
        <v>602.29999999999995</v>
      </c>
      <c r="D1761" s="11">
        <v>248.2000000000001</v>
      </c>
      <c r="E1761" s="16">
        <v>248.2000000000001</v>
      </c>
      <c r="F1761" s="16"/>
      <c r="G1761" s="12">
        <f t="shared" si="27"/>
        <v>0.41208699983396996</v>
      </c>
      <c r="H1761" s="13">
        <f>COUNTIF(Rend_Filetadores[Data],Rend_Filetadores[[#This Row],[Data]])</f>
        <v>18</v>
      </c>
      <c r="I1761" s="23">
        <f>IFERROR(Rend_Filetadores[[#This Row],[Filé produzido (kg)]]/SUMIF(Rend_Filetadores[Data],Rend_Filetadores[[#This Row],[Data]],Rend_Filetadores[Filé produzido (kg)]),"")</f>
        <v>6.0936686733381144E-2</v>
      </c>
    </row>
    <row r="1762" spans="1:9" x14ac:dyDescent="0.3">
      <c r="A1762" s="17">
        <v>45812</v>
      </c>
      <c r="B1762" s="18" t="s">
        <v>35</v>
      </c>
      <c r="C1762" s="19">
        <v>632.20000000000005</v>
      </c>
      <c r="D1762" s="11">
        <v>255.7</v>
      </c>
      <c r="E1762" s="19">
        <v>255.7</v>
      </c>
      <c r="F1762" s="19"/>
      <c r="G1762" s="12">
        <f t="shared" si="27"/>
        <v>0.40446061372983227</v>
      </c>
      <c r="H1762" s="20">
        <f>COUNTIF(Rend_Filetadores[Data],Rend_Filetadores[[#This Row],[Data]])</f>
        <v>18</v>
      </c>
      <c r="I1762" s="24">
        <f>IFERROR(Rend_Filetadores[[#This Row],[Filé produzido (kg)]]/SUMIF(Rend_Filetadores[Data],Rend_Filetadores[[#This Row],[Data]],Rend_Filetadores[Filé produzido (kg)]),"")</f>
        <v>6.2778045115735509E-2</v>
      </c>
    </row>
    <row r="1763" spans="1:9" x14ac:dyDescent="0.3">
      <c r="A1763" s="8">
        <v>45812</v>
      </c>
      <c r="B1763" s="9" t="s">
        <v>38</v>
      </c>
      <c r="C1763" s="16">
        <v>406.3</v>
      </c>
      <c r="D1763" s="11">
        <v>166.29999999999998</v>
      </c>
      <c r="E1763" s="16">
        <v>166.29999999999998</v>
      </c>
      <c r="F1763" s="16"/>
      <c r="G1763" s="12">
        <f t="shared" si="27"/>
        <v>0.40930347034211167</v>
      </c>
      <c r="H1763" s="13">
        <f>COUNTIF(Rend_Filetadores[Data],Rend_Filetadores[[#This Row],[Data]])</f>
        <v>18</v>
      </c>
      <c r="I1763" s="23">
        <f>IFERROR(Rend_Filetadores[[#This Row],[Filé produzido (kg)]]/SUMIF(Rend_Filetadores[Data],Rend_Filetadores[[#This Row],[Data]],Rend_Filetadores[Filé produzido (kg)]),"")</f>
        <v>4.082905319807123E-2</v>
      </c>
    </row>
    <row r="1764" spans="1:9" x14ac:dyDescent="0.3">
      <c r="A1764" s="8">
        <v>45812</v>
      </c>
      <c r="B1764" s="9" t="s">
        <v>30</v>
      </c>
      <c r="C1764" s="16">
        <v>381.5</v>
      </c>
      <c r="D1764" s="11">
        <v>148.1</v>
      </c>
      <c r="E1764" s="16">
        <v>148.1</v>
      </c>
      <c r="F1764" s="16"/>
      <c r="G1764" s="12">
        <f t="shared" si="27"/>
        <v>0.38820445609436433</v>
      </c>
      <c r="H1764" s="13">
        <f>COUNTIF(Rend_Filetadores[Data],Rend_Filetadores[[#This Row],[Data]])</f>
        <v>18</v>
      </c>
      <c r="I1764" s="23">
        <f>IFERROR(Rend_Filetadores[[#This Row],[Filé produzido (kg)]]/SUMIF(Rend_Filetadores[Data],Rend_Filetadores[[#This Row],[Data]],Rend_Filetadores[Filé produzido (kg)]),"")</f>
        <v>3.6360690190224594E-2</v>
      </c>
    </row>
    <row r="1765" spans="1:9" x14ac:dyDescent="0.3">
      <c r="A1765" s="8">
        <v>45812</v>
      </c>
      <c r="B1765" s="9" t="s">
        <v>19</v>
      </c>
      <c r="C1765" s="16">
        <v>489.29999999999995</v>
      </c>
      <c r="D1765" s="11">
        <v>205.2000000000001</v>
      </c>
      <c r="E1765" s="16">
        <v>205.2000000000001</v>
      </c>
      <c r="F1765" s="16"/>
      <c r="G1765" s="12">
        <f t="shared" si="27"/>
        <v>0.41937461679950977</v>
      </c>
      <c r="H1765" s="13">
        <f>COUNTIF(Rend_Filetadores[Data],Rend_Filetadores[[#This Row],[Data]])</f>
        <v>18</v>
      </c>
      <c r="I1765" s="23">
        <f>IFERROR(Rend_Filetadores[[#This Row],[Filé produzido (kg)]]/SUMIF(Rend_Filetadores[Data],Rend_Filetadores[[#This Row],[Data]],Rend_Filetadores[Filé produzido (kg)]),"")</f>
        <v>5.0379565341216001E-2</v>
      </c>
    </row>
    <row r="1766" spans="1:9" x14ac:dyDescent="0.3">
      <c r="A1766" s="8">
        <v>45813</v>
      </c>
      <c r="B1766" s="9" t="s">
        <v>9</v>
      </c>
      <c r="C1766" s="16">
        <v>783</v>
      </c>
      <c r="D1766" s="11">
        <v>337</v>
      </c>
      <c r="E1766" s="16">
        <v>337</v>
      </c>
      <c r="F1766" s="16"/>
      <c r="G1766" s="12">
        <f t="shared" si="27"/>
        <v>0.43039591315453385</v>
      </c>
      <c r="H1766" s="13">
        <f>COUNTIF(Rend_Filetadores[Data],Rend_Filetadores[[#This Row],[Data]])</f>
        <v>18</v>
      </c>
      <c r="I1766" s="23">
        <f>IFERROR(Rend_Filetadores[[#This Row],[Filé produzido (kg)]]/SUMIF(Rend_Filetadores[Data],Rend_Filetadores[[#This Row],[Data]],Rend_Filetadores[Filé produzido (kg)]),"")</f>
        <v>7.7748298535009808E-2</v>
      </c>
    </row>
    <row r="1767" spans="1:9" x14ac:dyDescent="0.3">
      <c r="A1767" s="8">
        <v>45813</v>
      </c>
      <c r="B1767" s="9" t="s">
        <v>26</v>
      </c>
      <c r="C1767" s="16">
        <v>564</v>
      </c>
      <c r="D1767" s="11">
        <v>241.70000000000002</v>
      </c>
      <c r="E1767" s="16">
        <v>241.70000000000002</v>
      </c>
      <c r="F1767" s="16"/>
      <c r="G1767" s="12">
        <f t="shared" si="27"/>
        <v>0.42854609929078019</v>
      </c>
      <c r="H1767" s="13">
        <f>COUNTIF(Rend_Filetadores[Data],Rend_Filetadores[[#This Row],[Data]])</f>
        <v>18</v>
      </c>
      <c r="I1767" s="23">
        <f>IFERROR(Rend_Filetadores[[#This Row],[Filé produzido (kg)]]/SUMIF(Rend_Filetadores[Data],Rend_Filetadores[[#This Row],[Data]],Rend_Filetadores[Filé produzido (kg)]),"")</f>
        <v>5.5761910254931366E-2</v>
      </c>
    </row>
    <row r="1768" spans="1:9" x14ac:dyDescent="0.3">
      <c r="A1768" s="8">
        <v>45813</v>
      </c>
      <c r="B1768" s="9" t="s">
        <v>10</v>
      </c>
      <c r="C1768" s="16">
        <v>664.1</v>
      </c>
      <c r="D1768" s="11">
        <v>292.7</v>
      </c>
      <c r="E1768" s="16">
        <v>292.7</v>
      </c>
      <c r="F1768" s="16"/>
      <c r="G1768" s="12">
        <f t="shared" si="27"/>
        <v>0.44074687547056163</v>
      </c>
      <c r="H1768" s="13">
        <f>COUNTIF(Rend_Filetadores[Data],Rend_Filetadores[[#This Row],[Data]])</f>
        <v>18</v>
      </c>
      <c r="I1768" s="23">
        <f>IFERROR(Rend_Filetadores[[#This Row],[Filé produzido (kg)]]/SUMIF(Rend_Filetadores[Data],Rend_Filetadores[[#This Row],[Data]],Rend_Filetadores[Filé produzido (kg)]),"")</f>
        <v>6.7527973237974395E-2</v>
      </c>
    </row>
    <row r="1769" spans="1:9" x14ac:dyDescent="0.3">
      <c r="A1769" s="8">
        <v>45813</v>
      </c>
      <c r="B1769" s="9" t="s">
        <v>11</v>
      </c>
      <c r="C1769" s="16">
        <v>654.4</v>
      </c>
      <c r="D1769" s="11">
        <v>281</v>
      </c>
      <c r="E1769" s="16">
        <v>281</v>
      </c>
      <c r="F1769" s="16"/>
      <c r="G1769" s="12">
        <f t="shared" si="27"/>
        <v>0.42940097799511007</v>
      </c>
      <c r="H1769" s="13">
        <f>COUNTIF(Rend_Filetadores[Data],Rend_Filetadores[[#This Row],[Data]])</f>
        <v>18</v>
      </c>
      <c r="I1769" s="23">
        <f>IFERROR(Rend_Filetadores[[#This Row],[Filé produzido (kg)]]/SUMIF(Rend_Filetadores[Data],Rend_Filetadores[[#This Row],[Data]],Rend_Filetadores[Filé produzido (kg)]),"")</f>
        <v>6.4828699965393935E-2</v>
      </c>
    </row>
    <row r="1770" spans="1:9" x14ac:dyDescent="0.3">
      <c r="A1770" s="8">
        <v>45813</v>
      </c>
      <c r="B1770" s="9" t="s">
        <v>16</v>
      </c>
      <c r="C1770" s="16">
        <v>633</v>
      </c>
      <c r="D1770" s="11">
        <v>271.80000000000007</v>
      </c>
      <c r="E1770" s="16">
        <v>271.80000000000007</v>
      </c>
      <c r="F1770" s="16"/>
      <c r="G1770" s="12">
        <f t="shared" si="27"/>
        <v>0.42938388625592427</v>
      </c>
      <c r="H1770" s="13">
        <f>COUNTIF(Rend_Filetadores[Data],Rend_Filetadores[[#This Row],[Data]])</f>
        <v>18</v>
      </c>
      <c r="I1770" s="23">
        <f>IFERROR(Rend_Filetadores[[#This Row],[Filé produzido (kg)]]/SUMIF(Rend_Filetadores[Data],Rend_Filetadores[[#This Row],[Data]],Rend_Filetadores[Filé produzido (kg)]),"")</f>
        <v>6.2706194486099917E-2</v>
      </c>
    </row>
    <row r="1771" spans="1:9" x14ac:dyDescent="0.3">
      <c r="A1771" s="8">
        <v>45813</v>
      </c>
      <c r="B1771" s="9" t="s">
        <v>13</v>
      </c>
      <c r="C1771" s="16">
        <v>849.8</v>
      </c>
      <c r="D1771" s="11">
        <v>365.10000000000008</v>
      </c>
      <c r="E1771" s="16">
        <v>365.10000000000008</v>
      </c>
      <c r="F1771" s="16"/>
      <c r="G1771" s="12">
        <f t="shared" si="27"/>
        <v>0.42963050129442232</v>
      </c>
      <c r="H1771" s="13">
        <f>COUNTIF(Rend_Filetadores[Data],Rend_Filetadores[[#This Row],[Data]])</f>
        <v>18</v>
      </c>
      <c r="I1771" s="23">
        <f>IFERROR(Rend_Filetadores[[#This Row],[Filé produzido (kg)]]/SUMIF(Rend_Filetadores[Data],Rend_Filetadores[[#This Row],[Data]],Rend_Filetadores[Filé produzido (kg)]),"")</f>
        <v>8.4231168531549216E-2</v>
      </c>
    </row>
    <row r="1772" spans="1:9" x14ac:dyDescent="0.3">
      <c r="A1772" s="8">
        <v>45813</v>
      </c>
      <c r="B1772" s="9" t="s">
        <v>14</v>
      </c>
      <c r="C1772" s="16">
        <v>951.9</v>
      </c>
      <c r="D1772" s="11">
        <v>417.39999999999986</v>
      </c>
      <c r="E1772" s="16">
        <v>417.39999999999986</v>
      </c>
      <c r="F1772" s="16"/>
      <c r="G1772" s="12">
        <f t="shared" si="27"/>
        <v>0.43849143817627889</v>
      </c>
      <c r="H1772" s="13">
        <f>COUNTIF(Rend_Filetadores[Data],Rend_Filetadores[[#This Row],[Data]])</f>
        <v>18</v>
      </c>
      <c r="I1772" s="23">
        <f>IFERROR(Rend_Filetadores[[#This Row],[Filé produzido (kg)]]/SUMIF(Rend_Filetadores[Data],Rend_Filetadores[[#This Row],[Data]],Rend_Filetadores[Filé produzido (kg)]),"")</f>
        <v>9.6297150767101131E-2</v>
      </c>
    </row>
    <row r="1773" spans="1:9" x14ac:dyDescent="0.3">
      <c r="A1773" s="8">
        <v>45813</v>
      </c>
      <c r="B1773" s="9" t="s">
        <v>15</v>
      </c>
      <c r="C1773" s="16">
        <v>556.99999999999989</v>
      </c>
      <c r="D1773" s="11">
        <v>240.39999999999998</v>
      </c>
      <c r="E1773" s="16">
        <v>240.39999999999998</v>
      </c>
      <c r="F1773" s="16"/>
      <c r="G1773" s="12">
        <f t="shared" si="27"/>
        <v>0.43159784560143633</v>
      </c>
      <c r="H1773" s="13">
        <f>COUNTIF(Rend_Filetadores[Data],Rend_Filetadores[[#This Row],[Data]])</f>
        <v>18</v>
      </c>
      <c r="I1773" s="23">
        <f>IFERROR(Rend_Filetadores[[#This Row],[Filé produzido (kg)]]/SUMIF(Rend_Filetadores[Data],Rend_Filetadores[[#This Row],[Data]],Rend_Filetadores[Filé produzido (kg)]),"")</f>
        <v>5.5461991002422419E-2</v>
      </c>
    </row>
    <row r="1774" spans="1:9" x14ac:dyDescent="0.3">
      <c r="A1774" s="8">
        <v>45813</v>
      </c>
      <c r="B1774" s="50" t="s">
        <v>17</v>
      </c>
      <c r="C1774" s="16">
        <v>623.70000000000005</v>
      </c>
      <c r="D1774" s="11">
        <v>260.89999999999998</v>
      </c>
      <c r="E1774" s="16">
        <v>260.89999999999998</v>
      </c>
      <c r="F1774" s="16"/>
      <c r="G1774" s="12">
        <f t="shared" si="27"/>
        <v>0.41831008497675159</v>
      </c>
      <c r="H1774" s="13">
        <f>COUNTIF(Rend_Filetadores[Data],Rend_Filetadores[[#This Row],[Data]])</f>
        <v>18</v>
      </c>
      <c r="I1774" s="23">
        <f>IFERROR(Rend_Filetadores[[#This Row],[Filé produzido (kg)]]/SUMIF(Rend_Filetadores[Data],Rend_Filetadores[[#This Row],[Data]],Rend_Filetadores[Filé produzido (kg)]),"")</f>
        <v>6.019148690737109E-2</v>
      </c>
    </row>
    <row r="1775" spans="1:9" x14ac:dyDescent="0.3">
      <c r="A1775" s="8">
        <v>45813</v>
      </c>
      <c r="B1775" s="50" t="s">
        <v>18</v>
      </c>
      <c r="C1775" s="16">
        <v>579.6</v>
      </c>
      <c r="D1775" s="11">
        <v>245.30000000000004</v>
      </c>
      <c r="E1775" s="16">
        <v>245.30000000000004</v>
      </c>
      <c r="F1775" s="16"/>
      <c r="G1775" s="12">
        <f t="shared" si="27"/>
        <v>0.42322291235334719</v>
      </c>
      <c r="H1775" s="13">
        <f>COUNTIF(Rend_Filetadores[Data],Rend_Filetadores[[#This Row],[Data]])</f>
        <v>18</v>
      </c>
      <c r="I1775" s="23">
        <f>IFERROR(Rend_Filetadores[[#This Row],[Filé produzido (kg)]]/SUMIF(Rend_Filetadores[Data],Rend_Filetadores[[#This Row],[Data]],Rend_Filetadores[Filé produzido (kg)]),"")</f>
        <v>5.6592455877263824E-2</v>
      </c>
    </row>
    <row r="1776" spans="1:9" x14ac:dyDescent="0.3">
      <c r="A1776" s="8">
        <v>45813</v>
      </c>
      <c r="B1776" s="9" t="s">
        <v>45</v>
      </c>
      <c r="C1776" s="16">
        <v>415.79999999999995</v>
      </c>
      <c r="D1776" s="11">
        <v>174.89999999999998</v>
      </c>
      <c r="E1776" s="16">
        <v>174.89999999999998</v>
      </c>
      <c r="F1776" s="16"/>
      <c r="G1776" s="12">
        <f t="shared" si="27"/>
        <v>0.42063492063492064</v>
      </c>
      <c r="H1776" s="13">
        <f>COUNTIF(Rend_Filetadores[Data],Rend_Filetadores[[#This Row],[Data]])</f>
        <v>18</v>
      </c>
      <c r="I1776" s="23">
        <f>IFERROR(Rend_Filetadores[[#This Row],[Filé produzido (kg)]]/SUMIF(Rend_Filetadores[Data],Rend_Filetadores[[#This Row],[Data]],Rend_Filetadores[Filé produzido (kg)]),"")</f>
        <v>4.0350674818318139E-2</v>
      </c>
    </row>
    <row r="1777" spans="1:9" x14ac:dyDescent="0.3">
      <c r="A1777" s="8">
        <v>45813</v>
      </c>
      <c r="B1777" s="9" t="s">
        <v>20</v>
      </c>
      <c r="C1777" s="16">
        <v>770.4</v>
      </c>
      <c r="D1777" s="11">
        <v>329</v>
      </c>
      <c r="E1777" s="16">
        <v>329</v>
      </c>
      <c r="F1777" s="16"/>
      <c r="G1777" s="12">
        <f t="shared" si="27"/>
        <v>0.42705088265835933</v>
      </c>
      <c r="H1777" s="13">
        <f>COUNTIF(Rend_Filetadores[Data],Rend_Filetadores[[#This Row],[Data]])</f>
        <v>18</v>
      </c>
      <c r="I1777" s="23">
        <f>IFERROR(Rend_Filetadores[[#This Row],[Filé produzido (kg)]]/SUMIF(Rend_Filetadores[Data],Rend_Filetadores[[#This Row],[Data]],Rend_Filetadores[Filé produzido (kg)]),"")</f>
        <v>7.590264159649325E-2</v>
      </c>
    </row>
    <row r="1778" spans="1:9" x14ac:dyDescent="0.3">
      <c r="A1778" s="8">
        <v>45813</v>
      </c>
      <c r="B1778" s="9" t="s">
        <v>21</v>
      </c>
      <c r="C1778" s="16">
        <v>606.69999999999993</v>
      </c>
      <c r="D1778" s="11">
        <v>257.60000000000002</v>
      </c>
      <c r="E1778" s="16">
        <v>264.60000000000002</v>
      </c>
      <c r="F1778" s="16"/>
      <c r="G1778" s="12">
        <f t="shared" si="27"/>
        <v>0.42459205538157252</v>
      </c>
      <c r="H1778" s="13">
        <f>COUNTIF(Rend_Filetadores[Data],Rend_Filetadores[[#This Row],[Data]])</f>
        <v>18</v>
      </c>
      <c r="I1778" s="23">
        <f>IFERROR(Rend_Filetadores[[#This Row],[Filé produzido (kg)]]/SUMIF(Rend_Filetadores[Data],Rend_Filetadores[[#This Row],[Data]],Rend_Filetadores[Filé produzido (kg)]),"")</f>
        <v>6.1045103241435E-2</v>
      </c>
    </row>
    <row r="1779" spans="1:9" x14ac:dyDescent="0.3">
      <c r="A1779" s="8">
        <v>45813</v>
      </c>
      <c r="B1779" s="9" t="s">
        <v>12</v>
      </c>
      <c r="C1779" s="16">
        <v>518.9</v>
      </c>
      <c r="D1779" s="11">
        <v>224</v>
      </c>
      <c r="E1779" s="16">
        <v>224</v>
      </c>
      <c r="F1779" s="16"/>
      <c r="G1779" s="12">
        <f t="shared" si="27"/>
        <v>0.43168240508768552</v>
      </c>
      <c r="H1779" s="13">
        <f>COUNTIF(Rend_Filetadores[Data],Rend_Filetadores[[#This Row],[Data]])</f>
        <v>18</v>
      </c>
      <c r="I1779" s="23">
        <f>IFERROR(Rend_Filetadores[[#This Row],[Filé produzido (kg)]]/SUMIF(Rend_Filetadores[Data],Rend_Filetadores[[#This Row],[Data]],Rend_Filetadores[Filé produzido (kg)]),"")</f>
        <v>5.1678394278463491E-2</v>
      </c>
    </row>
    <row r="1780" spans="1:9" x14ac:dyDescent="0.3">
      <c r="A1780" s="8">
        <v>45813</v>
      </c>
      <c r="B1780" s="9" t="s">
        <v>48</v>
      </c>
      <c r="C1780" s="16">
        <v>17.600000000000001</v>
      </c>
      <c r="D1780" s="11">
        <v>7</v>
      </c>
      <c r="E1780" s="16">
        <v>7</v>
      </c>
      <c r="F1780" s="16"/>
      <c r="G1780" s="12">
        <f t="shared" si="27"/>
        <v>0.39772727272727271</v>
      </c>
      <c r="H1780" s="13">
        <f>COUNTIF(Rend_Filetadores[Data],Rend_Filetadores[[#This Row],[Data]])</f>
        <v>18</v>
      </c>
      <c r="I1780" s="23">
        <f>IFERROR(Rend_Filetadores[[#This Row],[Filé produzido (kg)]]/SUMIF(Rend_Filetadores[Data],Rend_Filetadores[[#This Row],[Data]],Rend_Filetadores[Filé produzido (kg)]),"")</f>
        <v>1.6149498212019841E-3</v>
      </c>
    </row>
    <row r="1781" spans="1:9" x14ac:dyDescent="0.3">
      <c r="A1781" s="8">
        <v>45813</v>
      </c>
      <c r="B1781" s="9" t="s">
        <v>38</v>
      </c>
      <c r="C1781" s="16">
        <v>168.5</v>
      </c>
      <c r="D1781" s="11">
        <v>72.7</v>
      </c>
      <c r="E1781" s="16">
        <v>72.7</v>
      </c>
      <c r="F1781" s="16"/>
      <c r="G1781" s="12">
        <f t="shared" si="27"/>
        <v>0.43145400593471811</v>
      </c>
      <c r="H1781" s="13">
        <f>COUNTIF(Rend_Filetadores[Data],Rend_Filetadores[[#This Row],[Data]])</f>
        <v>18</v>
      </c>
      <c r="I1781" s="23">
        <f>IFERROR(Rend_Filetadores[[#This Row],[Filé produzido (kg)]]/SUMIF(Rend_Filetadores[Data],Rend_Filetadores[[#This Row],[Data]],Rend_Filetadores[Filé produzido (kg)]),"")</f>
        <v>1.6772407428769179E-2</v>
      </c>
    </row>
    <row r="1782" spans="1:9" x14ac:dyDescent="0.3">
      <c r="A1782" s="8">
        <v>45813</v>
      </c>
      <c r="B1782" s="9" t="s">
        <v>30</v>
      </c>
      <c r="C1782" s="16">
        <v>207.4</v>
      </c>
      <c r="D1782" s="11">
        <v>87.3</v>
      </c>
      <c r="E1782" s="16">
        <v>87.3</v>
      </c>
      <c r="F1782" s="16"/>
      <c r="G1782" s="12">
        <f t="shared" si="27"/>
        <v>0.42092574734811955</v>
      </c>
      <c r="H1782" s="13">
        <f>COUNTIF(Rend_Filetadores[Data],Rend_Filetadores[[#This Row],[Data]])</f>
        <v>18</v>
      </c>
      <c r="I1782" s="23">
        <f>IFERROR(Rend_Filetadores[[#This Row],[Filé produzido (kg)]]/SUMIF(Rend_Filetadores[Data],Rend_Filetadores[[#This Row],[Data]],Rend_Filetadores[Filé produzido (kg)]),"")</f>
        <v>2.0140731341561885E-2</v>
      </c>
    </row>
    <row r="1783" spans="1:9" x14ac:dyDescent="0.3">
      <c r="A1783" s="8">
        <v>45813</v>
      </c>
      <c r="B1783" s="9" t="s">
        <v>19</v>
      </c>
      <c r="C1783" s="30">
        <v>501.4</v>
      </c>
      <c r="D1783" s="11">
        <v>221.7</v>
      </c>
      <c r="E1783" s="16">
        <v>221.7</v>
      </c>
      <c r="F1783" s="16"/>
      <c r="G1783" s="12">
        <f t="shared" si="27"/>
        <v>0.44216194654966096</v>
      </c>
      <c r="H1783" s="13">
        <f>COUNTIF(Rend_Filetadores[Data],Rend_Filetadores[[#This Row],[Data]])</f>
        <v>18</v>
      </c>
      <c r="I1783" s="23">
        <f>IFERROR(Rend_Filetadores[[#This Row],[Filé produzido (kg)]]/SUMIF(Rend_Filetadores[Data],Rend_Filetadores[[#This Row],[Data]],Rend_Filetadores[Filé produzido (kg)]),"")</f>
        <v>5.1147767908639979E-2</v>
      </c>
    </row>
    <row r="1784" spans="1:9" x14ac:dyDescent="0.3">
      <c r="A1784" s="8">
        <v>45814</v>
      </c>
      <c r="B1784" s="9" t="s">
        <v>9</v>
      </c>
      <c r="C1784" s="16">
        <v>657.30000000000007</v>
      </c>
      <c r="D1784" s="11">
        <v>280.80000000000007</v>
      </c>
      <c r="E1784" s="16">
        <v>280.80000000000007</v>
      </c>
      <c r="F1784" s="16"/>
      <c r="G1784" s="12">
        <f t="shared" si="27"/>
        <v>0.42720219078046562</v>
      </c>
      <c r="H1784" s="13">
        <f>COUNTIF(Rend_Filetadores[Data],Rend_Filetadores[[#This Row],[Data]])</f>
        <v>17</v>
      </c>
      <c r="I1784" s="23">
        <f>IFERROR(Rend_Filetadores[[#This Row],[Filé produzido (kg)]]/SUMIF(Rend_Filetadores[Data],Rend_Filetadores[[#This Row],[Data]],Rend_Filetadores[Filé produzido (kg)]),"")</f>
        <v>6.8778351475011518E-2</v>
      </c>
    </row>
    <row r="1785" spans="1:9" x14ac:dyDescent="0.3">
      <c r="A1785" s="8">
        <v>45814</v>
      </c>
      <c r="B1785" s="9" t="s">
        <v>26</v>
      </c>
      <c r="C1785" s="16">
        <v>538.69999999999993</v>
      </c>
      <c r="D1785" s="11">
        <v>234.79999999999995</v>
      </c>
      <c r="E1785" s="16">
        <v>234.79999999999995</v>
      </c>
      <c r="F1785" s="16"/>
      <c r="G1785" s="12">
        <f t="shared" si="27"/>
        <v>0.43586411731947278</v>
      </c>
      <c r="H1785" s="13">
        <f>COUNTIF(Rend_Filetadores[Data],Rend_Filetadores[[#This Row],[Data]])</f>
        <v>17</v>
      </c>
      <c r="I1785" s="23">
        <f>IFERROR(Rend_Filetadores[[#This Row],[Filé produzido (kg)]]/SUMIF(Rend_Filetadores[Data],Rend_Filetadores[[#This Row],[Data]],Rend_Filetadores[Filé produzido (kg)]),"")</f>
        <v>5.7511242615144932E-2</v>
      </c>
    </row>
    <row r="1786" spans="1:9" x14ac:dyDescent="0.3">
      <c r="A1786" s="8">
        <v>45814</v>
      </c>
      <c r="B1786" s="9" t="s">
        <v>10</v>
      </c>
      <c r="C1786" s="16">
        <v>637.80000000000007</v>
      </c>
      <c r="D1786" s="11">
        <v>281.30000000000007</v>
      </c>
      <c r="E1786" s="16">
        <v>281.30000000000007</v>
      </c>
      <c r="F1786" s="16"/>
      <c r="G1786" s="12">
        <f t="shared" si="27"/>
        <v>0.44104735026654129</v>
      </c>
      <c r="H1786" s="13">
        <f>COUNTIF(Rend_Filetadores[Data],Rend_Filetadores[[#This Row],[Data]])</f>
        <v>17</v>
      </c>
      <c r="I1786" s="23">
        <f>IFERROR(Rend_Filetadores[[#This Row],[Filé produzido (kg)]]/SUMIF(Rend_Filetadores[Data],Rend_Filetadores[[#This Row],[Data]],Rend_Filetadores[Filé produzido (kg)]),"")</f>
        <v>6.890082004957529E-2</v>
      </c>
    </row>
    <row r="1787" spans="1:9" x14ac:dyDescent="0.3">
      <c r="A1787" s="8">
        <v>45814</v>
      </c>
      <c r="B1787" s="9" t="s">
        <v>11</v>
      </c>
      <c r="C1787" s="16">
        <v>612.1</v>
      </c>
      <c r="D1787" s="11">
        <v>263.89999999999998</v>
      </c>
      <c r="E1787" s="16">
        <v>263.89999999999998</v>
      </c>
      <c r="F1787" s="16"/>
      <c r="G1787" s="12">
        <f t="shared" si="27"/>
        <v>0.43113870282633554</v>
      </c>
      <c r="H1787" s="13">
        <f>COUNTIF(Rend_Filetadores[Data],Rend_Filetadores[[#This Row],[Data]])</f>
        <v>17</v>
      </c>
      <c r="I1787" s="23">
        <f>IFERROR(Rend_Filetadores[[#This Row],[Filé produzido (kg)]]/SUMIF(Rend_Filetadores[Data],Rend_Filetadores[[#This Row],[Data]],Rend_Filetadores[Filé produzido (kg)]),"")</f>
        <v>6.4638913654756172E-2</v>
      </c>
    </row>
    <row r="1788" spans="1:9" x14ac:dyDescent="0.3">
      <c r="A1788" s="8">
        <v>45814</v>
      </c>
      <c r="B1788" s="9" t="s">
        <v>16</v>
      </c>
      <c r="C1788" s="32">
        <v>597.9</v>
      </c>
      <c r="D1788" s="11">
        <v>255.89999999999998</v>
      </c>
      <c r="E1788" s="16">
        <v>255.89999999999998</v>
      </c>
      <c r="F1788" s="16"/>
      <c r="G1788" s="12">
        <f t="shared" si="27"/>
        <v>0.42799799297541391</v>
      </c>
      <c r="H1788" s="13">
        <f>COUNTIF(Rend_Filetadores[Data],Rend_Filetadores[[#This Row],[Data]])</f>
        <v>17</v>
      </c>
      <c r="I1788" s="23">
        <f>IFERROR(Rend_Filetadores[[#This Row],[Filé produzido (kg)]]/SUMIF(Rend_Filetadores[Data],Rend_Filetadores[[#This Row],[Data]],Rend_Filetadores[Filé produzido (kg)]),"")</f>
        <v>6.2679416461735901E-2</v>
      </c>
    </row>
    <row r="1789" spans="1:9" x14ac:dyDescent="0.3">
      <c r="A1789" s="8">
        <v>45814</v>
      </c>
      <c r="B1789" s="9" t="s">
        <v>13</v>
      </c>
      <c r="C1789" s="32">
        <v>757.00000000000011</v>
      </c>
      <c r="D1789" s="11">
        <v>327.7</v>
      </c>
      <c r="E1789" s="16">
        <v>327.7</v>
      </c>
      <c r="F1789" s="16"/>
      <c r="G1789" s="12">
        <f t="shared" si="27"/>
        <v>0.43289299867899594</v>
      </c>
      <c r="H1789" s="13">
        <f>COUNTIF(Rend_Filetadores[Data],Rend_Filetadores[[#This Row],[Data]])</f>
        <v>17</v>
      </c>
      <c r="I1789" s="23">
        <f>IFERROR(Rend_Filetadores[[#This Row],[Filé produzido (kg)]]/SUMIF(Rend_Filetadores[Data],Rend_Filetadores[[#This Row],[Data]],Rend_Filetadores[Filé produzido (kg)]),"")</f>
        <v>8.0265903769092831E-2</v>
      </c>
    </row>
    <row r="1790" spans="1:9" x14ac:dyDescent="0.3">
      <c r="A1790" s="8">
        <v>45814</v>
      </c>
      <c r="B1790" s="9" t="s">
        <v>14</v>
      </c>
      <c r="C1790" s="32">
        <v>997.6</v>
      </c>
      <c r="D1790" s="11">
        <v>428.2999999999999</v>
      </c>
      <c r="E1790" s="16">
        <v>428.2999999999999</v>
      </c>
      <c r="F1790" s="16"/>
      <c r="G1790" s="12">
        <f t="shared" si="27"/>
        <v>0.42933039294306324</v>
      </c>
      <c r="H1790" s="13">
        <f>COUNTIF(Rend_Filetadores[Data],Rend_Filetadores[[#This Row],[Data]])</f>
        <v>17</v>
      </c>
      <c r="I1790" s="23">
        <f>IFERROR(Rend_Filetadores[[#This Row],[Filé produzido (kg)]]/SUMIF(Rend_Filetadores[Data],Rend_Filetadores[[#This Row],[Data]],Rend_Filetadores[Filé produzido (kg)]),"")</f>
        <v>0.10490658097132272</v>
      </c>
    </row>
    <row r="1791" spans="1:9" x14ac:dyDescent="0.3">
      <c r="A1791" s="8">
        <v>45814</v>
      </c>
      <c r="B1791" s="9" t="s">
        <v>15</v>
      </c>
      <c r="C1791" s="32">
        <v>229.1</v>
      </c>
      <c r="D1791" s="11">
        <v>99.69999999999996</v>
      </c>
      <c r="E1791" s="16">
        <v>99.69999999999996</v>
      </c>
      <c r="F1791" s="16">
        <v>-10</v>
      </c>
      <c r="G1791" s="12">
        <f t="shared" si="27"/>
        <v>0.43518114360541232</v>
      </c>
      <c r="H1791" s="13">
        <f>COUNTIF(Rend_Filetadores[Data],Rend_Filetadores[[#This Row],[Data]])</f>
        <v>17</v>
      </c>
      <c r="I1791" s="23">
        <f>IFERROR(Rend_Filetadores[[#This Row],[Filé produzido (kg)]]/SUMIF(Rend_Filetadores[Data],Rend_Filetadores[[#This Row],[Data]],Rend_Filetadores[Filé produzido (kg)]),"")</f>
        <v>2.4420233768015113E-2</v>
      </c>
    </row>
    <row r="1792" spans="1:9" x14ac:dyDescent="0.3">
      <c r="A1792" s="8">
        <v>45814</v>
      </c>
      <c r="B1792" s="9" t="s">
        <v>17</v>
      </c>
      <c r="C1792" s="32">
        <v>626</v>
      </c>
      <c r="D1792" s="11">
        <v>246.70000000000002</v>
      </c>
      <c r="E1792" s="16">
        <v>246.70000000000002</v>
      </c>
      <c r="F1792" s="16">
        <v>15</v>
      </c>
      <c r="G1792" s="12">
        <f t="shared" si="27"/>
        <v>0.39408945686900959</v>
      </c>
      <c r="H1792" s="13">
        <f>COUNTIF(Rend_Filetadores[Data],Rend_Filetadores[[#This Row],[Data]])</f>
        <v>17</v>
      </c>
      <c r="I1792" s="23">
        <f>IFERROR(Rend_Filetadores[[#This Row],[Filé produzido (kg)]]/SUMIF(Rend_Filetadores[Data],Rend_Filetadores[[#This Row],[Data]],Rend_Filetadores[Filé produzido (kg)]),"")</f>
        <v>6.0425994689762598E-2</v>
      </c>
    </row>
    <row r="1793" spans="1:11" x14ac:dyDescent="0.3">
      <c r="A1793" s="8">
        <v>45814</v>
      </c>
      <c r="B1793" s="9" t="s">
        <v>18</v>
      </c>
      <c r="C1793" s="32">
        <v>510.29999999999995</v>
      </c>
      <c r="D1793" s="11">
        <v>218.10000000000002</v>
      </c>
      <c r="E1793" s="16">
        <v>218.10000000000002</v>
      </c>
      <c r="F1793" s="16"/>
      <c r="G1793" s="12">
        <f t="shared" si="27"/>
        <v>0.42739564961787191</v>
      </c>
      <c r="H1793" s="13">
        <f>COUNTIF(Rend_Filetadores[Data],Rend_Filetadores[[#This Row],[Data]])</f>
        <v>17</v>
      </c>
      <c r="I1793" s="23">
        <f>IFERROR(Rend_Filetadores[[#This Row],[Filé produzido (kg)]]/SUMIF(Rend_Filetadores[Data],Rend_Filetadores[[#This Row],[Data]],Rend_Filetadores[Filé produzido (kg)]),"")</f>
        <v>5.3420792224715137E-2</v>
      </c>
    </row>
    <row r="1794" spans="1:11" x14ac:dyDescent="0.3">
      <c r="A1794" s="8">
        <v>45814</v>
      </c>
      <c r="B1794" s="9" t="s">
        <v>20</v>
      </c>
      <c r="C1794" s="32">
        <v>813.5</v>
      </c>
      <c r="D1794" s="11">
        <v>344.70000000000016</v>
      </c>
      <c r="E1794" s="16">
        <v>344.70000000000016</v>
      </c>
      <c r="F1794" s="16"/>
      <c r="G1794" s="12">
        <f t="shared" si="27"/>
        <v>0.42372464658881398</v>
      </c>
      <c r="H1794" s="13">
        <f>COUNTIF(Rend_Filetadores[Data],Rend_Filetadores[[#This Row],[Data]])</f>
        <v>17</v>
      </c>
      <c r="I1794" s="23">
        <f>IFERROR(Rend_Filetadores[[#This Row],[Filé produzido (kg)]]/SUMIF(Rend_Filetadores[Data],Rend_Filetadores[[#This Row],[Data]],Rend_Filetadores[Filé produzido (kg)]),"")</f>
        <v>8.4429835304260945E-2</v>
      </c>
    </row>
    <row r="1795" spans="1:11" x14ac:dyDescent="0.3">
      <c r="A1795" s="8">
        <v>45814</v>
      </c>
      <c r="B1795" s="9" t="s">
        <v>21</v>
      </c>
      <c r="C1795" s="32">
        <v>572.5</v>
      </c>
      <c r="D1795" s="11">
        <v>251.39999999999998</v>
      </c>
      <c r="E1795" s="16">
        <v>251.39999999999998</v>
      </c>
      <c r="F1795" s="16">
        <v>-40</v>
      </c>
      <c r="G1795" s="12">
        <f t="shared" si="27"/>
        <v>0.43912663755458509</v>
      </c>
      <c r="H1795" s="13">
        <f>COUNTIF(Rend_Filetadores[Data],Rend_Filetadores[[#This Row],[Data]])</f>
        <v>17</v>
      </c>
      <c r="I1795" s="23">
        <f>IFERROR(Rend_Filetadores[[#This Row],[Filé produzido (kg)]]/SUMIF(Rend_Filetadores[Data],Rend_Filetadores[[#This Row],[Data]],Rend_Filetadores[Filé produzido (kg)]),"")</f>
        <v>6.1577199290662001E-2</v>
      </c>
    </row>
    <row r="1796" spans="1:11" x14ac:dyDescent="0.3">
      <c r="A1796" s="8">
        <v>45814</v>
      </c>
      <c r="B1796" s="9" t="s">
        <v>32</v>
      </c>
      <c r="C1796" s="32">
        <v>62.9</v>
      </c>
      <c r="D1796" s="11">
        <v>25.800000000000004</v>
      </c>
      <c r="E1796" s="16">
        <v>25.800000000000004</v>
      </c>
      <c r="F1796" s="16"/>
      <c r="G1796" s="12">
        <f t="shared" ref="G1796:G1859" si="28">IFERROR(D1796/C1796,"")</f>
        <v>0.41017488076311615</v>
      </c>
      <c r="H1796" s="13">
        <f>COUNTIF(Rend_Filetadores[Data],Rend_Filetadores[[#This Row],[Data]])</f>
        <v>17</v>
      </c>
      <c r="I1796" s="23">
        <f>IFERROR(Rend_Filetadores[[#This Row],[Filé produzido (kg)]]/SUMIF(Rend_Filetadores[Data],Rend_Filetadores[[#This Row],[Data]],Rend_Filetadores[Filé produzido (kg)]),"")</f>
        <v>6.3193784474903742E-3</v>
      </c>
    </row>
    <row r="1797" spans="1:11" x14ac:dyDescent="0.3">
      <c r="A1797" s="8">
        <v>45814</v>
      </c>
      <c r="B1797" s="9" t="s">
        <v>12</v>
      </c>
      <c r="C1797" s="32">
        <v>608.79999999999995</v>
      </c>
      <c r="D1797" s="11">
        <v>263.68</v>
      </c>
      <c r="E1797" s="16">
        <v>263.68</v>
      </c>
      <c r="F1797" s="16">
        <v>5</v>
      </c>
      <c r="G1797" s="12">
        <f t="shared" si="28"/>
        <v>0.43311432325886995</v>
      </c>
      <c r="H1797" s="13">
        <f>COUNTIF(Rend_Filetadores[Data],Rend_Filetadores[[#This Row],[Data]])</f>
        <v>17</v>
      </c>
      <c r="I1797" s="23">
        <f>IFERROR(Rend_Filetadores[[#This Row],[Filé produzido (kg)]]/SUMIF(Rend_Filetadores[Data],Rend_Filetadores[[#This Row],[Data]],Rend_Filetadores[Filé produzido (kg)]),"")</f>
        <v>6.4585027481948123E-2</v>
      </c>
      <c r="K1797" s="32">
        <v>511.79999999999995</v>
      </c>
    </row>
    <row r="1798" spans="1:11" x14ac:dyDescent="0.3">
      <c r="A1798" s="8">
        <v>45814</v>
      </c>
      <c r="B1798" s="9" t="s">
        <v>45</v>
      </c>
      <c r="C1798" s="32">
        <v>407.6</v>
      </c>
      <c r="D1798" s="11">
        <v>171.20000000000005</v>
      </c>
      <c r="E1798" s="16">
        <v>171.20000000000005</v>
      </c>
      <c r="F1798" s="16">
        <v>15</v>
      </c>
      <c r="G1798" s="12">
        <f t="shared" si="28"/>
        <v>0.42001962708537793</v>
      </c>
      <c r="H1798" s="13">
        <f>COUNTIF(Rend_Filetadores[Data],Rend_Filetadores[[#This Row],[Data]])</f>
        <v>17</v>
      </c>
      <c r="I1798" s="23">
        <f>IFERROR(Rend_Filetadores[[#This Row],[Filé produzido (kg)]]/SUMIF(Rend_Filetadores[Data],Rend_Filetadores[[#This Row],[Data]],Rend_Filetadores[Filé produzido (kg)]),"")</f>
        <v>4.1933239930633803E-2</v>
      </c>
    </row>
    <row r="1799" spans="1:11" x14ac:dyDescent="0.3">
      <c r="A1799" s="8">
        <v>45814</v>
      </c>
      <c r="B1799" s="9" t="s">
        <v>38</v>
      </c>
      <c r="C1799" s="32">
        <v>400.9</v>
      </c>
      <c r="D1799" s="11">
        <v>173.3</v>
      </c>
      <c r="E1799" s="16">
        <v>173.3</v>
      </c>
      <c r="F1799" s="16">
        <v>12</v>
      </c>
      <c r="G1799" s="12">
        <f t="shared" si="28"/>
        <v>0.43227737590421556</v>
      </c>
      <c r="H1799" s="13">
        <f>COUNTIF(Rend_Filetadores[Data],Rend_Filetadores[[#This Row],[Data]])</f>
        <v>17</v>
      </c>
      <c r="I1799" s="23">
        <f>IFERROR(Rend_Filetadores[[#This Row],[Filé produzido (kg)]]/SUMIF(Rend_Filetadores[Data],Rend_Filetadores[[#This Row],[Data]],Rend_Filetadores[Filé produzido (kg)]),"")</f>
        <v>4.2447607943801619E-2</v>
      </c>
    </row>
    <row r="1800" spans="1:11" x14ac:dyDescent="0.3">
      <c r="A1800" s="8">
        <v>45814</v>
      </c>
      <c r="B1800" s="9" t="s">
        <v>19</v>
      </c>
      <c r="C1800" s="32">
        <v>511.79999999999995</v>
      </c>
      <c r="D1800" s="11">
        <v>215.40000000000003</v>
      </c>
      <c r="E1800" s="16">
        <v>215.40000000000003</v>
      </c>
      <c r="F1800" s="16"/>
      <c r="G1800" s="12">
        <f t="shared" si="28"/>
        <v>0.42086752637749131</v>
      </c>
      <c r="H1800" s="13">
        <f>COUNTIF(Rend_Filetadores[Data],Rend_Filetadores[[#This Row],[Data]])</f>
        <v>17</v>
      </c>
      <c r="I1800" s="23">
        <f>IFERROR(Rend_Filetadores[[#This Row],[Filé produzido (kg)]]/SUMIF(Rend_Filetadores[Data],Rend_Filetadores[[#This Row],[Data]],Rend_Filetadores[Filé produzido (kg)]),"")</f>
        <v>5.2759461922070795E-2</v>
      </c>
    </row>
    <row r="1801" spans="1:11" x14ac:dyDescent="0.3">
      <c r="A1801" s="8">
        <v>45817</v>
      </c>
      <c r="B1801" s="9" t="s">
        <v>9</v>
      </c>
      <c r="C1801" s="32">
        <v>726.2</v>
      </c>
      <c r="D1801" s="11">
        <v>297.20000000000005</v>
      </c>
      <c r="E1801" s="16">
        <v>297.20000000000005</v>
      </c>
      <c r="F1801" s="16"/>
      <c r="G1801" s="12">
        <f t="shared" si="28"/>
        <v>0.40925364913247042</v>
      </c>
      <c r="H1801" s="13">
        <f>COUNTIF(Rend_Filetadores[Data],Rend_Filetadores[[#This Row],[Data]])</f>
        <v>17</v>
      </c>
      <c r="I1801" s="23">
        <f>IFERROR(Rend_Filetadores[[#This Row],[Filé produzido (kg)]]/SUMIF(Rend_Filetadores[Data],Rend_Filetadores[[#This Row],[Data]],Rend_Filetadores[Filé produzido (kg)]),"")</f>
        <v>7.3193317046260545E-2</v>
      </c>
    </row>
    <row r="1802" spans="1:11" x14ac:dyDescent="0.3">
      <c r="A1802" s="8">
        <v>45817</v>
      </c>
      <c r="B1802" s="9" t="s">
        <v>26</v>
      </c>
      <c r="C1802" s="32">
        <v>539.49999999999989</v>
      </c>
      <c r="D1802" s="11">
        <v>211.89999999999998</v>
      </c>
      <c r="E1802" s="16">
        <v>211.89999999999998</v>
      </c>
      <c r="F1802" s="16"/>
      <c r="G1802" s="12">
        <f t="shared" si="28"/>
        <v>0.39277108433734942</v>
      </c>
      <c r="H1802" s="13">
        <f>COUNTIF(Rend_Filetadores[Data],Rend_Filetadores[[#This Row],[Data]])</f>
        <v>17</v>
      </c>
      <c r="I1802" s="23">
        <f>IFERROR(Rend_Filetadores[[#This Row],[Filé produzido (kg)]]/SUMIF(Rend_Filetadores[Data],Rend_Filetadores[[#This Row],[Data]],Rend_Filetadores[Filé produzido (kg)]),"")</f>
        <v>5.2185948459295445E-2</v>
      </c>
    </row>
    <row r="1803" spans="1:11" x14ac:dyDescent="0.3">
      <c r="A1803" s="8">
        <v>45817</v>
      </c>
      <c r="B1803" s="9" t="s">
        <v>10</v>
      </c>
      <c r="C1803" s="32">
        <v>617.70000000000005</v>
      </c>
      <c r="D1803" s="11">
        <v>263.70000000000005</v>
      </c>
      <c r="E1803" s="16">
        <v>263.70000000000005</v>
      </c>
      <c r="F1803" s="16"/>
      <c r="G1803" s="12">
        <f t="shared" si="28"/>
        <v>0.42690626517727054</v>
      </c>
      <c r="H1803" s="13">
        <f>COUNTIF(Rend_Filetadores[Data],Rend_Filetadores[[#This Row],[Data]])</f>
        <v>17</v>
      </c>
      <c r="I1803" s="23">
        <f>IFERROR(Rend_Filetadores[[#This Row],[Filé produzido (kg)]]/SUMIF(Rend_Filetadores[Data],Rend_Filetadores[[#This Row],[Data]],Rend_Filetadores[Filé produzido (kg)]),"")</f>
        <v>6.4943060918906156E-2</v>
      </c>
    </row>
    <row r="1804" spans="1:11" x14ac:dyDescent="0.3">
      <c r="A1804" s="8">
        <v>45817</v>
      </c>
      <c r="B1804" s="9" t="s">
        <v>11</v>
      </c>
      <c r="C1804" s="32">
        <v>565.20000000000005</v>
      </c>
      <c r="D1804" s="11">
        <v>232.79999999999998</v>
      </c>
      <c r="E1804" s="16">
        <v>232.79999999999998</v>
      </c>
      <c r="F1804" s="16"/>
      <c r="G1804" s="12">
        <f t="shared" si="28"/>
        <v>0.41188959660297236</v>
      </c>
      <c r="H1804" s="13">
        <f>COUNTIF(Rend_Filetadores[Data],Rend_Filetadores[[#This Row],[Data]])</f>
        <v>17</v>
      </c>
      <c r="I1804" s="23">
        <f>IFERROR(Rend_Filetadores[[#This Row],[Filé produzido (kg)]]/SUMIF(Rend_Filetadores[Data],Rend_Filetadores[[#This Row],[Data]],Rend_Filetadores[Filé produzido (kg)]),"")</f>
        <v>5.7333123177555359E-2</v>
      </c>
    </row>
    <row r="1805" spans="1:11" x14ac:dyDescent="0.3">
      <c r="A1805" s="8">
        <v>45817</v>
      </c>
      <c r="B1805" s="9" t="s">
        <v>16</v>
      </c>
      <c r="C1805" s="32">
        <v>610.90000000000009</v>
      </c>
      <c r="D1805" s="11">
        <v>239</v>
      </c>
      <c r="E1805" s="16">
        <v>239</v>
      </c>
      <c r="F1805" s="16"/>
      <c r="G1805" s="12">
        <f t="shared" si="28"/>
        <v>0.39122605991160575</v>
      </c>
      <c r="H1805" s="13">
        <f>COUNTIF(Rend_Filetadores[Data],Rend_Filetadores[[#This Row],[Data]])</f>
        <v>17</v>
      </c>
      <c r="I1805" s="23">
        <f>IFERROR(Rend_Filetadores[[#This Row],[Filé produzido (kg)]]/SUMIF(Rend_Filetadores[Data],Rend_Filetadores[[#This Row],[Data]],Rend_Filetadores[Filé produzido (kg)]),"")</f>
        <v>5.8860036251871702E-2</v>
      </c>
    </row>
    <row r="1806" spans="1:11" x14ac:dyDescent="0.3">
      <c r="A1806" s="8">
        <v>45817</v>
      </c>
      <c r="B1806" s="9" t="s">
        <v>13</v>
      </c>
      <c r="C1806" s="32">
        <v>795.40000000000009</v>
      </c>
      <c r="D1806" s="11">
        <v>306.0800000000001</v>
      </c>
      <c r="E1806" s="16">
        <v>306.0800000000001</v>
      </c>
      <c r="F1806" s="16"/>
      <c r="G1806" s="12">
        <f t="shared" si="28"/>
        <v>0.38481267286899679</v>
      </c>
      <c r="H1806" s="13">
        <f>COUNTIF(Rend_Filetadores[Data],Rend_Filetadores[[#This Row],[Data]])</f>
        <v>17</v>
      </c>
      <c r="I1806" s="23">
        <f>IFERROR(Rend_Filetadores[[#This Row],[Filé produzido (kg)]]/SUMIF(Rend_Filetadores[Data],Rend_Filetadores[[#This Row],[Data]],Rend_Filetadores[Filé produzido (kg)]),"")</f>
        <v>7.5380250610765254E-2</v>
      </c>
    </row>
    <row r="1807" spans="1:11" x14ac:dyDescent="0.3">
      <c r="A1807" s="8">
        <v>45817</v>
      </c>
      <c r="B1807" s="9" t="s">
        <v>14</v>
      </c>
      <c r="C1807" s="32">
        <v>726.99999999999989</v>
      </c>
      <c r="D1807" s="11">
        <v>297.7</v>
      </c>
      <c r="E1807" s="16">
        <v>297.7</v>
      </c>
      <c r="F1807" s="16"/>
      <c r="G1807" s="12">
        <f t="shared" si="28"/>
        <v>0.40949105914718026</v>
      </c>
      <c r="H1807" s="13">
        <f>COUNTIF(Rend_Filetadores[Data],Rend_Filetadores[[#This Row],[Data]])</f>
        <v>17</v>
      </c>
      <c r="I1807" s="36">
        <f>IFERROR(Rend_Filetadores[[#This Row],[Filé produzido (kg)]]/SUMIF(Rend_Filetadores[Data],Rend_Filetadores[[#This Row],[Data]],Rend_Filetadores[Filé produzido (kg)]),"")</f>
        <v>7.3316455197415087E-2</v>
      </c>
    </row>
    <row r="1808" spans="1:11" x14ac:dyDescent="0.3">
      <c r="A1808" s="8">
        <v>45817</v>
      </c>
      <c r="B1808" s="9" t="s">
        <v>15</v>
      </c>
      <c r="C1808" s="32">
        <v>656.7</v>
      </c>
      <c r="D1808" s="11">
        <v>276.40000000000003</v>
      </c>
      <c r="E1808" s="16">
        <v>276.40000000000003</v>
      </c>
      <c r="F1808" s="16"/>
      <c r="G1808" s="12">
        <f t="shared" si="28"/>
        <v>0.42089234049033047</v>
      </c>
      <c r="H1808" s="13">
        <f>COUNTIF(Rend_Filetadores[Data],Rend_Filetadores[[#This Row],[Data]])</f>
        <v>17</v>
      </c>
      <c r="I1808" s="36">
        <f>IFERROR(Rend_Filetadores[[#This Row],[Filé produzido (kg)]]/SUMIF(Rend_Filetadores[Data],Rend_Filetadores[[#This Row],[Data]],Rend_Filetadores[Filé produzido (kg)]),"")</f>
        <v>6.8070769958231553E-2</v>
      </c>
    </row>
    <row r="1809" spans="1:9" x14ac:dyDescent="0.3">
      <c r="A1809" s="8">
        <v>45817</v>
      </c>
      <c r="B1809" s="9" t="s">
        <v>17</v>
      </c>
      <c r="C1809" s="32">
        <v>614.09999999999991</v>
      </c>
      <c r="D1809" s="11">
        <v>257.5</v>
      </c>
      <c r="E1809" s="16">
        <v>257.5</v>
      </c>
      <c r="F1809" s="16"/>
      <c r="G1809" s="12">
        <f t="shared" si="28"/>
        <v>0.41931281550236121</v>
      </c>
      <c r="H1809" s="13">
        <f>COUNTIF(Rend_Filetadores[Data],Rend_Filetadores[[#This Row],[Data]])</f>
        <v>17</v>
      </c>
      <c r="I1809" s="36">
        <f>IFERROR(Rend_Filetadores[[#This Row],[Filé produzido (kg)]]/SUMIF(Rend_Filetadores[Data],Rend_Filetadores[[#This Row],[Data]],Rend_Filetadores[Filé produzido (kg)]),"")</f>
        <v>6.3416147844589807E-2</v>
      </c>
    </row>
    <row r="1810" spans="1:9" x14ac:dyDescent="0.3">
      <c r="A1810" s="8">
        <v>45817</v>
      </c>
      <c r="B1810" s="9" t="s">
        <v>18</v>
      </c>
      <c r="C1810" s="32">
        <v>518</v>
      </c>
      <c r="D1810" s="11">
        <v>214.5</v>
      </c>
      <c r="E1810" s="16">
        <v>214.5</v>
      </c>
      <c r="F1810" s="16"/>
      <c r="G1810" s="12">
        <f t="shared" si="28"/>
        <v>0.4140926640926641</v>
      </c>
      <c r="H1810" s="13">
        <f>COUNTIF(Rend_Filetadores[Data],Rend_Filetadores[[#This Row],[Data]])</f>
        <v>17</v>
      </c>
      <c r="I1810" s="36">
        <f>IFERROR(Rend_Filetadores[[#This Row],[Filé produzido (kg)]]/SUMIF(Rend_Filetadores[Data],Rend_Filetadores[[#This Row],[Data]],Rend_Filetadores[Filé produzido (kg)]),"")</f>
        <v>5.2826266845299077E-2</v>
      </c>
    </row>
    <row r="1811" spans="1:9" x14ac:dyDescent="0.3">
      <c r="A1811" s="8">
        <v>45817</v>
      </c>
      <c r="B1811" s="9" t="s">
        <v>20</v>
      </c>
      <c r="C1811" s="32">
        <v>648.20000000000005</v>
      </c>
      <c r="D1811" s="11">
        <v>292.50000000000006</v>
      </c>
      <c r="E1811" s="16">
        <v>292.50000000000006</v>
      </c>
      <c r="F1811" s="16"/>
      <c r="G1811" s="12">
        <f t="shared" si="28"/>
        <v>0.45124961431656901</v>
      </c>
      <c r="H1811" s="13">
        <f>COUNTIF(Rend_Filetadores[Data],Rend_Filetadores[[#This Row],[Data]])</f>
        <v>17</v>
      </c>
      <c r="I1811" s="36">
        <f>IFERROR(Rend_Filetadores[[#This Row],[Filé produzido (kg)]]/SUMIF(Rend_Filetadores[Data],Rend_Filetadores[[#This Row],[Data]],Rend_Filetadores[Filé produzido (kg)]),"")</f>
        <v>7.2035818425407849E-2</v>
      </c>
    </row>
    <row r="1812" spans="1:9" x14ac:dyDescent="0.3">
      <c r="A1812" s="8">
        <v>45817</v>
      </c>
      <c r="B1812" s="9" t="s">
        <v>21</v>
      </c>
      <c r="C1812" s="32">
        <v>539.20000000000005</v>
      </c>
      <c r="D1812" s="11">
        <v>227.7</v>
      </c>
      <c r="E1812" s="16">
        <v>227.7</v>
      </c>
      <c r="F1812" s="16"/>
      <c r="G1812" s="12">
        <f t="shared" si="28"/>
        <v>0.4222922848664688</v>
      </c>
      <c r="H1812" s="13">
        <f>COUNTIF(Rend_Filetadores[Data],Rend_Filetadores[[#This Row],[Data]])</f>
        <v>17</v>
      </c>
      <c r="I1812" s="36">
        <f>IFERROR(Rend_Filetadores[[#This Row],[Filé produzido (kg)]]/SUMIF(Rend_Filetadores[Data],Rend_Filetadores[[#This Row],[Data]],Rend_Filetadores[Filé produzido (kg)]),"")</f>
        <v>5.6077114035779016E-2</v>
      </c>
    </row>
    <row r="1813" spans="1:9" x14ac:dyDescent="0.3">
      <c r="A1813" s="8">
        <v>45817</v>
      </c>
      <c r="B1813" s="9" t="s">
        <v>45</v>
      </c>
      <c r="C1813" s="32">
        <v>406.59999999999997</v>
      </c>
      <c r="D1813" s="11">
        <v>153.4</v>
      </c>
      <c r="E1813" s="16">
        <v>153.4</v>
      </c>
      <c r="F1813" s="16"/>
      <c r="G1813" s="12">
        <f t="shared" si="28"/>
        <v>0.3772749631087064</v>
      </c>
      <c r="H1813" s="13">
        <f>COUNTIF(Rend_Filetadores[Data],Rend_Filetadores[[#This Row],[Data]])</f>
        <v>17</v>
      </c>
      <c r="I1813" s="36">
        <f>IFERROR(Rend_Filetadores[[#This Row],[Filé produzido (kg)]]/SUMIF(Rend_Filetadores[Data],Rend_Filetadores[[#This Row],[Data]],Rend_Filetadores[Filé produzido (kg)]),"")</f>
        <v>3.777878477421389E-2</v>
      </c>
    </row>
    <row r="1814" spans="1:9" x14ac:dyDescent="0.3">
      <c r="A1814" s="8">
        <v>45817</v>
      </c>
      <c r="B1814" s="9" t="s">
        <v>12</v>
      </c>
      <c r="C1814" s="32">
        <v>563.30000000000007</v>
      </c>
      <c r="D1814" s="11">
        <v>225.7</v>
      </c>
      <c r="E1814" s="16">
        <v>225.7</v>
      </c>
      <c r="F1814" s="16">
        <v>5</v>
      </c>
      <c r="G1814" s="12">
        <f t="shared" si="28"/>
        <v>0.40067459612994843</v>
      </c>
      <c r="H1814" s="13">
        <f>COUNTIF(Rend_Filetadores[Data],Rend_Filetadores[[#This Row],[Data]])</f>
        <v>17</v>
      </c>
      <c r="I1814" s="23">
        <f>IFERROR(Rend_Filetadores[[#This Row],[Filé produzido (kg)]]/SUMIF(Rend_Filetadores[Data],Rend_Filetadores[[#This Row],[Data]],Rend_Filetadores[Filé produzido (kg)]),"")</f>
        <v>5.5584561431160848E-2</v>
      </c>
    </row>
    <row r="1815" spans="1:9" x14ac:dyDescent="0.3">
      <c r="A1815" s="8">
        <v>45817</v>
      </c>
      <c r="B1815" s="9" t="s">
        <v>38</v>
      </c>
      <c r="C1815" s="32">
        <v>413.30000000000007</v>
      </c>
      <c r="D1815" s="11">
        <v>169.39999999999998</v>
      </c>
      <c r="E1815" s="16">
        <v>169.39999999999998</v>
      </c>
      <c r="F1815" s="16"/>
      <c r="G1815" s="12">
        <f t="shared" si="28"/>
        <v>0.40987176385192342</v>
      </c>
      <c r="H1815" s="13">
        <f>COUNTIF(Rend_Filetadores[Data],Rend_Filetadores[[#This Row],[Data]])</f>
        <v>17</v>
      </c>
      <c r="I1815" s="23">
        <f>IFERROR(Rend_Filetadores[[#This Row],[Filé produzido (kg)]]/SUMIF(Rend_Filetadores[Data],Rend_Filetadores[[#This Row],[Data]],Rend_Filetadores[Filé produzido (kg)]),"")</f>
        <v>4.1719205611159264E-2</v>
      </c>
    </row>
    <row r="1816" spans="1:9" x14ac:dyDescent="0.3">
      <c r="A1816" s="8">
        <v>45817</v>
      </c>
      <c r="B1816" s="9" t="s">
        <v>30</v>
      </c>
      <c r="C1816" s="32">
        <v>475</v>
      </c>
      <c r="D1816" s="11">
        <v>184.59999999999997</v>
      </c>
      <c r="E1816" s="16">
        <v>184.59999999999997</v>
      </c>
      <c r="F1816" s="16"/>
      <c r="G1816" s="12">
        <f t="shared" si="28"/>
        <v>0.38863157894736833</v>
      </c>
      <c r="H1816" s="13">
        <f>COUNTIF(Rend_Filetadores[Data],Rend_Filetadores[[#This Row],[Data]])</f>
        <v>17</v>
      </c>
      <c r="I1816" s="23">
        <f>IFERROR(Rend_Filetadores[[#This Row],[Filé produzido (kg)]]/SUMIF(Rend_Filetadores[Data],Rend_Filetadores[[#This Row],[Data]],Rend_Filetadores[Filé produzido (kg)]),"")</f>
        <v>4.5462605406257378E-2</v>
      </c>
    </row>
    <row r="1817" spans="1:9" x14ac:dyDescent="0.3">
      <c r="A1817" s="8">
        <v>45817</v>
      </c>
      <c r="B1817" s="9" t="s">
        <v>19</v>
      </c>
      <c r="C1817" s="32">
        <v>516.6</v>
      </c>
      <c r="D1817" s="11">
        <v>210.4</v>
      </c>
      <c r="E1817" s="16">
        <v>210.4</v>
      </c>
      <c r="F1817" s="16"/>
      <c r="G1817" s="12">
        <f t="shared" si="28"/>
        <v>0.4072783584978707</v>
      </c>
      <c r="H1817" s="13">
        <f>COUNTIF(Rend_Filetadores[Data],Rend_Filetadores[[#This Row],[Data]])</f>
        <v>17</v>
      </c>
      <c r="I1817" s="23">
        <f>IFERROR(Rend_Filetadores[[#This Row],[Filé produzido (kg)]]/SUMIF(Rend_Filetadores[Data],Rend_Filetadores[[#This Row],[Data]],Rend_Filetadores[Filé produzido (kg)]),"")</f>
        <v>5.1816534005831826E-2</v>
      </c>
    </row>
    <row r="1818" spans="1:9" x14ac:dyDescent="0.3">
      <c r="A1818" s="8">
        <v>45818</v>
      </c>
      <c r="B1818" s="9" t="s">
        <v>9</v>
      </c>
      <c r="C1818" s="32">
        <v>720.60000000000014</v>
      </c>
      <c r="D1818" s="11">
        <v>294.49999999999994</v>
      </c>
      <c r="E1818" s="16">
        <v>294.49999999999994</v>
      </c>
      <c r="F1818" s="16"/>
      <c r="G1818" s="12">
        <f t="shared" si="28"/>
        <v>0.40868720510685524</v>
      </c>
      <c r="H1818" s="13">
        <f>COUNTIF(Rend_Filetadores[Data],Rend_Filetadores[[#This Row],[Data]])</f>
        <v>17</v>
      </c>
      <c r="I1818" s="23">
        <f>IFERROR(Rend_Filetadores[[#This Row],[Filé produzido (kg)]]/SUMIF(Rend_Filetadores[Data],Rend_Filetadores[[#This Row],[Data]],Rend_Filetadores[Filé produzido (kg)]),"")</f>
        <v>6.8746410947136447E-2</v>
      </c>
    </row>
    <row r="1819" spans="1:9" x14ac:dyDescent="0.3">
      <c r="A1819" s="8">
        <v>45818</v>
      </c>
      <c r="B1819" s="9" t="s">
        <v>26</v>
      </c>
      <c r="C1819" s="16">
        <v>568.19999999999993</v>
      </c>
      <c r="D1819" s="11">
        <v>225.60000000000002</v>
      </c>
      <c r="E1819" s="16">
        <v>225.60000000000002</v>
      </c>
      <c r="F1819" s="16"/>
      <c r="G1819" s="12">
        <f t="shared" si="28"/>
        <v>0.39704329461457244</v>
      </c>
      <c r="H1819" s="13">
        <f>COUNTIF(Rend_Filetadores[Data],Rend_Filetadores[[#This Row],[Data]])</f>
        <v>17</v>
      </c>
      <c r="I1819" s="23">
        <f>IFERROR(Rend_Filetadores[[#This Row],[Filé produzido (kg)]]/SUMIF(Rend_Filetadores[Data],Rend_Filetadores[[#This Row],[Data]],Rend_Filetadores[Filé produzido (kg)]),"")</f>
        <v>5.2662785431830179E-2</v>
      </c>
    </row>
    <row r="1820" spans="1:9" x14ac:dyDescent="0.3">
      <c r="A1820" s="8">
        <v>45818</v>
      </c>
      <c r="B1820" s="9" t="s">
        <v>10</v>
      </c>
      <c r="C1820" s="16">
        <v>722.99999999999989</v>
      </c>
      <c r="D1820" s="11">
        <v>301.7</v>
      </c>
      <c r="E1820" s="16">
        <v>301.7</v>
      </c>
      <c r="F1820" s="16"/>
      <c r="G1820" s="12">
        <f t="shared" si="28"/>
        <v>0.41728907330567089</v>
      </c>
      <c r="H1820" s="13">
        <f>COUNTIF(Rend_Filetadores[Data],Rend_Filetadores[[#This Row],[Data]])</f>
        <v>17</v>
      </c>
      <c r="I1820" s="23">
        <f>IFERROR(Rend_Filetadores[[#This Row],[Filé produzido (kg)]]/SUMIF(Rend_Filetadores[Data],Rend_Filetadores[[#This Row],[Data]],Rend_Filetadores[Filé produzido (kg)]),"")</f>
        <v>7.0427138141769347E-2</v>
      </c>
    </row>
    <row r="1821" spans="1:9" x14ac:dyDescent="0.3">
      <c r="A1821" s="8">
        <v>45818</v>
      </c>
      <c r="B1821" s="9" t="s">
        <v>11</v>
      </c>
      <c r="C1821" s="16">
        <v>610.6</v>
      </c>
      <c r="D1821" s="11">
        <v>251.59999999999994</v>
      </c>
      <c r="E1821" s="16">
        <v>251.59999999999994</v>
      </c>
      <c r="F1821" s="16"/>
      <c r="G1821" s="12">
        <f t="shared" si="28"/>
        <v>0.41205371765476567</v>
      </c>
      <c r="H1821" s="13">
        <f>COUNTIF(Rend_Filetadores[Data],Rend_Filetadores[[#This Row],[Data]])</f>
        <v>17</v>
      </c>
      <c r="I1821" s="23">
        <f>IFERROR(Rend_Filetadores[[#This Row],[Filé produzido (kg)]]/SUMIF(Rend_Filetadores[Data],Rend_Filetadores[[#This Row],[Data]],Rend_Filetadores[Filé produzido (kg)]),"")</f>
        <v>5.8732078079115554E-2</v>
      </c>
    </row>
    <row r="1822" spans="1:9" x14ac:dyDescent="0.3">
      <c r="A1822" s="8">
        <v>45818</v>
      </c>
      <c r="B1822" s="9" t="s">
        <v>16</v>
      </c>
      <c r="C1822" s="16">
        <v>610.1</v>
      </c>
      <c r="D1822" s="11">
        <v>249.09999999999997</v>
      </c>
      <c r="E1822" s="16">
        <v>249.09999999999997</v>
      </c>
      <c r="F1822" s="16"/>
      <c r="G1822" s="12">
        <f t="shared" si="28"/>
        <v>0.40829372234059985</v>
      </c>
      <c r="H1822" s="13">
        <f>COUNTIF(Rend_Filetadores[Data],Rend_Filetadores[[#This Row],[Data]])</f>
        <v>17</v>
      </c>
      <c r="I1822" s="23">
        <f>IFERROR(Rend_Filetadores[[#This Row],[Filé produzido (kg)]]/SUMIF(Rend_Filetadores[Data],Rend_Filetadores[[#This Row],[Data]],Rend_Filetadores[Filé produzido (kg)]),"")</f>
        <v>5.814849224764581E-2</v>
      </c>
    </row>
    <row r="1823" spans="1:9" x14ac:dyDescent="0.3">
      <c r="A1823" s="8">
        <v>45818</v>
      </c>
      <c r="B1823" s="9" t="s">
        <v>13</v>
      </c>
      <c r="C1823" s="16">
        <v>784.5</v>
      </c>
      <c r="D1823" s="11">
        <v>326.3</v>
      </c>
      <c r="E1823" s="16">
        <v>326.3</v>
      </c>
      <c r="F1823" s="16"/>
      <c r="G1823" s="12">
        <f t="shared" si="28"/>
        <v>0.41593371574251115</v>
      </c>
      <c r="H1823" s="13">
        <f>COUNTIF(Rend_Filetadores[Data],Rend_Filetadores[[#This Row],[Data]])</f>
        <v>17</v>
      </c>
      <c r="I1823" s="23">
        <f>IFERROR(Rend_Filetadores[[#This Row],[Filé produzido (kg)]]/SUMIF(Rend_Filetadores[Data],Rend_Filetadores[[#This Row],[Data]],Rend_Filetadores[Filé produzido (kg)]),"")</f>
        <v>7.6169622723431682E-2</v>
      </c>
    </row>
    <row r="1824" spans="1:9" x14ac:dyDescent="0.3">
      <c r="A1824" s="8">
        <v>45818</v>
      </c>
      <c r="B1824" s="9" t="s">
        <v>14</v>
      </c>
      <c r="C1824" s="16">
        <v>720.1</v>
      </c>
      <c r="D1824" s="11">
        <v>296.7</v>
      </c>
      <c r="E1824" s="16">
        <v>296.7</v>
      </c>
      <c r="F1824" s="16"/>
      <c r="G1824" s="12">
        <f t="shared" si="28"/>
        <v>0.41202610748507151</v>
      </c>
      <c r="H1824" s="13">
        <f>COUNTIF(Rend_Filetadores[Data],Rend_Filetadores[[#This Row],[Data]])</f>
        <v>17</v>
      </c>
      <c r="I1824" s="23">
        <f>IFERROR(Rend_Filetadores[[#This Row],[Filé produzido (kg)]]/SUMIF(Rend_Filetadores[Data],Rend_Filetadores[[#This Row],[Data]],Rend_Filetadores[Filé produzido (kg)]),"")</f>
        <v>6.9259966478829843E-2</v>
      </c>
    </row>
    <row r="1825" spans="1:9" x14ac:dyDescent="0.3">
      <c r="A1825" s="8">
        <v>45818</v>
      </c>
      <c r="B1825" s="9" t="s">
        <v>45</v>
      </c>
      <c r="C1825" s="32">
        <v>511.6</v>
      </c>
      <c r="D1825" s="11">
        <v>205.2</v>
      </c>
      <c r="E1825" s="16">
        <v>205.2</v>
      </c>
      <c r="F1825" s="16"/>
      <c r="G1825" s="12">
        <f t="shared" si="28"/>
        <v>0.40109460516028145</v>
      </c>
      <c r="H1825" s="13">
        <f>COUNTIF(Rend_Filetadores[Data],Rend_Filetadores[[#This Row],[Data]])</f>
        <v>17</v>
      </c>
      <c r="I1825" s="23">
        <f>IFERROR(Rend_Filetadores[[#This Row],[Filé produzido (kg)]]/SUMIF(Rend_Filetadores[Data],Rend_Filetadores[[#This Row],[Data]],Rend_Filetadores[Filé produzido (kg)]),"")</f>
        <v>4.7900725047037018E-2</v>
      </c>
    </row>
    <row r="1826" spans="1:9" x14ac:dyDescent="0.3">
      <c r="A1826" s="8">
        <v>45818</v>
      </c>
      <c r="B1826" s="9" t="s">
        <v>15</v>
      </c>
      <c r="C1826" s="32">
        <v>654.1</v>
      </c>
      <c r="D1826" s="11">
        <v>267.19999999999993</v>
      </c>
      <c r="E1826" s="16">
        <v>267.19999999999993</v>
      </c>
      <c r="F1826" s="16"/>
      <c r="G1826" s="12">
        <f t="shared" si="28"/>
        <v>0.40850022932273339</v>
      </c>
      <c r="H1826" s="13">
        <f>COUNTIF(Rend_Filetadores[Data],Rend_Filetadores[[#This Row],[Data]])</f>
        <v>17</v>
      </c>
      <c r="I1826" s="23">
        <f>IFERROR(Rend_Filetadores[[#This Row],[Filé produzido (kg)]]/SUMIF(Rend_Filetadores[Data],Rend_Filetadores[[#This Row],[Data]],Rend_Filetadores[Filé produzido (kg)]),"")</f>
        <v>6.2373653667486789E-2</v>
      </c>
    </row>
    <row r="1827" spans="1:9" x14ac:dyDescent="0.3">
      <c r="A1827" s="8">
        <v>45818</v>
      </c>
      <c r="B1827" s="9" t="s">
        <v>17</v>
      </c>
      <c r="C1827" s="32">
        <v>611.5</v>
      </c>
      <c r="D1827" s="11">
        <v>243.09999999999994</v>
      </c>
      <c r="E1827" s="16">
        <v>243.09999999999994</v>
      </c>
      <c r="F1827" s="16"/>
      <c r="G1827" s="12">
        <f t="shared" si="28"/>
        <v>0.39754701553556815</v>
      </c>
      <c r="H1827" s="13">
        <f>COUNTIF(Rend_Filetadores[Data],Rend_Filetadores[[#This Row],[Data]])</f>
        <v>17</v>
      </c>
      <c r="I1827" s="23">
        <f>IFERROR(Rend_Filetadores[[#This Row],[Filé produzido (kg)]]/SUMIF(Rend_Filetadores[Data],Rend_Filetadores[[#This Row],[Data]],Rend_Filetadores[Filé produzido (kg)]),"")</f>
        <v>5.6747886252118407E-2</v>
      </c>
    </row>
    <row r="1828" spans="1:9" x14ac:dyDescent="0.3">
      <c r="A1828" s="8">
        <v>45818</v>
      </c>
      <c r="B1828" s="9" t="s">
        <v>18</v>
      </c>
      <c r="C1828" s="32">
        <v>574.80000000000007</v>
      </c>
      <c r="D1828" s="11">
        <v>232.5</v>
      </c>
      <c r="E1828" s="16">
        <v>232.5</v>
      </c>
      <c r="F1828" s="16"/>
      <c r="G1828" s="12">
        <f t="shared" si="28"/>
        <v>0.40448851774530264</v>
      </c>
      <c r="H1828" s="13">
        <f>COUNTIF(Rend_Filetadores[Data],Rend_Filetadores[[#This Row],[Data]])</f>
        <v>17</v>
      </c>
      <c r="I1828" s="36">
        <f>IFERROR(Rend_Filetadores[[#This Row],[Filé produzido (kg)]]/SUMIF(Rend_Filetadores[Data],Rend_Filetadores[[#This Row],[Data]],Rend_Filetadores[Filé produzido (kg)]),"")</f>
        <v>5.4273482326686683E-2</v>
      </c>
    </row>
    <row r="1829" spans="1:9" x14ac:dyDescent="0.3">
      <c r="A1829" s="8">
        <v>45818</v>
      </c>
      <c r="B1829" s="9" t="s">
        <v>20</v>
      </c>
      <c r="C1829" s="32">
        <v>786</v>
      </c>
      <c r="D1829" s="11">
        <v>318.3</v>
      </c>
      <c r="E1829" s="16">
        <v>318.3</v>
      </c>
      <c r="F1829" s="16"/>
      <c r="G1829" s="12">
        <f t="shared" si="28"/>
        <v>0.40496183206106873</v>
      </c>
      <c r="H1829" s="13">
        <f>COUNTIF(Rend_Filetadores[Data],Rend_Filetadores[[#This Row],[Data]])</f>
        <v>17</v>
      </c>
      <c r="I1829" s="36">
        <f>IFERROR(Rend_Filetadores[[#This Row],[Filé produzido (kg)]]/SUMIF(Rend_Filetadores[Data],Rend_Filetadores[[#This Row],[Data]],Rend_Filetadores[Filé produzido (kg)]),"")</f>
        <v>7.4302148062728487E-2</v>
      </c>
    </row>
    <row r="1830" spans="1:9" x14ac:dyDescent="0.3">
      <c r="A1830" s="8">
        <v>45818</v>
      </c>
      <c r="B1830" s="9" t="s">
        <v>21</v>
      </c>
      <c r="C1830" s="32">
        <v>636.90000000000009</v>
      </c>
      <c r="D1830" s="11">
        <v>272.10000000000002</v>
      </c>
      <c r="E1830" s="16">
        <v>272.10000000000002</v>
      </c>
      <c r="F1830" s="16"/>
      <c r="G1830" s="12">
        <f t="shared" si="28"/>
        <v>0.42722562411681581</v>
      </c>
      <c r="H1830" s="13">
        <f>COUNTIF(Rend_Filetadores[Data],Rend_Filetadores[[#This Row],[Data]])</f>
        <v>17</v>
      </c>
      <c r="I1830" s="36">
        <f>IFERROR(Rend_Filetadores[[#This Row],[Filé produzido (kg)]]/SUMIF(Rend_Filetadores[Data],Rend_Filetadores[[#This Row],[Data]],Rend_Filetadores[Filé produzido (kg)]),"")</f>
        <v>6.3517481897167521E-2</v>
      </c>
    </row>
    <row r="1831" spans="1:9" x14ac:dyDescent="0.3">
      <c r="A1831" s="8">
        <v>45818</v>
      </c>
      <c r="B1831" s="9" t="s">
        <v>12</v>
      </c>
      <c r="C1831" s="32">
        <v>614.60000000000014</v>
      </c>
      <c r="D1831" s="11">
        <v>251.59999999999997</v>
      </c>
      <c r="E1831" s="16">
        <v>251.59999999999997</v>
      </c>
      <c r="F1831" s="16"/>
      <c r="G1831" s="12">
        <f t="shared" si="28"/>
        <v>0.40937194923527481</v>
      </c>
      <c r="H1831" s="13">
        <f>COUNTIF(Rend_Filetadores[Data],Rend_Filetadores[[#This Row],[Data]])</f>
        <v>17</v>
      </c>
      <c r="I1831" s="36">
        <f>IFERROR(Rend_Filetadores[[#This Row],[Filé produzido (kg)]]/SUMIF(Rend_Filetadores[Data],Rend_Filetadores[[#This Row],[Data]],Rend_Filetadores[Filé produzido (kg)]),"")</f>
        <v>5.8732078079115561E-2</v>
      </c>
    </row>
    <row r="1832" spans="1:9" x14ac:dyDescent="0.3">
      <c r="A1832" s="8">
        <v>45818</v>
      </c>
      <c r="B1832" s="9" t="s">
        <v>38</v>
      </c>
      <c r="C1832" s="32">
        <v>379.8</v>
      </c>
      <c r="D1832" s="11">
        <v>156.06000000000006</v>
      </c>
      <c r="E1832" s="16">
        <v>156.06000000000006</v>
      </c>
      <c r="F1832" s="16"/>
      <c r="G1832" s="12">
        <f t="shared" si="28"/>
        <v>0.41090047393364942</v>
      </c>
      <c r="H1832" s="13">
        <f>COUNTIF(Rend_Filetadores[Data],Rend_Filetadores[[#This Row],[Data]])</f>
        <v>17</v>
      </c>
      <c r="I1832" s="36">
        <f>IFERROR(Rend_Filetadores[[#This Row],[Filé produzido (kg)]]/SUMIF(Rend_Filetadores[Data],Rend_Filetadores[[#This Row],[Data]],Rend_Filetadores[Filé produzido (kg)]),"")</f>
        <v>3.6429761943667642E-2</v>
      </c>
    </row>
    <row r="1833" spans="1:9" x14ac:dyDescent="0.3">
      <c r="A1833" s="8">
        <v>45818</v>
      </c>
      <c r="B1833" s="9" t="s">
        <v>30</v>
      </c>
      <c r="C1833" s="32">
        <v>413.1</v>
      </c>
      <c r="D1833" s="11">
        <v>167.49999999999997</v>
      </c>
      <c r="E1833" s="16">
        <v>167.49999999999997</v>
      </c>
      <c r="F1833" s="16"/>
      <c r="G1833" s="12">
        <f t="shared" si="28"/>
        <v>0.40547083030743153</v>
      </c>
      <c r="H1833" s="13">
        <f>COUNTIF(Rend_Filetadores[Data],Rend_Filetadores[[#This Row],[Data]])</f>
        <v>17</v>
      </c>
      <c r="I1833" s="36">
        <f>IFERROR(Rend_Filetadores[[#This Row],[Filé produzido (kg)]]/SUMIF(Rend_Filetadores[Data],Rend_Filetadores[[#This Row],[Data]],Rend_Filetadores[Filé produzido (kg)]),"")</f>
        <v>3.9100250708473193E-2</v>
      </c>
    </row>
    <row r="1834" spans="1:9" x14ac:dyDescent="0.3">
      <c r="A1834" s="8">
        <v>45818</v>
      </c>
      <c r="B1834" s="9" t="s">
        <v>19</v>
      </c>
      <c r="C1834" s="32">
        <v>547.70000000000005</v>
      </c>
      <c r="D1834" s="11">
        <v>224.8</v>
      </c>
      <c r="E1834" s="16">
        <v>224.8</v>
      </c>
      <c r="F1834" s="16"/>
      <c r="G1834" s="12">
        <f t="shared" si="28"/>
        <v>0.41044367354391087</v>
      </c>
      <c r="H1834" s="13">
        <f>COUNTIF(Rend_Filetadores[Data],Rend_Filetadores[[#This Row],[Data]])</f>
        <v>17</v>
      </c>
      <c r="I1834" s="36">
        <f>IFERROR(Rend_Filetadores[[#This Row],[Filé produzido (kg)]]/SUMIF(Rend_Filetadores[Data],Rend_Filetadores[[#This Row],[Data]],Rend_Filetadores[Filé produzido (kg)]),"")</f>
        <v>5.2476037965759857E-2</v>
      </c>
    </row>
    <row r="1835" spans="1:9" x14ac:dyDescent="0.3">
      <c r="A1835" s="8">
        <v>45819</v>
      </c>
      <c r="B1835" s="9" t="s">
        <v>9</v>
      </c>
      <c r="C1835" s="32">
        <v>622.4</v>
      </c>
      <c r="D1835" s="11">
        <v>264.60000000000002</v>
      </c>
      <c r="E1835" s="16">
        <v>269.60000000000002</v>
      </c>
      <c r="F1835" s="16"/>
      <c r="G1835" s="12">
        <f t="shared" si="28"/>
        <v>0.42512853470437023</v>
      </c>
      <c r="H1835" s="13">
        <f>COUNTIF(Rend_Filetadores[Data],Rend_Filetadores[[#This Row],[Data]])</f>
        <v>18</v>
      </c>
      <c r="I1835" s="23">
        <f>IFERROR(Rend_Filetadores[[#This Row],[Filé produzido (kg)]]/SUMIF(Rend_Filetadores[Data],Rend_Filetadores[[#This Row],[Data]],Rend_Filetadores[Filé produzido (kg)]),"")</f>
        <v>6.4322183518633405E-2</v>
      </c>
    </row>
    <row r="1836" spans="1:9" x14ac:dyDescent="0.3">
      <c r="A1836" s="8">
        <v>45819</v>
      </c>
      <c r="B1836" s="9" t="s">
        <v>26</v>
      </c>
      <c r="C1836" s="32">
        <v>553.29999999999995</v>
      </c>
      <c r="D1836" s="11">
        <v>229.70000000000007</v>
      </c>
      <c r="E1836" s="16">
        <v>229.70000000000007</v>
      </c>
      <c r="F1836" s="16"/>
      <c r="G1836" s="12">
        <f t="shared" si="28"/>
        <v>0.41514549069221052</v>
      </c>
      <c r="H1836" s="13">
        <f>COUNTIF(Rend_Filetadores[Data],Rend_Filetadores[[#This Row],[Data]])</f>
        <v>18</v>
      </c>
      <c r="I1836" s="23">
        <f>IFERROR(Rend_Filetadores[[#This Row],[Filé produzido (kg)]]/SUMIF(Rend_Filetadores[Data],Rend_Filetadores[[#This Row],[Data]],Rend_Filetadores[Filé produzido (kg)]),"")</f>
        <v>5.480269122488908E-2</v>
      </c>
    </row>
    <row r="1837" spans="1:9" x14ac:dyDescent="0.3">
      <c r="A1837" s="8">
        <v>45819</v>
      </c>
      <c r="B1837" s="9" t="s">
        <v>10</v>
      </c>
      <c r="C1837" s="32">
        <v>651.5</v>
      </c>
      <c r="D1837" s="11">
        <v>282.49999999999994</v>
      </c>
      <c r="E1837" s="16">
        <v>289.49999999999994</v>
      </c>
      <c r="F1837" s="16"/>
      <c r="G1837" s="12">
        <f t="shared" si="28"/>
        <v>0.43361473522640054</v>
      </c>
      <c r="H1837" s="13">
        <f>COUNTIF(Rend_Filetadores[Data],Rend_Filetadores[[#This Row],[Data]])</f>
        <v>18</v>
      </c>
      <c r="I1837" s="23">
        <f>IFERROR(Rend_Filetadores[[#This Row],[Filé produzido (kg)]]/SUMIF(Rend_Filetadores[Data],Rend_Filetadores[[#This Row],[Data]],Rend_Filetadores[Filé produzido (kg)]),"")</f>
        <v>6.907000047716752E-2</v>
      </c>
    </row>
    <row r="1838" spans="1:9" x14ac:dyDescent="0.3">
      <c r="A1838" s="8">
        <v>45819</v>
      </c>
      <c r="B1838" s="9" t="s">
        <v>11</v>
      </c>
      <c r="C1838" s="32">
        <v>631</v>
      </c>
      <c r="D1838" s="11">
        <v>269.89999999999998</v>
      </c>
      <c r="E1838" s="16">
        <v>269.89999999999998</v>
      </c>
      <c r="F1838" s="16"/>
      <c r="G1838" s="12">
        <f t="shared" si="28"/>
        <v>0.42773375594294766</v>
      </c>
      <c r="H1838" s="13">
        <f>COUNTIF(Rend_Filetadores[Data],Rend_Filetadores[[#This Row],[Data]])</f>
        <v>18</v>
      </c>
      <c r="I1838" s="23">
        <f>IFERROR(Rend_Filetadores[[#This Row],[Filé produzido (kg)]]/SUMIF(Rend_Filetadores[Data],Rend_Filetadores[[#This Row],[Data]],Rend_Filetadores[Filé produzido (kg)]),"")</f>
        <v>6.439375864866155E-2</v>
      </c>
    </row>
    <row r="1839" spans="1:9" x14ac:dyDescent="0.3">
      <c r="A1839" s="8">
        <v>45819</v>
      </c>
      <c r="B1839" s="9" t="s">
        <v>16</v>
      </c>
      <c r="C1839" s="32">
        <v>637.4</v>
      </c>
      <c r="D1839" s="11">
        <v>273.59999999999991</v>
      </c>
      <c r="E1839" s="16">
        <v>273.59999999999991</v>
      </c>
      <c r="F1839" s="16"/>
      <c r="G1839" s="12">
        <f t="shared" si="28"/>
        <v>0.42924380294948217</v>
      </c>
      <c r="H1839" s="13">
        <f>COUNTIF(Rend_Filetadores[Data],Rend_Filetadores[[#This Row],[Data]])</f>
        <v>18</v>
      </c>
      <c r="I1839" s="23">
        <f>IFERROR(Rend_Filetadores[[#This Row],[Filé produzido (kg)]]/SUMIF(Rend_Filetadores[Data],Rend_Filetadores[[#This Row],[Data]],Rend_Filetadores[Filé produzido (kg)]),"")</f>
        <v>6.5276518585675417E-2</v>
      </c>
    </row>
    <row r="1840" spans="1:9" x14ac:dyDescent="0.3">
      <c r="A1840" s="8">
        <v>45819</v>
      </c>
      <c r="B1840" s="9" t="s">
        <v>13</v>
      </c>
      <c r="C1840" s="32">
        <v>830.00000000000011</v>
      </c>
      <c r="D1840" s="11">
        <v>356.5</v>
      </c>
      <c r="E1840" s="16">
        <v>366.5</v>
      </c>
      <c r="F1840" s="16"/>
      <c r="G1840" s="12">
        <f t="shared" si="28"/>
        <v>0.42951807228915656</v>
      </c>
      <c r="H1840" s="13">
        <f>COUNTIF(Rend_Filetadores[Data],Rend_Filetadores[[#This Row],[Data]])</f>
        <v>18</v>
      </c>
      <c r="I1840" s="23">
        <f>IFERROR(Rend_Filetadores[[#This Row],[Filé produzido (kg)]]/SUMIF(Rend_Filetadores[Data],Rend_Filetadores[[#This Row],[Data]],Rend_Filetadores[Filé produzido (kg)]),"")</f>
        <v>8.7440950517726782E-2</v>
      </c>
    </row>
    <row r="1841" spans="1:9" x14ac:dyDescent="0.3">
      <c r="A1841" s="8">
        <v>45819</v>
      </c>
      <c r="B1841" s="9" t="s">
        <v>14</v>
      </c>
      <c r="C1841" s="32">
        <v>776.8</v>
      </c>
      <c r="D1841" s="11">
        <v>333.80000000000013</v>
      </c>
      <c r="E1841" s="16">
        <v>338.80000000000013</v>
      </c>
      <c r="F1841" s="16"/>
      <c r="G1841" s="12">
        <f t="shared" si="28"/>
        <v>0.42971163748712687</v>
      </c>
      <c r="H1841" s="13">
        <f>COUNTIF(Rend_Filetadores[Data],Rend_Filetadores[[#This Row],[Data]])</f>
        <v>18</v>
      </c>
      <c r="I1841" s="23">
        <f>IFERROR(Rend_Filetadores[[#This Row],[Filé produzido (kg)]]/SUMIF(Rend_Filetadores[Data],Rend_Filetadores[[#This Row],[Data]],Rend_Filetadores[Filé produzido (kg)]),"")</f>
        <v>8.0832180178460694E-2</v>
      </c>
    </row>
    <row r="1842" spans="1:9" x14ac:dyDescent="0.3">
      <c r="A1842" s="8">
        <v>45819</v>
      </c>
      <c r="B1842" s="9" t="s">
        <v>15</v>
      </c>
      <c r="C1842" s="32">
        <v>557</v>
      </c>
      <c r="D1842" s="11">
        <v>238.10000000000002</v>
      </c>
      <c r="E1842" s="16">
        <v>238.10000000000002</v>
      </c>
      <c r="F1842" s="16"/>
      <c r="G1842" s="12">
        <f t="shared" si="28"/>
        <v>0.42746858168761226</v>
      </c>
      <c r="H1842" s="13">
        <f>COUNTIF(Rend_Filetadores[Data],Rend_Filetadores[[#This Row],[Data]])</f>
        <v>18</v>
      </c>
      <c r="I1842" s="23">
        <f>IFERROR(Rend_Filetadores[[#This Row],[Filé produzido (kg)]]/SUMIF(Rend_Filetadores[Data],Rend_Filetadores[[#This Row],[Data]],Rend_Filetadores[Filé produzido (kg)]),"")</f>
        <v>5.680679486567735E-2</v>
      </c>
    </row>
    <row r="1843" spans="1:9" x14ac:dyDescent="0.3">
      <c r="A1843" s="8">
        <v>45819</v>
      </c>
      <c r="B1843" s="9" t="s">
        <v>17</v>
      </c>
      <c r="C1843" s="10">
        <v>554.70000000000005</v>
      </c>
      <c r="D1843" s="11">
        <v>234.69999999999993</v>
      </c>
      <c r="E1843" s="10">
        <v>234.69999999999993</v>
      </c>
      <c r="F1843" s="10"/>
      <c r="G1843" s="12">
        <f t="shared" si="28"/>
        <v>0.42311159185145109</v>
      </c>
      <c r="H1843" s="13">
        <f>COUNTIF(Rend_Filetadores[Data],Rend_Filetadores[[#This Row],[Data]])</f>
        <v>18</v>
      </c>
      <c r="I1843" s="23">
        <f>IFERROR(Rend_Filetadores[[#This Row],[Filé produzido (kg)]]/SUMIF(Rend_Filetadores[Data],Rend_Filetadores[[#This Row],[Data]],Rend_Filetadores[Filé produzido (kg)]),"")</f>
        <v>5.5995610058691594E-2</v>
      </c>
    </row>
    <row r="1844" spans="1:9" x14ac:dyDescent="0.3">
      <c r="A1844" s="8">
        <v>45819</v>
      </c>
      <c r="B1844" s="9" t="s">
        <v>18</v>
      </c>
      <c r="C1844" s="10">
        <v>541</v>
      </c>
      <c r="D1844" s="11">
        <v>228.1</v>
      </c>
      <c r="E1844" s="10">
        <v>228.1</v>
      </c>
      <c r="F1844" s="10"/>
      <c r="G1844" s="12">
        <f t="shared" si="28"/>
        <v>0.42162661737523105</v>
      </c>
      <c r="H1844" s="13">
        <f>COUNTIF(Rend_Filetadores[Data],Rend_Filetadores[[#This Row],[Data]])</f>
        <v>18</v>
      </c>
      <c r="I1844" s="23">
        <f>IFERROR(Rend_Filetadores[[#This Row],[Filé produzido (kg)]]/SUMIF(Rend_Filetadores[Data],Rend_Filetadores[[#This Row],[Data]],Rend_Filetadores[Filé produzido (kg)]),"")</f>
        <v>5.4420957198072245E-2</v>
      </c>
    </row>
    <row r="1845" spans="1:9" x14ac:dyDescent="0.3">
      <c r="A1845" s="8">
        <v>45819</v>
      </c>
      <c r="B1845" s="9" t="s">
        <v>20</v>
      </c>
      <c r="C1845" s="10">
        <v>785.4</v>
      </c>
      <c r="D1845" s="11">
        <v>331.40000000000003</v>
      </c>
      <c r="E1845" s="10">
        <v>331.40000000000003</v>
      </c>
      <c r="F1845" s="10"/>
      <c r="G1845" s="12">
        <f t="shared" si="28"/>
        <v>0.42195059842118671</v>
      </c>
      <c r="H1845" s="13">
        <f>COUNTIF(Rend_Filetadores[Data],Rend_Filetadores[[#This Row],[Data]])</f>
        <v>18</v>
      </c>
      <c r="I1845" s="23">
        <f>IFERROR(Rend_Filetadores[[#This Row],[Filé produzido (kg)]]/SUMIF(Rend_Filetadores[Data],Rend_Filetadores[[#This Row],[Data]],Rend_Filetadores[Filé produzido (kg)]),"")</f>
        <v>7.9066660304432906E-2</v>
      </c>
    </row>
    <row r="1846" spans="1:9" x14ac:dyDescent="0.3">
      <c r="A1846" s="8">
        <v>45819</v>
      </c>
      <c r="B1846" s="9" t="s">
        <v>48</v>
      </c>
      <c r="C1846" s="10">
        <v>12.5</v>
      </c>
      <c r="D1846" s="11">
        <v>5</v>
      </c>
      <c r="E1846" s="10">
        <v>5</v>
      </c>
      <c r="F1846" s="10"/>
      <c r="G1846" s="12">
        <f t="shared" si="28"/>
        <v>0.4</v>
      </c>
      <c r="H1846" s="13">
        <f>COUNTIF(Rend_Filetadores[Data],Rend_Filetadores[[#This Row],[Data]])</f>
        <v>18</v>
      </c>
      <c r="I1846" s="23">
        <f>IFERROR(Rend_Filetadores[[#This Row],[Filé produzido (kg)]]/SUMIF(Rend_Filetadores[Data],Rend_Filetadores[[#This Row],[Data]],Rend_Filetadores[Filé produzido (kg)]),"")</f>
        <v>1.1929188338025481E-3</v>
      </c>
    </row>
    <row r="1847" spans="1:9" x14ac:dyDescent="0.3">
      <c r="A1847" s="8">
        <v>45819</v>
      </c>
      <c r="B1847" s="9" t="s">
        <v>49</v>
      </c>
      <c r="C1847" s="10">
        <v>32.1</v>
      </c>
      <c r="D1847" s="11">
        <v>12.9</v>
      </c>
      <c r="E1847" s="10">
        <v>12.9</v>
      </c>
      <c r="F1847" s="10"/>
      <c r="G1847" s="12">
        <f t="shared" si="28"/>
        <v>0.40186915887850466</v>
      </c>
      <c r="H1847" s="13">
        <f>COUNTIF(Rend_Filetadores[Data],Rend_Filetadores[[#This Row],[Data]])</f>
        <v>18</v>
      </c>
      <c r="I1847" s="23">
        <f>IFERROR(Rend_Filetadores[[#This Row],[Filé produzido (kg)]]/SUMIF(Rend_Filetadores[Data],Rend_Filetadores[[#This Row],[Data]],Rend_Filetadores[Filé produzido (kg)]),"")</f>
        <v>3.0777305912105743E-3</v>
      </c>
    </row>
    <row r="1848" spans="1:9" x14ac:dyDescent="0.3">
      <c r="A1848" s="8">
        <v>45819</v>
      </c>
      <c r="B1848" s="9" t="s">
        <v>21</v>
      </c>
      <c r="C1848" s="10">
        <v>656.69999999999993</v>
      </c>
      <c r="D1848" s="11">
        <v>287.19999999999993</v>
      </c>
      <c r="E1848" s="10">
        <v>287.19999999999993</v>
      </c>
      <c r="F1848" s="10"/>
      <c r="G1848" s="12">
        <f t="shared" si="28"/>
        <v>0.43733820618242725</v>
      </c>
      <c r="H1848" s="13">
        <f>COUNTIF(Rend_Filetadores[Data],Rend_Filetadores[[#This Row],[Data]])</f>
        <v>18</v>
      </c>
      <c r="I1848" s="23">
        <f>IFERROR(Rend_Filetadores[[#This Row],[Filé produzido (kg)]]/SUMIF(Rend_Filetadores[Data],Rend_Filetadores[[#This Row],[Data]],Rend_Filetadores[Filé produzido (kg)]),"")</f>
        <v>6.8521257813618355E-2</v>
      </c>
    </row>
    <row r="1849" spans="1:9" x14ac:dyDescent="0.3">
      <c r="A1849" s="8">
        <v>45819</v>
      </c>
      <c r="B1849" s="9" t="s">
        <v>45</v>
      </c>
      <c r="C1849" s="10">
        <v>489</v>
      </c>
      <c r="D1849" s="11">
        <v>193.10000000000002</v>
      </c>
      <c r="E1849" s="10">
        <v>193.10000000000002</v>
      </c>
      <c r="F1849" s="10"/>
      <c r="G1849" s="12">
        <f t="shared" si="28"/>
        <v>0.39488752556237222</v>
      </c>
      <c r="H1849" s="13">
        <f>COUNTIF(Rend_Filetadores[Data],Rend_Filetadores[[#This Row],[Data]])</f>
        <v>18</v>
      </c>
      <c r="I1849" s="23">
        <f>IFERROR(Rend_Filetadores[[#This Row],[Filé produzido (kg)]]/SUMIF(Rend_Filetadores[Data],Rend_Filetadores[[#This Row],[Data]],Rend_Filetadores[Filé produzido (kg)]),"")</f>
        <v>4.6070525361454416E-2</v>
      </c>
    </row>
    <row r="1850" spans="1:9" x14ac:dyDescent="0.3">
      <c r="A1850" s="8">
        <v>45819</v>
      </c>
      <c r="B1850" s="9" t="s">
        <v>12</v>
      </c>
      <c r="C1850" s="15">
        <v>571.9</v>
      </c>
      <c r="D1850" s="11">
        <v>241.20000000000007</v>
      </c>
      <c r="E1850" s="10">
        <v>246.20000000000007</v>
      </c>
      <c r="F1850" s="10"/>
      <c r="G1850" s="12">
        <f t="shared" si="28"/>
        <v>0.42175205455499226</v>
      </c>
      <c r="H1850" s="13">
        <f>COUNTIF(Rend_Filetadores[Data],Rend_Filetadores[[#This Row],[Data]])</f>
        <v>18</v>
      </c>
      <c r="I1850" s="23">
        <f>IFERROR(Rend_Filetadores[[#This Row],[Filé produzido (kg)]]/SUMIF(Rend_Filetadores[Data],Rend_Filetadores[[#This Row],[Data]],Rend_Filetadores[Filé produzido (kg)]),"")</f>
        <v>5.8739323376437488E-2</v>
      </c>
    </row>
    <row r="1851" spans="1:9" x14ac:dyDescent="0.3">
      <c r="A1851" s="8">
        <v>45819</v>
      </c>
      <c r="B1851" s="9" t="s">
        <v>38</v>
      </c>
      <c r="C1851" s="10">
        <v>372.6</v>
      </c>
      <c r="D1851" s="11">
        <v>156.9</v>
      </c>
      <c r="E1851" s="10">
        <v>156.9</v>
      </c>
      <c r="F1851" s="10"/>
      <c r="G1851" s="12">
        <f t="shared" si="28"/>
        <v>0.42109500805152977</v>
      </c>
      <c r="H1851" s="13">
        <f>COUNTIF(Rend_Filetadores[Data],Rend_Filetadores[[#This Row],[Data]])</f>
        <v>18</v>
      </c>
      <c r="I1851" s="23">
        <f>IFERROR(Rend_Filetadores[[#This Row],[Filé produzido (kg)]]/SUMIF(Rend_Filetadores[Data],Rend_Filetadores[[#This Row],[Data]],Rend_Filetadores[Filé produzido (kg)]),"")</f>
        <v>3.7433793004723964E-2</v>
      </c>
    </row>
    <row r="1852" spans="1:9" x14ac:dyDescent="0.3">
      <c r="A1852" s="8">
        <v>45819</v>
      </c>
      <c r="B1852" s="9" t="s">
        <v>19</v>
      </c>
      <c r="C1852" s="10">
        <v>507.59999999999997</v>
      </c>
      <c r="D1852" s="11">
        <v>215.2</v>
      </c>
      <c r="E1852" s="10">
        <v>220.2</v>
      </c>
      <c r="F1852" s="10"/>
      <c r="G1852" s="12">
        <f t="shared" si="28"/>
        <v>0.4239558707643814</v>
      </c>
      <c r="H1852" s="13">
        <f>COUNTIF(Rend_Filetadores[Data],Rend_Filetadores[[#This Row],[Data]])</f>
        <v>18</v>
      </c>
      <c r="I1852" s="23">
        <f>IFERROR(Rend_Filetadores[[#This Row],[Filé produzido (kg)]]/SUMIF(Rend_Filetadores[Data],Rend_Filetadores[[#This Row],[Data]],Rend_Filetadores[Filé produzido (kg)]),"")</f>
        <v>5.253614544066422E-2</v>
      </c>
    </row>
    <row r="1853" spans="1:9" x14ac:dyDescent="0.3">
      <c r="A1853" s="8">
        <v>45820</v>
      </c>
      <c r="B1853" s="9" t="s">
        <v>9</v>
      </c>
      <c r="C1853" s="10">
        <v>920.09999999999991</v>
      </c>
      <c r="D1853" s="11">
        <v>394.39999999999992</v>
      </c>
      <c r="E1853" s="10">
        <v>394.39999999999992</v>
      </c>
      <c r="F1853" s="10"/>
      <c r="G1853" s="12">
        <f t="shared" si="28"/>
        <v>0.42864905988479507</v>
      </c>
      <c r="H1853" s="13">
        <f>COUNTIF(Rend_Filetadores[Data],Rend_Filetadores[[#This Row],[Data]])</f>
        <v>16</v>
      </c>
      <c r="I1853" s="23">
        <f>IFERROR(Rend_Filetadores[[#This Row],[Filé produzido (kg)]]/SUMIF(Rend_Filetadores[Data],Rend_Filetadores[[#This Row],[Data]],Rend_Filetadores[Filé produzido (kg)]),"")</f>
        <v>8.7496672286804481E-2</v>
      </c>
    </row>
    <row r="1854" spans="1:9" x14ac:dyDescent="0.3">
      <c r="A1854" s="8">
        <v>45820</v>
      </c>
      <c r="B1854" s="9" t="s">
        <v>10</v>
      </c>
      <c r="C1854" s="10">
        <v>779.7</v>
      </c>
      <c r="D1854" s="11">
        <v>347.90000000000003</v>
      </c>
      <c r="E1854" s="10">
        <v>347.90000000000003</v>
      </c>
      <c r="F1854" s="10"/>
      <c r="G1854" s="12">
        <f t="shared" si="28"/>
        <v>0.44619725535462357</v>
      </c>
      <c r="H1854" s="13">
        <f>COUNTIF(Rend_Filetadores[Data],Rend_Filetadores[[#This Row],[Data]])</f>
        <v>16</v>
      </c>
      <c r="I1854" s="23">
        <f>IFERROR(Rend_Filetadores[[#This Row],[Filé produzido (kg)]]/SUMIF(Rend_Filetadores[Data],Rend_Filetadores[[#This Row],[Data]],Rend_Filetadores[Filé produzido (kg)]),"")</f>
        <v>7.7180761380779131E-2</v>
      </c>
    </row>
    <row r="1855" spans="1:9" x14ac:dyDescent="0.3">
      <c r="A1855" s="8">
        <v>45820</v>
      </c>
      <c r="B1855" s="9" t="s">
        <v>11</v>
      </c>
      <c r="C1855" s="10">
        <v>685.1</v>
      </c>
      <c r="D1855" s="11">
        <v>292.5</v>
      </c>
      <c r="E1855" s="10">
        <v>292.5</v>
      </c>
      <c r="F1855" s="10"/>
      <c r="G1855" s="12">
        <f t="shared" si="28"/>
        <v>0.42694497153700189</v>
      </c>
      <c r="H1855" s="13">
        <f>COUNTIF(Rend_Filetadores[Data],Rend_Filetadores[[#This Row],[Data]])</f>
        <v>16</v>
      </c>
      <c r="I1855" s="23">
        <f>IFERROR(Rend_Filetadores[[#This Row],[Filé produzido (kg)]]/SUMIF(Rend_Filetadores[Data],Rend_Filetadores[[#This Row],[Data]],Rend_Filetadores[Filé produzido (kg)]),"")</f>
        <v>6.4890407312095125E-2</v>
      </c>
    </row>
    <row r="1856" spans="1:9" x14ac:dyDescent="0.3">
      <c r="A1856" s="8">
        <v>45820</v>
      </c>
      <c r="B1856" s="9" t="s">
        <v>16</v>
      </c>
      <c r="C1856" s="10">
        <v>764.79999999999984</v>
      </c>
      <c r="D1856" s="11">
        <v>328.00000000000006</v>
      </c>
      <c r="E1856" s="10">
        <v>328.00000000000006</v>
      </c>
      <c r="F1856" s="10"/>
      <c r="G1856" s="12">
        <f t="shared" si="28"/>
        <v>0.42887029288702944</v>
      </c>
      <c r="H1856" s="13">
        <f>COUNTIF(Rend_Filetadores[Data],Rend_Filetadores[[#This Row],[Data]])</f>
        <v>16</v>
      </c>
      <c r="I1856" s="23">
        <f>IFERROR(Rend_Filetadores[[#This Row],[Filé produzido (kg)]]/SUMIF(Rend_Filetadores[Data],Rend_Filetadores[[#This Row],[Data]],Rend_Filetadores[Filé produzido (kg)]),"")</f>
        <v>7.2765995208093001E-2</v>
      </c>
    </row>
    <row r="1857" spans="1:9" x14ac:dyDescent="0.3">
      <c r="A1857" s="8">
        <v>45820</v>
      </c>
      <c r="B1857" s="9" t="s">
        <v>13</v>
      </c>
      <c r="C1857" s="10">
        <v>927.9</v>
      </c>
      <c r="D1857" s="11">
        <v>411.49999999999994</v>
      </c>
      <c r="E1857" s="10">
        <v>411.49999999999994</v>
      </c>
      <c r="F1857" s="10"/>
      <c r="G1857" s="12">
        <f t="shared" si="28"/>
        <v>0.44347451233969171</v>
      </c>
      <c r="H1857" s="13">
        <f>COUNTIF(Rend_Filetadores[Data],Rend_Filetadores[[#This Row],[Data]])</f>
        <v>16</v>
      </c>
      <c r="I1857" s="23">
        <f>IFERROR(Rend_Filetadores[[#This Row],[Filé produzido (kg)]]/SUMIF(Rend_Filetadores[Data],Rend_Filetadores[[#This Row],[Data]],Rend_Filetadores[Filé produzido (kg)]),"")</f>
        <v>9.1290265329665429E-2</v>
      </c>
    </row>
    <row r="1858" spans="1:9" x14ac:dyDescent="0.3">
      <c r="A1858" s="8">
        <v>45820</v>
      </c>
      <c r="B1858" s="9" t="s">
        <v>14</v>
      </c>
      <c r="C1858" s="10">
        <v>900.80000000000007</v>
      </c>
      <c r="D1858" s="11">
        <v>393.5</v>
      </c>
      <c r="E1858" s="10">
        <v>393.5</v>
      </c>
      <c r="F1858" s="10"/>
      <c r="G1858" s="12">
        <f t="shared" si="28"/>
        <v>0.43683392539964472</v>
      </c>
      <c r="H1858" s="13">
        <f>COUNTIF(Rend_Filetadores[Data],Rend_Filetadores[[#This Row],[Data]])</f>
        <v>16</v>
      </c>
      <c r="I1858" s="23">
        <f>IFERROR(Rend_Filetadores[[#This Row],[Filé produzido (kg)]]/SUMIF(Rend_Filetadores[Data],Rend_Filetadores[[#This Row],[Data]],Rend_Filetadores[Filé produzido (kg)]),"")</f>
        <v>8.7297009495074976E-2</v>
      </c>
    </row>
    <row r="1859" spans="1:9" x14ac:dyDescent="0.3">
      <c r="A1859" s="8">
        <v>45820</v>
      </c>
      <c r="B1859" s="9" t="s">
        <v>17</v>
      </c>
      <c r="C1859" s="10">
        <v>692.99999999999989</v>
      </c>
      <c r="D1859" s="11">
        <v>292.69999999999993</v>
      </c>
      <c r="E1859" s="10">
        <v>292.69999999999993</v>
      </c>
      <c r="F1859" s="10"/>
      <c r="G1859" s="12">
        <f t="shared" si="28"/>
        <v>0.42236652236652233</v>
      </c>
      <c r="H1859" s="13">
        <f>COUNTIF(Rend_Filetadores[Data],Rend_Filetadores[[#This Row],[Data]])</f>
        <v>16</v>
      </c>
      <c r="I1859" s="23">
        <f>IFERROR(Rend_Filetadores[[#This Row],[Filé produzido (kg)]]/SUMIF(Rend_Filetadores[Data],Rend_Filetadores[[#This Row],[Data]],Rend_Filetadores[Filé produzido (kg)]),"")</f>
        <v>6.4934776821368334E-2</v>
      </c>
    </row>
    <row r="1860" spans="1:9" x14ac:dyDescent="0.3">
      <c r="A1860" s="8">
        <v>45820</v>
      </c>
      <c r="B1860" s="9" t="s">
        <v>45</v>
      </c>
      <c r="C1860" s="16">
        <v>451.9</v>
      </c>
      <c r="D1860" s="11">
        <v>189.4</v>
      </c>
      <c r="E1860" s="16">
        <v>189.4</v>
      </c>
      <c r="F1860" s="16"/>
      <c r="G1860" s="12">
        <f t="shared" ref="G1860:G1923" si="29">IFERROR(D1860/C1860,"")</f>
        <v>0.41911927417570261</v>
      </c>
      <c r="H1860" s="13">
        <f>COUNTIF(Rend_Filetadores[Data],Rend_Filetadores[[#This Row],[Data]])</f>
        <v>16</v>
      </c>
      <c r="I1860" s="23">
        <f>IFERROR(Rend_Filetadores[[#This Row],[Filé produzido (kg)]]/SUMIF(Rend_Filetadores[Data],Rend_Filetadores[[#This Row],[Data]],Rend_Filetadores[Filé produzido (kg)]),"")</f>
        <v>4.2017925281746381E-2</v>
      </c>
    </row>
    <row r="1861" spans="1:9" x14ac:dyDescent="0.3">
      <c r="A1861" s="8">
        <v>45820</v>
      </c>
      <c r="B1861" s="9" t="s">
        <v>18</v>
      </c>
      <c r="C1861" s="16">
        <v>580.4</v>
      </c>
      <c r="D1861" s="11">
        <v>253.49999999999991</v>
      </c>
      <c r="E1861" s="16">
        <v>253.49999999999991</v>
      </c>
      <c r="F1861" s="16"/>
      <c r="G1861" s="12">
        <f t="shared" si="29"/>
        <v>0.43676774638180554</v>
      </c>
      <c r="H1861" s="13">
        <f>COUNTIF(Rend_Filetadores[Data],Rend_Filetadores[[#This Row],[Data]])</f>
        <v>16</v>
      </c>
      <c r="I1861" s="23">
        <f>IFERROR(Rend_Filetadores[[#This Row],[Filé produzido (kg)]]/SUMIF(Rend_Filetadores[Data],Rend_Filetadores[[#This Row],[Data]],Rend_Filetadores[Filé produzido (kg)]),"")</f>
        <v>5.6238353003815751E-2</v>
      </c>
    </row>
    <row r="1862" spans="1:9" x14ac:dyDescent="0.3">
      <c r="A1862" s="8">
        <v>45820</v>
      </c>
      <c r="B1862" s="9" t="s">
        <v>31</v>
      </c>
      <c r="C1862" s="16">
        <v>124.89999999999999</v>
      </c>
      <c r="D1862" s="11">
        <v>56.199999999999996</v>
      </c>
      <c r="E1862" s="16">
        <v>56.199999999999996</v>
      </c>
      <c r="F1862" s="16"/>
      <c r="G1862" s="12">
        <f t="shared" si="29"/>
        <v>0.44995996797437948</v>
      </c>
      <c r="H1862" s="13">
        <f>COUNTIF(Rend_Filetadores[Data],Rend_Filetadores[[#This Row],[Data]])</f>
        <v>16</v>
      </c>
      <c r="I1862" s="23">
        <f>IFERROR(Rend_Filetadores[[#This Row],[Filé produzido (kg)]]/SUMIF(Rend_Filetadores[Data],Rend_Filetadores[[#This Row],[Data]],Rend_Filetadores[Filé produzido (kg)]),"")</f>
        <v>1.2467832105776908E-2</v>
      </c>
    </row>
    <row r="1863" spans="1:9" x14ac:dyDescent="0.3">
      <c r="A1863" s="8">
        <v>45820</v>
      </c>
      <c r="B1863" s="9" t="s">
        <v>20</v>
      </c>
      <c r="C1863" s="16">
        <v>1019.8</v>
      </c>
      <c r="D1863" s="11">
        <v>434.60000000000014</v>
      </c>
      <c r="E1863" s="16">
        <v>434.60000000000014</v>
      </c>
      <c r="F1863" s="16"/>
      <c r="G1863" s="12">
        <f t="shared" si="29"/>
        <v>0.42616199254755849</v>
      </c>
      <c r="H1863" s="13">
        <f>COUNTIF(Rend_Filetadores[Data],Rend_Filetadores[[#This Row],[Data]])</f>
        <v>16</v>
      </c>
      <c r="I1863" s="23">
        <f>IFERROR(Rend_Filetadores[[#This Row],[Filé produzido (kg)]]/SUMIF(Rend_Filetadores[Data],Rend_Filetadores[[#This Row],[Data]],Rend_Filetadores[Filé produzido (kg)]),"")</f>
        <v>9.6414943650723242E-2</v>
      </c>
    </row>
    <row r="1864" spans="1:9" x14ac:dyDescent="0.3">
      <c r="A1864" s="8">
        <v>45820</v>
      </c>
      <c r="B1864" s="9" t="s">
        <v>21</v>
      </c>
      <c r="C1864" s="16">
        <v>544.1</v>
      </c>
      <c r="D1864" s="11">
        <v>231.79999999999995</v>
      </c>
      <c r="E1864" s="16">
        <v>246.79999999999995</v>
      </c>
      <c r="F1864" s="16"/>
      <c r="G1864" s="12">
        <f t="shared" si="29"/>
        <v>0.42602462782576722</v>
      </c>
      <c r="H1864" s="13">
        <f>COUNTIF(Rend_Filetadores[Data],Rend_Filetadores[[#This Row],[Data]])</f>
        <v>16</v>
      </c>
      <c r="I1864" s="23">
        <f>IFERROR(Rend_Filetadores[[#This Row],[Filé produzido (kg)]]/SUMIF(Rend_Filetadores[Data],Rend_Filetadores[[#This Row],[Data]],Rend_Filetadores[Filé produzido (kg)]),"")</f>
        <v>5.4751974443162647E-2</v>
      </c>
    </row>
    <row r="1865" spans="1:9" x14ac:dyDescent="0.3">
      <c r="A1865" s="8">
        <v>45820</v>
      </c>
      <c r="B1865" s="9" t="s">
        <v>32</v>
      </c>
      <c r="C1865" s="16">
        <v>300</v>
      </c>
      <c r="D1865" s="11">
        <v>118.79999999999995</v>
      </c>
      <c r="E1865" s="16">
        <v>118.79999999999995</v>
      </c>
      <c r="F1865" s="16"/>
      <c r="G1865" s="12">
        <f t="shared" si="29"/>
        <v>0.39599999999999985</v>
      </c>
      <c r="H1865" s="13">
        <f>COUNTIF(Rend_Filetadores[Data],Rend_Filetadores[[#This Row],[Data]])</f>
        <v>16</v>
      </c>
      <c r="I1865" s="23">
        <f>IFERROR(Rend_Filetadores[[#This Row],[Filé produzido (kg)]]/SUMIF(Rend_Filetadores[Data],Rend_Filetadores[[#This Row],[Data]],Rend_Filetadores[Filé produzido (kg)]),"")</f>
        <v>2.6355488508297085E-2</v>
      </c>
    </row>
    <row r="1866" spans="1:9" x14ac:dyDescent="0.3">
      <c r="A1866" s="8">
        <v>45820</v>
      </c>
      <c r="B1866" s="9" t="s">
        <v>12</v>
      </c>
      <c r="C1866" s="16">
        <v>682.80000000000007</v>
      </c>
      <c r="D1866" s="11">
        <v>299.40000000000009</v>
      </c>
      <c r="E1866" s="16">
        <v>299.40000000000009</v>
      </c>
      <c r="F1866" s="16"/>
      <c r="G1866" s="12">
        <f t="shared" si="29"/>
        <v>0.43848857644991224</v>
      </c>
      <c r="H1866" s="13">
        <f>COUNTIF(Rend_Filetadores[Data],Rend_Filetadores[[#This Row],[Data]])</f>
        <v>16</v>
      </c>
      <c r="I1866" s="23">
        <f>IFERROR(Rend_Filetadores[[#This Row],[Filé produzido (kg)]]/SUMIF(Rend_Filetadores[Data],Rend_Filetadores[[#This Row],[Data]],Rend_Filetadores[Filé produzido (kg)]),"")</f>
        <v>6.6421155382021493E-2</v>
      </c>
    </row>
    <row r="1867" spans="1:9" x14ac:dyDescent="0.3">
      <c r="A1867" s="8">
        <v>45820</v>
      </c>
      <c r="B1867" s="9" t="s">
        <v>38</v>
      </c>
      <c r="C1867" s="16">
        <v>441.40000000000003</v>
      </c>
      <c r="D1867" s="11">
        <v>191.5</v>
      </c>
      <c r="E1867" s="16">
        <v>191.5</v>
      </c>
      <c r="F1867" s="16"/>
      <c r="G1867" s="12">
        <f t="shared" si="29"/>
        <v>0.43384685092886266</v>
      </c>
      <c r="H1867" s="13">
        <f>COUNTIF(Rend_Filetadores[Data],Rend_Filetadores[[#This Row],[Data]])</f>
        <v>16</v>
      </c>
      <c r="I1867" s="23">
        <f>IFERROR(Rend_Filetadores[[#This Row],[Filé produzido (kg)]]/SUMIF(Rend_Filetadores[Data],Rend_Filetadores[[#This Row],[Data]],Rend_Filetadores[Filé produzido (kg)]),"")</f>
        <v>4.2483805129115267E-2</v>
      </c>
    </row>
    <row r="1868" spans="1:9" x14ac:dyDescent="0.3">
      <c r="A1868" s="8">
        <v>45820</v>
      </c>
      <c r="B1868" s="9" t="s">
        <v>19</v>
      </c>
      <c r="C1868" s="16">
        <v>572.39</v>
      </c>
      <c r="D1868" s="11">
        <v>256.90000000000003</v>
      </c>
      <c r="E1868" s="16">
        <v>256.90000000000003</v>
      </c>
      <c r="F1868" s="16"/>
      <c r="G1868" s="12">
        <f t="shared" si="29"/>
        <v>0.44881986058456652</v>
      </c>
      <c r="H1868" s="13">
        <f>COUNTIF(Rend_Filetadores[Data],Rend_Filetadores[[#This Row],[Data]])</f>
        <v>16</v>
      </c>
      <c r="I1868" s="23">
        <f>IFERROR(Rend_Filetadores[[#This Row],[Filé produzido (kg)]]/SUMIF(Rend_Filetadores[Data],Rend_Filetadores[[#This Row],[Data]],Rend_Filetadores[Filé produzido (kg)]),"")</f>
        <v>5.699263466146065E-2</v>
      </c>
    </row>
    <row r="1869" spans="1:9" x14ac:dyDescent="0.3">
      <c r="A1869" s="8">
        <v>45821</v>
      </c>
      <c r="B1869" s="9" t="s">
        <v>9</v>
      </c>
      <c r="C1869" s="16">
        <v>739.9</v>
      </c>
      <c r="D1869" s="11">
        <v>300.19999999999993</v>
      </c>
      <c r="E1869" s="16">
        <v>300.19999999999993</v>
      </c>
      <c r="F1869" s="16"/>
      <c r="G1869" s="12">
        <f t="shared" si="29"/>
        <v>0.40573050412217859</v>
      </c>
      <c r="H1869" s="13">
        <f>COUNTIF(Rend_Filetadores[Data],Rend_Filetadores[[#This Row],[Data]])</f>
        <v>14</v>
      </c>
      <c r="I1869" s="23">
        <f>IFERROR(Rend_Filetadores[[#This Row],[Filé produzido (kg)]]/SUMIF(Rend_Filetadores[Data],Rend_Filetadores[[#This Row],[Data]],Rend_Filetadores[Filé produzido (kg)]),"")</f>
        <v>9.0536220519934832E-2</v>
      </c>
    </row>
    <row r="1870" spans="1:9" x14ac:dyDescent="0.3">
      <c r="A1870" s="22">
        <v>45821</v>
      </c>
      <c r="B1870" s="9" t="s">
        <v>10</v>
      </c>
      <c r="C1870" s="16">
        <v>636.4</v>
      </c>
      <c r="D1870" s="11">
        <v>266.59999999999997</v>
      </c>
      <c r="E1870" s="16">
        <v>266.59999999999997</v>
      </c>
      <c r="F1870" s="16"/>
      <c r="G1870" s="12">
        <f t="shared" si="29"/>
        <v>0.41891891891891886</v>
      </c>
      <c r="H1870" s="13">
        <f>COUNTIF(Rend_Filetadores[Data],Rend_Filetadores[[#This Row],[Data]])</f>
        <v>14</v>
      </c>
      <c r="I1870" s="23">
        <f>IFERROR(Rend_Filetadores[[#This Row],[Filé produzido (kg)]]/SUMIF(Rend_Filetadores[Data],Rend_Filetadores[[#This Row],[Data]],Rend_Filetadores[Filé produzido (kg)]),"")</f>
        <v>8.040291935581155E-2</v>
      </c>
    </row>
    <row r="1871" spans="1:9" x14ac:dyDescent="0.3">
      <c r="A1871" s="22">
        <v>45821</v>
      </c>
      <c r="B1871" s="9" t="s">
        <v>11</v>
      </c>
      <c r="C1871" s="16">
        <v>570.20000000000005</v>
      </c>
      <c r="D1871" s="11">
        <v>246.6</v>
      </c>
      <c r="E1871" s="16">
        <v>246.6</v>
      </c>
      <c r="F1871" s="16"/>
      <c r="G1871" s="12">
        <f t="shared" si="29"/>
        <v>0.43247983163802173</v>
      </c>
      <c r="H1871" s="13">
        <f>COUNTIF(Rend_Filetadores[Data],Rend_Filetadores[[#This Row],[Data]])</f>
        <v>14</v>
      </c>
      <c r="I1871" s="23">
        <f>IFERROR(Rend_Filetadores[[#This Row],[Filé produzido (kg)]]/SUMIF(Rend_Filetadores[Data],Rend_Filetadores[[#This Row],[Data]],Rend_Filetadores[Filé produzido (kg)]),"")</f>
        <v>7.437119247240484E-2</v>
      </c>
    </row>
    <row r="1872" spans="1:9" x14ac:dyDescent="0.3">
      <c r="A1872" s="8">
        <v>45821</v>
      </c>
      <c r="B1872" s="9" t="s">
        <v>16</v>
      </c>
      <c r="C1872" s="16">
        <v>626.29999999999995</v>
      </c>
      <c r="D1872" s="11">
        <v>253.4</v>
      </c>
      <c r="E1872" s="16">
        <v>253.4</v>
      </c>
      <c r="F1872" s="16"/>
      <c r="G1872" s="12">
        <f t="shared" si="29"/>
        <v>0.40459843525467032</v>
      </c>
      <c r="H1872" s="13">
        <f>COUNTIF(Rend_Filetadores[Data],Rend_Filetadores[[#This Row],[Data]])</f>
        <v>14</v>
      </c>
      <c r="I1872" s="23">
        <f>IFERROR(Rend_Filetadores[[#This Row],[Filé produzido (kg)]]/SUMIF(Rend_Filetadores[Data],Rend_Filetadores[[#This Row],[Data]],Rend_Filetadores[Filé produzido (kg)]),"")</f>
        <v>7.6421979612763133E-2</v>
      </c>
    </row>
    <row r="1873" spans="1:9" x14ac:dyDescent="0.3">
      <c r="A1873" s="8">
        <v>45821</v>
      </c>
      <c r="B1873" s="9" t="s">
        <v>13</v>
      </c>
      <c r="C1873" s="16">
        <v>750.4</v>
      </c>
      <c r="D1873" s="11">
        <v>299.20000000000005</v>
      </c>
      <c r="E1873" s="16">
        <v>299.20000000000005</v>
      </c>
      <c r="F1873" s="16"/>
      <c r="G1873" s="12">
        <f t="shared" si="29"/>
        <v>0.39872068230277191</v>
      </c>
      <c r="H1873" s="13">
        <f>COUNTIF(Rend_Filetadores[Data],Rend_Filetadores[[#This Row],[Data]])</f>
        <v>14</v>
      </c>
      <c r="I1873" s="23">
        <f>IFERROR(Rend_Filetadores[[#This Row],[Filé produzido (kg)]]/SUMIF(Rend_Filetadores[Data],Rend_Filetadores[[#This Row],[Data]],Rend_Filetadores[Filé produzido (kg)]),"")</f>
        <v>9.0234634175764536E-2</v>
      </c>
    </row>
    <row r="1874" spans="1:9" x14ac:dyDescent="0.3">
      <c r="A1874" s="8">
        <v>45821</v>
      </c>
      <c r="B1874" s="9" t="s">
        <v>14</v>
      </c>
      <c r="C1874" s="16">
        <v>904.90000000000009</v>
      </c>
      <c r="D1874" s="11">
        <v>384.30000000000007</v>
      </c>
      <c r="E1874" s="16">
        <v>384.30000000000007</v>
      </c>
      <c r="F1874" s="16"/>
      <c r="G1874" s="12">
        <f t="shared" si="29"/>
        <v>0.42468781080782408</v>
      </c>
      <c r="H1874" s="13">
        <f>COUNTIF(Rend_Filetadores[Data],Rend_Filetadores[[#This Row],[Data]])</f>
        <v>14</v>
      </c>
      <c r="I1874" s="23">
        <f>IFERROR(Rend_Filetadores[[#This Row],[Filé produzido (kg)]]/SUMIF(Rend_Filetadores[Data],Rend_Filetadores[[#This Row],[Data]],Rend_Filetadores[Filé produzido (kg)]),"")</f>
        <v>0.11589963206466013</v>
      </c>
    </row>
    <row r="1875" spans="1:9" x14ac:dyDescent="0.3">
      <c r="A1875" s="8">
        <v>45821</v>
      </c>
      <c r="B1875" s="9" t="s">
        <v>17</v>
      </c>
      <c r="C1875" s="16">
        <v>576.19999999999993</v>
      </c>
      <c r="D1875" s="11">
        <v>237.79999999999995</v>
      </c>
      <c r="E1875" s="16">
        <v>237.79999999999995</v>
      </c>
      <c r="F1875" s="16"/>
      <c r="G1875" s="12">
        <f t="shared" si="29"/>
        <v>0.41270392224921898</v>
      </c>
      <c r="H1875" s="13">
        <f>COUNTIF(Rend_Filetadores[Data],Rend_Filetadores[[#This Row],[Data]])</f>
        <v>14</v>
      </c>
      <c r="I1875" s="23">
        <f>IFERROR(Rend_Filetadores[[#This Row],[Filé produzido (kg)]]/SUMIF(Rend_Filetadores[Data],Rend_Filetadores[[#This Row],[Data]],Rend_Filetadores[Filé produzido (kg)]),"")</f>
        <v>7.1717232643705872E-2</v>
      </c>
    </row>
    <row r="1876" spans="1:9" x14ac:dyDescent="0.3">
      <c r="A1876" s="8">
        <v>45821</v>
      </c>
      <c r="B1876" s="9" t="s">
        <v>18</v>
      </c>
      <c r="C1876" s="16">
        <v>475.99999999999994</v>
      </c>
      <c r="D1876" s="11">
        <v>199.3</v>
      </c>
      <c r="E1876" s="16">
        <v>199.3</v>
      </c>
      <c r="F1876" s="16"/>
      <c r="G1876" s="12">
        <f t="shared" si="29"/>
        <v>0.41869747899159671</v>
      </c>
      <c r="H1876" s="13">
        <f>COUNTIF(Rend_Filetadores[Data],Rend_Filetadores[[#This Row],[Data]])</f>
        <v>14</v>
      </c>
      <c r="I1876" s="23">
        <f>IFERROR(Rend_Filetadores[[#This Row],[Filé produzido (kg)]]/SUMIF(Rend_Filetadores[Data],Rend_Filetadores[[#This Row],[Data]],Rend_Filetadores[Filé produzido (kg)]),"")</f>
        <v>6.0106158393147958E-2</v>
      </c>
    </row>
    <row r="1877" spans="1:9" x14ac:dyDescent="0.3">
      <c r="A1877" s="8">
        <v>45821</v>
      </c>
      <c r="B1877" s="9" t="s">
        <v>50</v>
      </c>
      <c r="C1877" s="16">
        <v>526.19999999999993</v>
      </c>
      <c r="D1877" s="11">
        <v>200.60000000000002</v>
      </c>
      <c r="E1877" s="16">
        <v>200.60000000000002</v>
      </c>
      <c r="F1877" s="16"/>
      <c r="G1877" s="12">
        <f t="shared" si="29"/>
        <v>0.38122386925123536</v>
      </c>
      <c r="H1877" s="13">
        <f>COUNTIF(Rend_Filetadores[Data],Rend_Filetadores[[#This Row],[Data]])</f>
        <v>14</v>
      </c>
      <c r="I1877" s="23">
        <f>IFERROR(Rend_Filetadores[[#This Row],[Filé produzido (kg)]]/SUMIF(Rend_Filetadores[Data],Rend_Filetadores[[#This Row],[Data]],Rend_Filetadores[Filé produzido (kg)]),"")</f>
        <v>6.0498220640569401E-2</v>
      </c>
    </row>
    <row r="1878" spans="1:9" x14ac:dyDescent="0.3">
      <c r="A1878" s="17">
        <v>45821</v>
      </c>
      <c r="B1878" s="18" t="s">
        <v>51</v>
      </c>
      <c r="C1878" s="19">
        <v>528.5</v>
      </c>
      <c r="D1878" s="11">
        <v>204.70000000000002</v>
      </c>
      <c r="E1878" s="19">
        <v>204.70000000000002</v>
      </c>
      <c r="F1878" s="19"/>
      <c r="G1878" s="12">
        <f t="shared" si="29"/>
        <v>0.38732261116367078</v>
      </c>
      <c r="H1878" s="20">
        <f>COUNTIF(Rend_Filetadores[Data],Rend_Filetadores[[#This Row],[Data]])</f>
        <v>14</v>
      </c>
      <c r="I1878" s="24">
        <f>IFERROR(Rend_Filetadores[[#This Row],[Filé produzido (kg)]]/SUMIF(Rend_Filetadores[Data],Rend_Filetadores[[#This Row],[Data]],Rend_Filetadores[Filé produzido (kg)]),"")</f>
        <v>6.1734724651667773E-2</v>
      </c>
    </row>
    <row r="1879" spans="1:9" x14ac:dyDescent="0.3">
      <c r="A1879" s="8">
        <v>45821</v>
      </c>
      <c r="B1879" s="9" t="s">
        <v>12</v>
      </c>
      <c r="C1879" s="16">
        <v>515.4</v>
      </c>
      <c r="D1879" s="11">
        <v>207.29999999999998</v>
      </c>
      <c r="E1879" s="16">
        <v>207.29999999999998</v>
      </c>
      <c r="F1879" s="16"/>
      <c r="G1879" s="12">
        <f t="shared" si="29"/>
        <v>0.40221187427240979</v>
      </c>
      <c r="H1879" s="13">
        <f>COUNTIF(Rend_Filetadores[Data],Rend_Filetadores[[#This Row],[Data]])</f>
        <v>14</v>
      </c>
      <c r="I1879" s="23">
        <f>IFERROR(Rend_Filetadores[[#This Row],[Filé produzido (kg)]]/SUMIF(Rend_Filetadores[Data],Rend_Filetadores[[#This Row],[Data]],Rend_Filetadores[Filé produzido (kg)]),"")</f>
        <v>6.2518849146510638E-2</v>
      </c>
    </row>
    <row r="1880" spans="1:9" x14ac:dyDescent="0.3">
      <c r="A1880" s="8">
        <v>45821</v>
      </c>
      <c r="B1880" s="9" t="s">
        <v>45</v>
      </c>
      <c r="C1880" s="16">
        <v>456.7</v>
      </c>
      <c r="D1880" s="11">
        <v>192.29999999999998</v>
      </c>
      <c r="E1880" s="16">
        <v>192.29999999999998</v>
      </c>
      <c r="F1880" s="16"/>
      <c r="G1880" s="12">
        <f t="shared" si="29"/>
        <v>0.42106415590102908</v>
      </c>
      <c r="H1880" s="13">
        <f>COUNTIF(Rend_Filetadores[Data],Rend_Filetadores[[#This Row],[Data]])</f>
        <v>14</v>
      </c>
      <c r="I1880" s="23">
        <f>IFERROR(Rend_Filetadores[[#This Row],[Filé produzido (kg)]]/SUMIF(Rend_Filetadores[Data],Rend_Filetadores[[#This Row],[Data]],Rend_Filetadores[Filé produzido (kg)]),"")</f>
        <v>5.7995053983955595E-2</v>
      </c>
    </row>
    <row r="1881" spans="1:9" x14ac:dyDescent="0.3">
      <c r="A1881" s="8">
        <v>45821</v>
      </c>
      <c r="B1881" s="9" t="s">
        <v>38</v>
      </c>
      <c r="C1881" s="16">
        <v>307.89999999999998</v>
      </c>
      <c r="D1881" s="11">
        <v>127.8</v>
      </c>
      <c r="E1881" s="16">
        <v>127.8</v>
      </c>
      <c r="F1881" s="16"/>
      <c r="G1881" s="12">
        <f t="shared" si="29"/>
        <v>0.41506982786619034</v>
      </c>
      <c r="H1881" s="13">
        <f>COUNTIF(Rend_Filetadores[Data],Rend_Filetadores[[#This Row],[Data]])</f>
        <v>14</v>
      </c>
      <c r="I1881" s="23">
        <f>IFERROR(Rend_Filetadores[[#This Row],[Filé produzido (kg)]]/SUMIF(Rend_Filetadores[Data],Rend_Filetadores[[#This Row],[Data]],Rend_Filetadores[Filé produzido (kg)]),"")</f>
        <v>3.8542734784968932E-2</v>
      </c>
    </row>
    <row r="1882" spans="1:9" x14ac:dyDescent="0.3">
      <c r="A1882" s="8">
        <v>45821</v>
      </c>
      <c r="B1882" s="9" t="s">
        <v>19</v>
      </c>
      <c r="C1882" s="16">
        <v>480.1</v>
      </c>
      <c r="D1882" s="11">
        <v>195.70000000000002</v>
      </c>
      <c r="E1882" s="16">
        <v>195.70000000000002</v>
      </c>
      <c r="F1882" s="16"/>
      <c r="G1882" s="12">
        <f t="shared" si="29"/>
        <v>0.40762341178921058</v>
      </c>
      <c r="H1882" s="13">
        <f>COUNTIF(Rend_Filetadores[Data],Rend_Filetadores[[#This Row],[Data]])</f>
        <v>14</v>
      </c>
      <c r="I1882" s="23">
        <f>IFERROR(Rend_Filetadores[[#This Row],[Filé produzido (kg)]]/SUMIF(Rend_Filetadores[Data],Rend_Filetadores[[#This Row],[Data]],Rend_Filetadores[Filé produzido (kg)]),"")</f>
        <v>5.9020447554134749E-2</v>
      </c>
    </row>
    <row r="1883" spans="1:9" x14ac:dyDescent="0.3">
      <c r="A1883" s="8">
        <v>45824</v>
      </c>
      <c r="B1883" s="9" t="s">
        <v>9</v>
      </c>
      <c r="C1883" s="16">
        <v>625.4</v>
      </c>
      <c r="D1883" s="11">
        <v>255.3</v>
      </c>
      <c r="E1883" s="16">
        <v>255.3</v>
      </c>
      <c r="F1883" s="16"/>
      <c r="G1883" s="12">
        <f t="shared" si="29"/>
        <v>0.40821874000639596</v>
      </c>
      <c r="H1883" s="13">
        <f>COUNTIF(Rend_Filetadores[Data],Rend_Filetadores[[#This Row],[Data]])</f>
        <v>15</v>
      </c>
      <c r="I1883" s="23">
        <f>IFERROR(Rend_Filetadores[[#This Row],[Filé produzido (kg)]]/SUMIF(Rend_Filetadores[Data],Rend_Filetadores[[#This Row],[Data]],Rend_Filetadores[Filé produzido (kg)]),"")</f>
        <v>6.7904354070803516E-2</v>
      </c>
    </row>
    <row r="1884" spans="1:9" x14ac:dyDescent="0.3">
      <c r="A1884" s="8">
        <v>45824</v>
      </c>
      <c r="B1884" s="9" t="s">
        <v>26</v>
      </c>
      <c r="C1884" s="16">
        <v>578.20000000000005</v>
      </c>
      <c r="D1884" s="11">
        <v>244.20000000000002</v>
      </c>
      <c r="E1884" s="16">
        <v>244.20000000000002</v>
      </c>
      <c r="F1884" s="16"/>
      <c r="G1884" s="12">
        <f t="shared" si="29"/>
        <v>0.42234520927014874</v>
      </c>
      <c r="H1884" s="13">
        <f>COUNTIF(Rend_Filetadores[Data],Rend_Filetadores[[#This Row],[Data]])</f>
        <v>15</v>
      </c>
      <c r="I1884" s="23">
        <f>IFERROR(Rend_Filetadores[[#This Row],[Filé produzido (kg)]]/SUMIF(Rend_Filetadores[Data],Rend_Filetadores[[#This Row],[Data]],Rend_Filetadores[Filé produzido (kg)]),"")</f>
        <v>6.4951990850333791E-2</v>
      </c>
    </row>
    <row r="1885" spans="1:9" x14ac:dyDescent="0.3">
      <c r="A1885" s="8">
        <v>45824</v>
      </c>
      <c r="B1885" s="9" t="s">
        <v>10</v>
      </c>
      <c r="C1885" s="16">
        <v>645.79999999999995</v>
      </c>
      <c r="D1885" s="11">
        <v>271.5</v>
      </c>
      <c r="E1885" s="16">
        <v>271.5</v>
      </c>
      <c r="F1885" s="16"/>
      <c r="G1885" s="12">
        <f t="shared" si="29"/>
        <v>0.42040879529266029</v>
      </c>
      <c r="H1885" s="13">
        <f>COUNTIF(Rend_Filetadores[Data],Rend_Filetadores[[#This Row],[Data]])</f>
        <v>15</v>
      </c>
      <c r="I1885" s="23">
        <f>IFERROR(Rend_Filetadores[[#This Row],[Filé produzido (kg)]]/SUMIF(Rend_Filetadores[Data],Rend_Filetadores[[#This Row],[Data]],Rend_Filetadores[Filé produzido (kg)]),"")</f>
        <v>7.2213208500678236E-2</v>
      </c>
    </row>
    <row r="1886" spans="1:9" x14ac:dyDescent="0.3">
      <c r="A1886" s="8">
        <v>45824</v>
      </c>
      <c r="B1886" s="9" t="s">
        <v>11</v>
      </c>
      <c r="C1886" s="16">
        <v>620.4</v>
      </c>
      <c r="D1886" s="11">
        <v>256.30000000000013</v>
      </c>
      <c r="E1886" s="16">
        <v>256.30000000000013</v>
      </c>
      <c r="F1886" s="16"/>
      <c r="G1886" s="12">
        <f t="shared" si="29"/>
        <v>0.41312056737588676</v>
      </c>
      <c r="H1886" s="13">
        <f>COUNTIF(Rend_Filetadores[Data],Rend_Filetadores[[#This Row],[Data]])</f>
        <v>15</v>
      </c>
      <c r="I1886" s="23">
        <f>IFERROR(Rend_Filetadores[[#This Row],[Filé produzido (kg)]]/SUMIF(Rend_Filetadores[Data],Rend_Filetadores[[#This Row],[Data]],Rend_Filetadores[Filé produzido (kg)]),"")</f>
        <v>6.8170332739314332E-2</v>
      </c>
    </row>
    <row r="1887" spans="1:9" x14ac:dyDescent="0.3">
      <c r="A1887" s="8">
        <v>45824</v>
      </c>
      <c r="B1887" s="9" t="s">
        <v>16</v>
      </c>
      <c r="C1887" s="16">
        <v>623.69999999999993</v>
      </c>
      <c r="D1887" s="11">
        <v>253.49999999999997</v>
      </c>
      <c r="E1887" s="16">
        <v>253.49999999999997</v>
      </c>
      <c r="F1887" s="16"/>
      <c r="G1887" s="12">
        <f t="shared" si="29"/>
        <v>0.40644540644540644</v>
      </c>
      <c r="H1887" s="13">
        <f>COUNTIF(Rend_Filetadores[Data],Rend_Filetadores[[#This Row],[Data]])</f>
        <v>15</v>
      </c>
      <c r="I1887" s="23">
        <f>IFERROR(Rend_Filetadores[[#This Row],[Filé produzido (kg)]]/SUMIF(Rend_Filetadores[Data],Rend_Filetadores[[#This Row],[Data]],Rend_Filetadores[Filé produzido (kg)]),"")</f>
        <v>6.7425592467484086E-2</v>
      </c>
    </row>
    <row r="1888" spans="1:9" x14ac:dyDescent="0.3">
      <c r="A1888" s="8">
        <v>45824</v>
      </c>
      <c r="B1888" s="9" t="s">
        <v>13</v>
      </c>
      <c r="C1888" s="16">
        <v>768.59999999999991</v>
      </c>
      <c r="D1888" s="11">
        <v>323.90000000000015</v>
      </c>
      <c r="E1888" s="16">
        <v>323.90000000000015</v>
      </c>
      <c r="F1888" s="16"/>
      <c r="G1888" s="12">
        <f t="shared" si="29"/>
        <v>0.42141556075982328</v>
      </c>
      <c r="H1888" s="13">
        <f>COUNTIF(Rend_Filetadores[Data],Rend_Filetadores[[#This Row],[Data]])</f>
        <v>15</v>
      </c>
      <c r="I1888" s="23">
        <f>IFERROR(Rend_Filetadores[[#This Row],[Filé produzido (kg)]]/SUMIF(Rend_Filetadores[Data],Rend_Filetadores[[#This Row],[Data]],Rend_Filetadores[Filé produzido (kg)]),"")</f>
        <v>8.6150490730643431E-2</v>
      </c>
    </row>
    <row r="1889" spans="1:9" x14ac:dyDescent="0.3">
      <c r="A1889" s="8">
        <v>45824</v>
      </c>
      <c r="B1889" s="9" t="s">
        <v>14</v>
      </c>
      <c r="C1889" s="16">
        <v>775.1</v>
      </c>
      <c r="D1889" s="11">
        <v>323.70000000000005</v>
      </c>
      <c r="E1889" s="16">
        <v>323.70000000000005</v>
      </c>
      <c r="F1889" s="16"/>
      <c r="G1889" s="12">
        <f t="shared" si="29"/>
        <v>0.41762353244742617</v>
      </c>
      <c r="H1889" s="13">
        <f>COUNTIF(Rend_Filetadores[Data],Rend_Filetadores[[#This Row],[Data]])</f>
        <v>15</v>
      </c>
      <c r="I1889" s="23">
        <f>IFERROR(Rend_Filetadores[[#This Row],[Filé produzido (kg)]]/SUMIF(Rend_Filetadores[Data],Rend_Filetadores[[#This Row],[Data]],Rend_Filetadores[Filé produzido (kg)]),"")</f>
        <v>8.6097294996941243E-2</v>
      </c>
    </row>
    <row r="1890" spans="1:9" x14ac:dyDescent="0.3">
      <c r="A1890" s="8">
        <v>45824</v>
      </c>
      <c r="B1890" s="9" t="s">
        <v>15</v>
      </c>
      <c r="C1890" s="16">
        <v>628.90000000000009</v>
      </c>
      <c r="D1890" s="11">
        <v>248.20000000000005</v>
      </c>
      <c r="E1890" s="16">
        <v>248.20000000000005</v>
      </c>
      <c r="F1890" s="16"/>
      <c r="G1890" s="12">
        <f t="shared" si="29"/>
        <v>0.39465733820957227</v>
      </c>
      <c r="H1890" s="13">
        <f>COUNTIF(Rend_Filetadores[Data],Rend_Filetadores[[#This Row],[Data]])</f>
        <v>15</v>
      </c>
      <c r="I1890" s="23">
        <f>IFERROR(Rend_Filetadores[[#This Row],[Filé produzido (kg)]]/SUMIF(Rend_Filetadores[Data],Rend_Filetadores[[#This Row],[Data]],Rend_Filetadores[Filé produzido (kg)]),"")</f>
        <v>6.6015905524376944E-2</v>
      </c>
    </row>
    <row r="1891" spans="1:9" x14ac:dyDescent="0.3">
      <c r="A1891" s="8">
        <v>45824</v>
      </c>
      <c r="B1891" s="9" t="s">
        <v>17</v>
      </c>
      <c r="C1891" s="16">
        <v>632.20000000000005</v>
      </c>
      <c r="D1891" s="11">
        <v>253.89999999999998</v>
      </c>
      <c r="E1891" s="16">
        <v>253.89999999999998</v>
      </c>
      <c r="F1891" s="16"/>
      <c r="G1891" s="12">
        <f t="shared" si="29"/>
        <v>0.40161341347674778</v>
      </c>
      <c r="H1891" s="13">
        <f>COUNTIF(Rend_Filetadores[Data],Rend_Filetadores[[#This Row],[Data]])</f>
        <v>15</v>
      </c>
      <c r="I1891" s="23">
        <f>IFERROR(Rend_Filetadores[[#This Row],[Filé produzido (kg)]]/SUMIF(Rend_Filetadores[Data],Rend_Filetadores[[#This Row],[Data]],Rend_Filetadores[Filé produzido (kg)]),"")</f>
        <v>6.7531983934888407E-2</v>
      </c>
    </row>
    <row r="1892" spans="1:9" x14ac:dyDescent="0.3">
      <c r="A1892" s="8">
        <v>45824</v>
      </c>
      <c r="B1892" s="9" t="s">
        <v>12</v>
      </c>
      <c r="C1892" s="16">
        <v>523.29999999999995</v>
      </c>
      <c r="D1892" s="11">
        <v>216.29999999999998</v>
      </c>
      <c r="E1892" s="16">
        <v>216.29999999999998</v>
      </c>
      <c r="F1892" s="16"/>
      <c r="G1892" s="12">
        <f t="shared" si="29"/>
        <v>0.41333842919931207</v>
      </c>
      <c r="H1892" s="13">
        <f>COUNTIF(Rend_Filetadores[Data],Rend_Filetadores[[#This Row],[Data]])</f>
        <v>15</v>
      </c>
      <c r="I1892" s="23">
        <f>IFERROR(Rend_Filetadores[[#This Row],[Filé produzido (kg)]]/SUMIF(Rend_Filetadores[Data],Rend_Filetadores[[#This Row],[Data]],Rend_Filetadores[Filé produzido (kg)]),"")</f>
        <v>5.7531185998882871E-2</v>
      </c>
    </row>
    <row r="1893" spans="1:9" x14ac:dyDescent="0.3">
      <c r="A1893" s="8">
        <v>45824</v>
      </c>
      <c r="B1893" s="9" t="s">
        <v>18</v>
      </c>
      <c r="C1893" s="16">
        <v>551.4</v>
      </c>
      <c r="D1893" s="11">
        <v>221.29999999999995</v>
      </c>
      <c r="E1893" s="16">
        <v>221.29999999999995</v>
      </c>
      <c r="F1893" s="16"/>
      <c r="G1893" s="12">
        <f t="shared" si="29"/>
        <v>0.40134203844758787</v>
      </c>
      <c r="H1893" s="13">
        <f>COUNTIF(Rend_Filetadores[Data],Rend_Filetadores[[#This Row],[Data]])</f>
        <v>15</v>
      </c>
      <c r="I1893" s="23">
        <f>IFERROR(Rend_Filetadores[[#This Row],[Filé produzido (kg)]]/SUMIF(Rend_Filetadores[Data],Rend_Filetadores[[#This Row],[Data]],Rend_Filetadores[Filé produzido (kg)]),"")</f>
        <v>5.8861079341436792E-2</v>
      </c>
    </row>
    <row r="1894" spans="1:9" x14ac:dyDescent="0.3">
      <c r="A1894" s="8">
        <v>45824</v>
      </c>
      <c r="B1894" s="9" t="s">
        <v>20</v>
      </c>
      <c r="C1894" s="16">
        <v>738.9</v>
      </c>
      <c r="D1894" s="11">
        <v>301.29999999999995</v>
      </c>
      <c r="E1894" s="16">
        <v>301.29999999999995</v>
      </c>
      <c r="F1894" s="16"/>
      <c r="G1894" s="12">
        <f t="shared" si="29"/>
        <v>0.4077683042360265</v>
      </c>
      <c r="H1894" s="13">
        <f>COUNTIF(Rend_Filetadores[Data],Rend_Filetadores[[#This Row],[Data]])</f>
        <v>15</v>
      </c>
      <c r="I1894" s="23">
        <f>IFERROR(Rend_Filetadores[[#This Row],[Filé produzido (kg)]]/SUMIF(Rend_Filetadores[Data],Rend_Filetadores[[#This Row],[Data]],Rend_Filetadores[Filé produzido (kg)]),"")</f>
        <v>8.0139372822299618E-2</v>
      </c>
    </row>
    <row r="1895" spans="1:9" x14ac:dyDescent="0.3">
      <c r="A1895" s="8">
        <v>45824</v>
      </c>
      <c r="B1895" s="9" t="s">
        <v>21</v>
      </c>
      <c r="C1895" s="16">
        <v>658.09999999999991</v>
      </c>
      <c r="D1895" s="11">
        <v>284.39999999999998</v>
      </c>
      <c r="E1895" s="16">
        <v>284.39999999999998</v>
      </c>
      <c r="F1895" s="16"/>
      <c r="G1895" s="12">
        <f t="shared" si="29"/>
        <v>0.43215316821151806</v>
      </c>
      <c r="H1895" s="13">
        <f>COUNTIF(Rend_Filetadores[Data],Rend_Filetadores[[#This Row],[Data]])</f>
        <v>15</v>
      </c>
      <c r="I1895" s="23">
        <f>IFERROR(Rend_Filetadores[[#This Row],[Filé produzido (kg)]]/SUMIF(Rend_Filetadores[Data],Rend_Filetadores[[#This Row],[Data]],Rend_Filetadores[Filé produzido (kg)]),"")</f>
        <v>7.5644333324467364E-2</v>
      </c>
    </row>
    <row r="1896" spans="1:9" x14ac:dyDescent="0.3">
      <c r="A1896" s="8">
        <v>45824</v>
      </c>
      <c r="B1896" s="9" t="s">
        <v>45</v>
      </c>
      <c r="C1896" s="16">
        <v>477.59999999999997</v>
      </c>
      <c r="D1896" s="11">
        <v>192.1</v>
      </c>
      <c r="E1896" s="16">
        <v>192.1</v>
      </c>
      <c r="F1896" s="16"/>
      <c r="G1896" s="12">
        <f t="shared" si="29"/>
        <v>0.40221943048576214</v>
      </c>
      <c r="H1896" s="13">
        <f>COUNTIF(Rend_Filetadores[Data],Rend_Filetadores[[#This Row],[Data]])</f>
        <v>15</v>
      </c>
      <c r="I1896" s="23">
        <f>IFERROR(Rend_Filetadores[[#This Row],[Filé produzido (kg)]]/SUMIF(Rend_Filetadores[Data],Rend_Filetadores[[#This Row],[Data]],Rend_Filetadores[Filé produzido (kg)]),"")</f>
        <v>5.1094502220921871E-2</v>
      </c>
    </row>
    <row r="1897" spans="1:9" x14ac:dyDescent="0.3">
      <c r="A1897" s="8">
        <v>45824</v>
      </c>
      <c r="B1897" s="9" t="s">
        <v>38</v>
      </c>
      <c r="C1897" s="16">
        <v>276.2</v>
      </c>
      <c r="D1897" s="11">
        <v>113.8</v>
      </c>
      <c r="E1897" s="16">
        <v>113.8</v>
      </c>
      <c r="F1897" s="16"/>
      <c r="G1897" s="12">
        <f t="shared" si="29"/>
        <v>0.41202027516292544</v>
      </c>
      <c r="H1897" s="13">
        <f>COUNTIF(Rend_Filetadores[Data],Rend_Filetadores[[#This Row],[Data]])</f>
        <v>15</v>
      </c>
      <c r="I1897" s="23">
        <f>IFERROR(Rend_Filetadores[[#This Row],[Filé produzido (kg)]]/SUMIF(Rend_Filetadores[Data],Rend_Filetadores[[#This Row],[Data]],Rend_Filetadores[Filé produzido (kg)]),"")</f>
        <v>3.0268372476527375E-2</v>
      </c>
    </row>
    <row r="1898" spans="1:9" x14ac:dyDescent="0.3">
      <c r="A1898" s="8">
        <v>45825</v>
      </c>
      <c r="B1898" s="9" t="s">
        <v>9</v>
      </c>
      <c r="C1898" s="16">
        <v>734.1</v>
      </c>
      <c r="D1898" s="11">
        <v>300.39999999999992</v>
      </c>
      <c r="E1898" s="16">
        <v>300.39999999999992</v>
      </c>
      <c r="F1898" s="16"/>
      <c r="G1898" s="12">
        <f t="shared" si="29"/>
        <v>0.40920855469282102</v>
      </c>
      <c r="H1898" s="13">
        <f>COUNTIF(Rend_Filetadores[Data],Rend_Filetadores[[#This Row],[Data]])</f>
        <v>15</v>
      </c>
      <c r="I1898" s="23">
        <f>IFERROR(Rend_Filetadores[[#This Row],[Filé produzido (kg)]]/SUMIF(Rend_Filetadores[Data],Rend_Filetadores[[#This Row],[Data]],Rend_Filetadores[Filé produzido (kg)]),"")</f>
        <v>8.1390465610902601E-2</v>
      </c>
    </row>
    <row r="1899" spans="1:9" x14ac:dyDescent="0.3">
      <c r="A1899" s="8">
        <v>45825</v>
      </c>
      <c r="B1899" s="9" t="s">
        <v>26</v>
      </c>
      <c r="C1899" s="16">
        <v>534.6</v>
      </c>
      <c r="D1899" s="11">
        <v>213.10000000000002</v>
      </c>
      <c r="E1899" s="16">
        <v>213.10000000000002</v>
      </c>
      <c r="F1899" s="16"/>
      <c r="G1899" s="12">
        <f t="shared" si="29"/>
        <v>0.39861578750467641</v>
      </c>
      <c r="H1899" s="13">
        <f>COUNTIF(Rend_Filetadores[Data],Rend_Filetadores[[#This Row],[Data]])</f>
        <v>15</v>
      </c>
      <c r="I1899" s="23">
        <f>IFERROR(Rend_Filetadores[[#This Row],[Filé produzido (kg)]]/SUMIF(Rend_Filetadores[Data],Rend_Filetadores[[#This Row],[Data]],Rend_Filetadores[Filé produzido (kg)]),"")</f>
        <v>5.7737377568852701E-2</v>
      </c>
    </row>
    <row r="1900" spans="1:9" x14ac:dyDescent="0.3">
      <c r="A1900" s="8">
        <v>45825</v>
      </c>
      <c r="B1900" s="9" t="s">
        <v>10</v>
      </c>
      <c r="C1900" s="16">
        <v>618.20000000000005</v>
      </c>
      <c r="D1900" s="11">
        <v>255.69999999999996</v>
      </c>
      <c r="E1900" s="16">
        <v>255.69999999999996</v>
      </c>
      <c r="F1900" s="16"/>
      <c r="G1900" s="12">
        <f t="shared" si="29"/>
        <v>0.41362018764153985</v>
      </c>
      <c r="H1900" s="13">
        <f>COUNTIF(Rend_Filetadores[Data],Rend_Filetadores[[#This Row],[Data]])</f>
        <v>15</v>
      </c>
      <c r="I1900" s="23">
        <f>IFERROR(Rend_Filetadores[[#This Row],[Filé produzido (kg)]]/SUMIF(Rend_Filetadores[Data],Rend_Filetadores[[#This Row],[Data]],Rend_Filetadores[Filé produzido (kg)]),"")</f>
        <v>6.9279434276657115E-2</v>
      </c>
    </row>
    <row r="1901" spans="1:9" x14ac:dyDescent="0.3">
      <c r="A1901" s="8">
        <v>45825</v>
      </c>
      <c r="B1901" s="9" t="s">
        <v>11</v>
      </c>
      <c r="C1901" s="16">
        <v>634.9</v>
      </c>
      <c r="D1901" s="11">
        <v>262.89999999999998</v>
      </c>
      <c r="E1901" s="16">
        <v>262.89999999999998</v>
      </c>
      <c r="F1901" s="16"/>
      <c r="G1901" s="12">
        <f t="shared" si="29"/>
        <v>0.41408095763112301</v>
      </c>
      <c r="H1901" s="13">
        <f>COUNTIF(Rend_Filetadores[Data],Rend_Filetadores[[#This Row],[Data]])</f>
        <v>15</v>
      </c>
      <c r="I1901" s="23">
        <f>IFERROR(Rend_Filetadores[[#This Row],[Filé produzido (kg)]]/SUMIF(Rend_Filetadores[Data],Rend_Filetadores[[#This Row],[Data]],Rend_Filetadores[Filé produzido (kg)]),"")</f>
        <v>7.123020442445506E-2</v>
      </c>
    </row>
    <row r="1902" spans="1:9" x14ac:dyDescent="0.3">
      <c r="A1902" s="8">
        <v>45825</v>
      </c>
      <c r="B1902" s="9" t="s">
        <v>16</v>
      </c>
      <c r="C1902" s="16">
        <v>511.3</v>
      </c>
      <c r="D1902" s="11">
        <v>206.39999999999998</v>
      </c>
      <c r="E1902" s="16">
        <v>206.39999999999998</v>
      </c>
      <c r="F1902" s="16"/>
      <c r="G1902" s="12">
        <f t="shared" si="29"/>
        <v>0.40367690201447287</v>
      </c>
      <c r="H1902" s="13">
        <f>COUNTIF(Rend_Filetadores[Data],Rend_Filetadores[[#This Row],[Data]])</f>
        <v>15</v>
      </c>
      <c r="I1902" s="23">
        <f>IFERROR(Rend_Filetadores[[#This Row],[Filé produzido (kg)]]/SUMIF(Rend_Filetadores[Data],Rend_Filetadores[[#This Row],[Data]],Rend_Filetadores[Filé produzido (kg)]),"")</f>
        <v>5.5922077570207396E-2</v>
      </c>
    </row>
    <row r="1903" spans="1:9" x14ac:dyDescent="0.3">
      <c r="A1903" s="8">
        <v>45825</v>
      </c>
      <c r="B1903" s="9" t="s">
        <v>13</v>
      </c>
      <c r="C1903" s="16">
        <v>744.1</v>
      </c>
      <c r="D1903" s="11">
        <v>312.29999999999995</v>
      </c>
      <c r="E1903" s="16">
        <v>312.29999999999995</v>
      </c>
      <c r="F1903" s="16"/>
      <c r="G1903" s="12">
        <f t="shared" si="29"/>
        <v>0.41970165300362849</v>
      </c>
      <c r="H1903" s="13">
        <f>COUNTIF(Rend_Filetadores[Data],Rend_Filetadores[[#This Row],[Data]])</f>
        <v>15</v>
      </c>
      <c r="I1903" s="23">
        <f>IFERROR(Rend_Filetadores[[#This Row],[Filé produzido (kg)]]/SUMIF(Rend_Filetadores[Data],Rend_Filetadores[[#This Row],[Data]],Rend_Filetadores[Filé produzido (kg)]),"")</f>
        <v>8.4614655160735311E-2</v>
      </c>
    </row>
    <row r="1904" spans="1:9" x14ac:dyDescent="0.3">
      <c r="A1904" s="8">
        <v>45825</v>
      </c>
      <c r="B1904" s="9" t="s">
        <v>14</v>
      </c>
      <c r="C1904" s="16">
        <v>773.5</v>
      </c>
      <c r="D1904" s="11">
        <v>320.65000000000009</v>
      </c>
      <c r="E1904" s="16">
        <v>320.65000000000009</v>
      </c>
      <c r="F1904" s="16"/>
      <c r="G1904" s="12">
        <f t="shared" si="29"/>
        <v>0.41454427925016174</v>
      </c>
      <c r="H1904" s="13">
        <f>COUNTIF(Rend_Filetadores[Data],Rend_Filetadores[[#This Row],[Data]])</f>
        <v>15</v>
      </c>
      <c r="I1904" s="23">
        <f>IFERROR(Rend_Filetadores[[#This Row],[Filé produzido (kg)]]/SUMIF(Rend_Filetadores[Data],Rend_Filetadores[[#This Row],[Data]],Rend_Filetadores[Filé produzido (kg)]),"")</f>
        <v>8.6877006651584335E-2</v>
      </c>
    </row>
    <row r="1905" spans="1:9" x14ac:dyDescent="0.3">
      <c r="A1905" s="8">
        <v>45825</v>
      </c>
      <c r="B1905" s="9" t="s">
        <v>15</v>
      </c>
      <c r="C1905" s="16">
        <v>561.5</v>
      </c>
      <c r="D1905" s="11">
        <v>232.2</v>
      </c>
      <c r="E1905" s="16">
        <v>232.2</v>
      </c>
      <c r="F1905" s="16"/>
      <c r="G1905" s="12">
        <f t="shared" si="29"/>
        <v>0.41353517364203024</v>
      </c>
      <c r="H1905" s="13">
        <f>COUNTIF(Rend_Filetadores[Data],Rend_Filetadores[[#This Row],[Data]])</f>
        <v>15</v>
      </c>
      <c r="I1905" s="23">
        <f>IFERROR(Rend_Filetadores[[#This Row],[Filé produzido (kg)]]/SUMIF(Rend_Filetadores[Data],Rend_Filetadores[[#This Row],[Data]],Rend_Filetadores[Filé produzido (kg)]),"")</f>
        <v>6.291233726648332E-2</v>
      </c>
    </row>
    <row r="1906" spans="1:9" x14ac:dyDescent="0.3">
      <c r="A1906" s="8">
        <v>45825</v>
      </c>
      <c r="B1906" s="50" t="s">
        <v>17</v>
      </c>
      <c r="C1906" s="16">
        <v>627.9</v>
      </c>
      <c r="D1906" s="11">
        <v>250.9</v>
      </c>
      <c r="E1906" s="16">
        <v>250.9</v>
      </c>
      <c r="F1906" s="16"/>
      <c r="G1906" s="12">
        <f t="shared" si="29"/>
        <v>0.39958592132505177</v>
      </c>
      <c r="H1906" s="13">
        <f>COUNTIF(Rend_Filetadores[Data],Rend_Filetadores[[#This Row],[Data]])</f>
        <v>15</v>
      </c>
      <c r="I1906" s="23">
        <f>IFERROR(Rend_Filetadores[[#This Row],[Filé produzido (kg)]]/SUMIF(Rend_Filetadores[Data],Rend_Filetadores[[#This Row],[Data]],Rend_Filetadores[Filé produzido (kg)]),"")</f>
        <v>6.7978920844791846E-2</v>
      </c>
    </row>
    <row r="1907" spans="1:9" x14ac:dyDescent="0.3">
      <c r="A1907" s="8">
        <v>45825</v>
      </c>
      <c r="B1907" s="50" t="s">
        <v>18</v>
      </c>
      <c r="C1907" s="16">
        <v>465</v>
      </c>
      <c r="D1907" s="11">
        <v>184.89999999999998</v>
      </c>
      <c r="E1907" s="16">
        <v>184.89999999999998</v>
      </c>
      <c r="F1907" s="16"/>
      <c r="G1907" s="12">
        <f t="shared" si="29"/>
        <v>0.39763440860215049</v>
      </c>
      <c r="H1907" s="13">
        <f>COUNTIF(Rend_Filetadores[Data],Rend_Filetadores[[#This Row],[Data]])</f>
        <v>15</v>
      </c>
      <c r="I1907" s="23">
        <f>IFERROR(Rend_Filetadores[[#This Row],[Filé produzido (kg)]]/SUMIF(Rend_Filetadores[Data],Rend_Filetadores[[#This Row],[Data]],Rend_Filetadores[Filé produzido (kg)]),"")</f>
        <v>5.0096861156644121E-2</v>
      </c>
    </row>
    <row r="1908" spans="1:9" x14ac:dyDescent="0.3">
      <c r="A1908" s="8">
        <v>45825</v>
      </c>
      <c r="B1908" s="9" t="s">
        <v>52</v>
      </c>
      <c r="C1908" s="16">
        <v>570.29999999999995</v>
      </c>
      <c r="D1908" s="11">
        <v>228.1</v>
      </c>
      <c r="E1908" s="16">
        <v>228.1</v>
      </c>
      <c r="F1908" s="16"/>
      <c r="G1908" s="12">
        <f t="shared" si="29"/>
        <v>0.39996493073820799</v>
      </c>
      <c r="H1908" s="13">
        <f>COUNTIF(Rend_Filetadores[Data],Rend_Filetadores[[#This Row],[Data]])</f>
        <v>15</v>
      </c>
      <c r="I1908" s="23">
        <f>IFERROR(Rend_Filetadores[[#This Row],[Filé produzido (kg)]]/SUMIF(Rend_Filetadores[Data],Rend_Filetadores[[#This Row],[Data]],Rend_Filetadores[Filé produzido (kg)]),"")</f>
        <v>6.1801482043431721E-2</v>
      </c>
    </row>
    <row r="1909" spans="1:9" x14ac:dyDescent="0.3">
      <c r="A1909" s="8">
        <v>45825</v>
      </c>
      <c r="B1909" s="9" t="s">
        <v>20</v>
      </c>
      <c r="C1909" s="16">
        <v>748.1</v>
      </c>
      <c r="D1909" s="11">
        <v>305</v>
      </c>
      <c r="E1909" s="16">
        <v>305</v>
      </c>
      <c r="F1909" s="16"/>
      <c r="G1909" s="12">
        <f t="shared" si="29"/>
        <v>0.40769950541371475</v>
      </c>
      <c r="H1909" s="13">
        <f>COUNTIF(Rend_Filetadores[Data],Rend_Filetadores[[#This Row],[Data]])</f>
        <v>15</v>
      </c>
      <c r="I1909" s="23">
        <f>IFERROR(Rend_Filetadores[[#This Row],[Filé produzido (kg)]]/SUMIF(Rend_Filetadores[Data],Rend_Filetadores[[#This Row],[Data]],Rend_Filetadores[Filé produzido (kg)]),"")</f>
        <v>8.2636790983106861E-2</v>
      </c>
    </row>
    <row r="1910" spans="1:9" x14ac:dyDescent="0.3">
      <c r="A1910" s="8">
        <v>45825</v>
      </c>
      <c r="B1910" s="9" t="s">
        <v>21</v>
      </c>
      <c r="C1910" s="16">
        <v>537.6</v>
      </c>
      <c r="D1910" s="11">
        <v>230.99999999999997</v>
      </c>
      <c r="E1910" s="16">
        <v>230.99999999999997</v>
      </c>
      <c r="F1910" s="16"/>
      <c r="G1910" s="12">
        <f t="shared" si="29"/>
        <v>0.42968749999999994</v>
      </c>
      <c r="H1910" s="13">
        <f>COUNTIF(Rend_Filetadores[Data],Rend_Filetadores[[#This Row],[Data]])</f>
        <v>15</v>
      </c>
      <c r="I1910" s="23">
        <f>IFERROR(Rend_Filetadores[[#This Row],[Filé produzido (kg)]]/SUMIF(Rend_Filetadores[Data],Rend_Filetadores[[#This Row],[Data]],Rend_Filetadores[Filé produzido (kg)]),"")</f>
        <v>6.2587208908516989E-2</v>
      </c>
    </row>
    <row r="1911" spans="1:9" x14ac:dyDescent="0.3">
      <c r="A1911" s="8">
        <v>45825</v>
      </c>
      <c r="B1911" s="9" t="s">
        <v>45</v>
      </c>
      <c r="C1911" s="16">
        <v>418.09999999999997</v>
      </c>
      <c r="D1911" s="11">
        <v>169.00000000000003</v>
      </c>
      <c r="E1911" s="16">
        <v>169.00000000000003</v>
      </c>
      <c r="F1911" s="16"/>
      <c r="G1911" s="12">
        <f t="shared" si="29"/>
        <v>0.40420951925376714</v>
      </c>
      <c r="H1911" s="13">
        <f>COUNTIF(Rend_Filetadores[Data],Rend_Filetadores[[#This Row],[Data]])</f>
        <v>15</v>
      </c>
      <c r="I1911" s="23">
        <f>IFERROR(Rend_Filetadores[[#This Row],[Filé produzido (kg)]]/SUMIF(Rend_Filetadores[Data],Rend_Filetadores[[#This Row],[Data]],Rend_Filetadores[Filé produzido (kg)]),"")</f>
        <v>4.5788910413590365E-2</v>
      </c>
    </row>
    <row r="1912" spans="1:9" x14ac:dyDescent="0.3">
      <c r="A1912" s="8">
        <v>45825</v>
      </c>
      <c r="B1912" s="9" t="s">
        <v>12</v>
      </c>
      <c r="C1912" s="16">
        <v>522.19999999999993</v>
      </c>
      <c r="D1912" s="11">
        <v>218.29999999999998</v>
      </c>
      <c r="E1912" s="16">
        <v>218.29999999999998</v>
      </c>
      <c r="F1912" s="16"/>
      <c r="G1912" s="12">
        <f t="shared" si="29"/>
        <v>0.41803906549214864</v>
      </c>
      <c r="H1912" s="13">
        <f>COUNTIF(Rend_Filetadores[Data],Rend_Filetadores[[#This Row],[Data]])</f>
        <v>15</v>
      </c>
      <c r="I1912" s="23">
        <f>IFERROR(Rend_Filetadores[[#This Row],[Filé produzido (kg)]]/SUMIF(Rend_Filetadores[Data],Rend_Filetadores[[#This Row],[Data]],Rend_Filetadores[Filé produzido (kg)]),"")</f>
        <v>5.9146267120040091E-2</v>
      </c>
    </row>
    <row r="1913" spans="1:9" x14ac:dyDescent="0.3">
      <c r="A1913" s="8">
        <v>45826</v>
      </c>
      <c r="B1913" s="9" t="s">
        <v>21</v>
      </c>
      <c r="C1913" s="16">
        <v>561.59999999999991</v>
      </c>
      <c r="D1913" s="11">
        <v>239.50000000000009</v>
      </c>
      <c r="E1913" s="16">
        <v>239.50000000000009</v>
      </c>
      <c r="F1913" s="16"/>
      <c r="G1913" s="12">
        <f t="shared" si="29"/>
        <v>0.42646011396011418</v>
      </c>
      <c r="H1913" s="13">
        <f>COUNTIF(Rend_Filetadores[Data],Rend_Filetadores[[#This Row],[Data]])</f>
        <v>16</v>
      </c>
      <c r="I1913" s="23">
        <f>IFERROR(Rend_Filetadores[[#This Row],[Filé produzido (kg)]]/SUMIF(Rend_Filetadores[Data],Rend_Filetadores[[#This Row],[Data]],Rend_Filetadores[Filé produzido (kg)]),"")</f>
        <v>6.8574537229245142E-2</v>
      </c>
    </row>
    <row r="1914" spans="1:9" x14ac:dyDescent="0.3">
      <c r="A1914" s="8">
        <v>45826</v>
      </c>
      <c r="B1914" s="9" t="s">
        <v>16</v>
      </c>
      <c r="C1914" s="16">
        <v>624.1</v>
      </c>
      <c r="D1914" s="11">
        <v>263</v>
      </c>
      <c r="E1914" s="16">
        <v>263</v>
      </c>
      <c r="F1914" s="16"/>
      <c r="G1914" s="12">
        <f t="shared" si="29"/>
        <v>0.42140682582919403</v>
      </c>
      <c r="H1914" s="13">
        <f>COUNTIF(Rend_Filetadores[Data],Rend_Filetadores[[#This Row],[Data]])</f>
        <v>16</v>
      </c>
      <c r="I1914" s="23">
        <f>IFERROR(Rend_Filetadores[[#This Row],[Filé produzido (kg)]]/SUMIF(Rend_Filetadores[Data],Rend_Filetadores[[#This Row],[Data]],Rend_Filetadores[Filé produzido (kg)]),"")</f>
        <v>7.5303145266352664E-2</v>
      </c>
    </row>
    <row r="1915" spans="1:9" x14ac:dyDescent="0.3">
      <c r="A1915" s="8">
        <v>45826</v>
      </c>
      <c r="B1915" s="9" t="s">
        <v>13</v>
      </c>
      <c r="C1915" s="16">
        <v>318.29999999999995</v>
      </c>
      <c r="D1915" s="11">
        <v>132</v>
      </c>
      <c r="E1915" s="16">
        <v>132</v>
      </c>
      <c r="F1915" s="16"/>
      <c r="G1915" s="12">
        <f t="shared" si="29"/>
        <v>0.41470311027332712</v>
      </c>
      <c r="H1915" s="13">
        <f>COUNTIF(Rend_Filetadores[Data],Rend_Filetadores[[#This Row],[Data]])</f>
        <v>16</v>
      </c>
      <c r="I1915" s="23">
        <f>IFERROR(Rend_Filetadores[[#This Row],[Filé produzido (kg)]]/SUMIF(Rend_Filetadores[Data],Rend_Filetadores[[#This Row],[Data]],Rend_Filetadores[Filé produzido (kg)]),"")</f>
        <v>3.7794734506306285E-2</v>
      </c>
    </row>
    <row r="1916" spans="1:9" x14ac:dyDescent="0.3">
      <c r="A1916" s="8">
        <v>45826</v>
      </c>
      <c r="B1916" s="9" t="s">
        <v>15</v>
      </c>
      <c r="C1916" s="16">
        <v>608.9</v>
      </c>
      <c r="D1916" s="11">
        <v>251.40000000000009</v>
      </c>
      <c r="E1916" s="16">
        <v>251.40000000000009</v>
      </c>
      <c r="F1916" s="16"/>
      <c r="G1916" s="12">
        <f t="shared" si="29"/>
        <v>0.41287567745114157</v>
      </c>
      <c r="H1916" s="13">
        <f>COUNTIF(Rend_Filetadores[Data],Rend_Filetadores[[#This Row],[Data]])</f>
        <v>16</v>
      </c>
      <c r="I1916" s="23">
        <f>IFERROR(Rend_Filetadores[[#This Row],[Filé produzido (kg)]]/SUMIF(Rend_Filetadores[Data],Rend_Filetadores[[#This Row],[Data]],Rend_Filetadores[Filé produzido (kg)]),"")</f>
        <v>7.1981789809737906E-2</v>
      </c>
    </row>
    <row r="1917" spans="1:9" x14ac:dyDescent="0.3">
      <c r="A1917" s="8">
        <v>45826</v>
      </c>
      <c r="B1917" s="9" t="s">
        <v>10</v>
      </c>
      <c r="C1917" s="16">
        <v>656.8</v>
      </c>
      <c r="D1917" s="11">
        <v>270.60000000000002</v>
      </c>
      <c r="E1917" s="16">
        <v>270.60000000000002</v>
      </c>
      <c r="F1917" s="16"/>
      <c r="G1917" s="12">
        <f t="shared" si="29"/>
        <v>0.41199756394640691</v>
      </c>
      <c r="H1917" s="13">
        <f>COUNTIF(Rend_Filetadores[Data],Rend_Filetadores[[#This Row],[Data]])</f>
        <v>16</v>
      </c>
      <c r="I1917" s="23">
        <f>IFERROR(Rend_Filetadores[[#This Row],[Filé produzido (kg)]]/SUMIF(Rend_Filetadores[Data],Rend_Filetadores[[#This Row],[Data]],Rend_Filetadores[Filé produzido (kg)]),"")</f>
        <v>7.7479205737927881E-2</v>
      </c>
    </row>
    <row r="1918" spans="1:9" x14ac:dyDescent="0.3">
      <c r="A1918" s="8">
        <v>45826</v>
      </c>
      <c r="B1918" s="9" t="s">
        <v>38</v>
      </c>
      <c r="C1918" s="16">
        <v>135.6</v>
      </c>
      <c r="D1918" s="11">
        <v>55.500000000000007</v>
      </c>
      <c r="E1918" s="16">
        <v>55.500000000000007</v>
      </c>
      <c r="F1918" s="16"/>
      <c r="G1918" s="12">
        <f t="shared" si="29"/>
        <v>0.40929203539823017</v>
      </c>
      <c r="H1918" s="13">
        <f>COUNTIF(Rend_Filetadores[Data],Rend_Filetadores[[#This Row],[Data]])</f>
        <v>16</v>
      </c>
      <c r="I1918" s="23">
        <f>IFERROR(Rend_Filetadores[[#This Row],[Filé produzido (kg)]]/SUMIF(Rend_Filetadores[Data],Rend_Filetadores[[#This Row],[Data]],Rend_Filetadores[Filé produzido (kg)]),"")</f>
        <v>1.5890967917424236E-2</v>
      </c>
    </row>
    <row r="1919" spans="1:9" x14ac:dyDescent="0.3">
      <c r="A1919" s="8">
        <v>45826</v>
      </c>
      <c r="B1919" s="9" t="s">
        <v>14</v>
      </c>
      <c r="C1919" s="16">
        <v>759.2</v>
      </c>
      <c r="D1919" s="11">
        <v>309.89999999999998</v>
      </c>
      <c r="E1919" s="16">
        <v>309.89999999999998</v>
      </c>
      <c r="F1919" s="16"/>
      <c r="G1919" s="12">
        <f t="shared" si="29"/>
        <v>0.4081928345626975</v>
      </c>
      <c r="H1919" s="13">
        <f>COUNTIF(Rend_Filetadores[Data],Rend_Filetadores[[#This Row],[Data]])</f>
        <v>16</v>
      </c>
      <c r="I1919" s="23">
        <f>IFERROR(Rend_Filetadores[[#This Row],[Filé produzido (kg)]]/SUMIF(Rend_Filetadores[Data],Rend_Filetadores[[#This Row],[Data]],Rend_Filetadores[Filé produzido (kg)]),"")</f>
        <v>8.8731728965941795E-2</v>
      </c>
    </row>
    <row r="1920" spans="1:9" x14ac:dyDescent="0.3">
      <c r="A1920" s="8">
        <v>45826</v>
      </c>
      <c r="B1920" s="9" t="s">
        <v>18</v>
      </c>
      <c r="C1920" s="16">
        <v>493.5</v>
      </c>
      <c r="D1920" s="11">
        <v>201.2</v>
      </c>
      <c r="E1920" s="16">
        <v>201.2</v>
      </c>
      <c r="F1920" s="16"/>
      <c r="G1920" s="12">
        <f t="shared" si="29"/>
        <v>0.40770010131712259</v>
      </c>
      <c r="H1920" s="13">
        <f>COUNTIF(Rend_Filetadores[Data],Rend_Filetadores[[#This Row],[Data]])</f>
        <v>16</v>
      </c>
      <c r="I1920" s="23">
        <f>IFERROR(Rend_Filetadores[[#This Row],[Filé produzido (kg)]]/SUMIF(Rend_Filetadores[Data],Rend_Filetadores[[#This Row],[Data]],Rend_Filetadores[Filé produzido (kg)]),"")</f>
        <v>5.7608337747491092E-2</v>
      </c>
    </row>
    <row r="1921" spans="1:9" x14ac:dyDescent="0.3">
      <c r="A1921" s="8">
        <v>45826</v>
      </c>
      <c r="B1921" s="9" t="s">
        <v>9</v>
      </c>
      <c r="C1921" s="16">
        <v>673.30000000000007</v>
      </c>
      <c r="D1921" s="11">
        <v>273.89999999999998</v>
      </c>
      <c r="E1921" s="16">
        <v>273.89999999999998</v>
      </c>
      <c r="F1921" s="16"/>
      <c r="G1921" s="12">
        <f t="shared" si="29"/>
        <v>0.40680231694638341</v>
      </c>
      <c r="H1921" s="13">
        <f>COUNTIF(Rend_Filetadores[Data],Rend_Filetadores[[#This Row],[Data]])</f>
        <v>16</v>
      </c>
      <c r="I1921" s="23">
        <f>IFERROR(Rend_Filetadores[[#This Row],[Filé produzido (kg)]]/SUMIF(Rend_Filetadores[Data],Rend_Filetadores[[#This Row],[Data]],Rend_Filetadores[Filé produzido (kg)]),"")</f>
        <v>7.8424074100585536E-2</v>
      </c>
    </row>
    <row r="1922" spans="1:9" x14ac:dyDescent="0.3">
      <c r="A1922" s="8">
        <v>45826</v>
      </c>
      <c r="B1922" s="9" t="s">
        <v>20</v>
      </c>
      <c r="C1922" s="16">
        <v>750.7</v>
      </c>
      <c r="D1922" s="11">
        <v>304.40000000000003</v>
      </c>
      <c r="E1922" s="16">
        <v>304.40000000000003</v>
      </c>
      <c r="F1922" s="16"/>
      <c r="G1922" s="12">
        <f t="shared" si="29"/>
        <v>0.40548821100306381</v>
      </c>
      <c r="H1922" s="13">
        <f>COUNTIF(Rend_Filetadores[Data],Rend_Filetadores[[#This Row],[Data]])</f>
        <v>16</v>
      </c>
      <c r="I1922" s="23">
        <f>IFERROR(Rend_Filetadores[[#This Row],[Filé produzido (kg)]]/SUMIF(Rend_Filetadores[Data],Rend_Filetadores[[#This Row],[Data]],Rend_Filetadores[Filé produzido (kg)]),"")</f>
        <v>8.7156948361512374E-2</v>
      </c>
    </row>
    <row r="1923" spans="1:9" x14ac:dyDescent="0.3">
      <c r="A1923" s="8">
        <v>45826</v>
      </c>
      <c r="B1923" s="9" t="s">
        <v>45</v>
      </c>
      <c r="C1923" s="32">
        <v>426.7</v>
      </c>
      <c r="D1923" s="11">
        <v>171.79999999999995</v>
      </c>
      <c r="E1923" s="16">
        <v>171.79999999999995</v>
      </c>
      <c r="F1923" s="16"/>
      <c r="G1923" s="12">
        <f t="shared" si="29"/>
        <v>0.40262479493789538</v>
      </c>
      <c r="H1923" s="13">
        <f>COUNTIF(Rend_Filetadores[Data],Rend_Filetadores[[#This Row],[Data]])</f>
        <v>16</v>
      </c>
      <c r="I1923" s="23">
        <f>IFERROR(Rend_Filetadores[[#This Row],[Filé produzido (kg)]]/SUMIF(Rend_Filetadores[Data],Rend_Filetadores[[#This Row],[Data]],Rend_Filetadores[Filé produzido (kg)]),"")</f>
        <v>4.9190419607450138E-2</v>
      </c>
    </row>
    <row r="1924" spans="1:9" x14ac:dyDescent="0.3">
      <c r="A1924" s="8">
        <v>45826</v>
      </c>
      <c r="B1924" s="9" t="s">
        <v>26</v>
      </c>
      <c r="C1924" s="32">
        <v>572.30000000000007</v>
      </c>
      <c r="D1924" s="11">
        <v>229.50000000000003</v>
      </c>
      <c r="E1924" s="16">
        <v>229.50000000000003</v>
      </c>
      <c r="F1924" s="16"/>
      <c r="G1924" s="12">
        <f t="shared" ref="G1924:G1987" si="30">IFERROR(D1924/C1924,"")</f>
        <v>0.40101345448191505</v>
      </c>
      <c r="H1924" s="13">
        <f>COUNTIF(Rend_Filetadores[Data],Rend_Filetadores[[#This Row],[Data]])</f>
        <v>16</v>
      </c>
      <c r="I1924" s="23">
        <f>IFERROR(Rend_Filetadores[[#This Row],[Filé produzido (kg)]]/SUMIF(Rend_Filetadores[Data],Rend_Filetadores[[#This Row],[Data]],Rend_Filetadores[Filé produzido (kg)]),"")</f>
        <v>6.5711299766646164E-2</v>
      </c>
    </row>
    <row r="1925" spans="1:9" x14ac:dyDescent="0.3">
      <c r="A1925" s="8">
        <v>45826</v>
      </c>
      <c r="B1925" s="9" t="s">
        <v>11</v>
      </c>
      <c r="C1925" s="32">
        <v>631.40000000000009</v>
      </c>
      <c r="D1925" s="11">
        <v>253.10000000000002</v>
      </c>
      <c r="E1925" s="16">
        <v>253.10000000000002</v>
      </c>
      <c r="F1925" s="16"/>
      <c r="G1925" s="12">
        <f t="shared" si="30"/>
        <v>0.40085524231865693</v>
      </c>
      <c r="H1925" s="13">
        <f>COUNTIF(Rend_Filetadores[Data],Rend_Filetadores[[#This Row],[Data]])</f>
        <v>16</v>
      </c>
      <c r="I1925" s="23">
        <f>IFERROR(Rend_Filetadores[[#This Row],[Filé produzido (kg)]]/SUMIF(Rend_Filetadores[Data],Rend_Filetadores[[#This Row],[Data]],Rend_Filetadores[Filé produzido (kg)]),"")</f>
        <v>7.2468540178379712E-2</v>
      </c>
    </row>
    <row r="1926" spans="1:9" x14ac:dyDescent="0.3">
      <c r="A1926" s="8">
        <v>45826</v>
      </c>
      <c r="B1926" s="9" t="s">
        <v>52</v>
      </c>
      <c r="C1926" s="32">
        <v>681</v>
      </c>
      <c r="D1926" s="11">
        <v>272</v>
      </c>
      <c r="E1926" s="16">
        <v>272</v>
      </c>
      <c r="F1926" s="16">
        <v>10</v>
      </c>
      <c r="G1926" s="12">
        <f t="shared" si="30"/>
        <v>0.39941262848751835</v>
      </c>
      <c r="H1926" s="13">
        <f>COUNTIF(Rend_Filetadores[Data],Rend_Filetadores[[#This Row],[Data]])</f>
        <v>16</v>
      </c>
      <c r="I1926" s="23">
        <f>IFERROR(Rend_Filetadores[[#This Row],[Filé produzido (kg)]]/SUMIF(Rend_Filetadores[Data],Rend_Filetadores[[#This Row],[Data]],Rend_Filetadores[Filé produzido (kg)]),"")</f>
        <v>7.7880058982691736E-2</v>
      </c>
    </row>
    <row r="1927" spans="1:9" x14ac:dyDescent="0.3">
      <c r="A1927" s="8">
        <v>45826</v>
      </c>
      <c r="B1927" s="9" t="s">
        <v>17</v>
      </c>
      <c r="C1927" s="32">
        <v>569</v>
      </c>
      <c r="D1927" s="11">
        <v>224.60000000000002</v>
      </c>
      <c r="E1927" s="16">
        <v>224.60000000000002</v>
      </c>
      <c r="F1927" s="16">
        <v>20</v>
      </c>
      <c r="G1927" s="12">
        <f t="shared" si="30"/>
        <v>0.39472759226713539</v>
      </c>
      <c r="H1927" s="13">
        <f>COUNTIF(Rend_Filetadores[Data],Rend_Filetadores[[#This Row],[Data]])</f>
        <v>16</v>
      </c>
      <c r="I1927" s="23">
        <f>IFERROR(Rend_Filetadores[[#This Row],[Filé produzido (kg)]]/SUMIF(Rend_Filetadores[Data],Rend_Filetadores[[#This Row],[Data]],Rend_Filetadores[Filé produzido (kg)]),"")</f>
        <v>6.4308313409972673E-2</v>
      </c>
    </row>
    <row r="1928" spans="1:9" x14ac:dyDescent="0.3">
      <c r="A1928" s="8">
        <v>45826</v>
      </c>
      <c r="B1928" s="9" t="s">
        <v>32</v>
      </c>
      <c r="C1928" s="32">
        <v>104.5</v>
      </c>
      <c r="D1928" s="11">
        <v>40.15</v>
      </c>
      <c r="E1928" s="16">
        <v>40.15</v>
      </c>
      <c r="F1928" s="16"/>
      <c r="G1928" s="12">
        <f t="shared" si="30"/>
        <v>0.38421052631578945</v>
      </c>
      <c r="H1928" s="13">
        <f>COUNTIF(Rend_Filetadores[Data],Rend_Filetadores[[#This Row],[Data]])</f>
        <v>16</v>
      </c>
      <c r="I1928" s="23">
        <f>IFERROR(Rend_Filetadores[[#This Row],[Filé produzido (kg)]]/SUMIF(Rend_Filetadores[Data],Rend_Filetadores[[#This Row],[Data]],Rend_Filetadores[Filé produzido (kg)]),"")</f>
        <v>1.1495898412334827E-2</v>
      </c>
    </row>
    <row r="1929" spans="1:9" x14ac:dyDescent="0.3">
      <c r="A1929" s="8">
        <v>45827</v>
      </c>
      <c r="B1929" s="9" t="s">
        <v>18</v>
      </c>
      <c r="C1929" s="32">
        <v>417.9</v>
      </c>
      <c r="D1929" s="11">
        <v>168.2</v>
      </c>
      <c r="E1929" s="16">
        <v>168.2</v>
      </c>
      <c r="F1929" s="16"/>
      <c r="G1929" s="12">
        <f t="shared" si="30"/>
        <v>0.40248863364441251</v>
      </c>
      <c r="H1929" s="13">
        <f>COUNTIF(Rend_Filetadores[Data],Rend_Filetadores[[#This Row],[Data]])</f>
        <v>17</v>
      </c>
      <c r="I1929" s="23">
        <f>IFERROR(Rend_Filetadores[[#This Row],[Filé produzido (kg)]]/SUMIF(Rend_Filetadores[Data],Rend_Filetadores[[#This Row],[Data]],Rend_Filetadores[Filé produzido (kg)]),"")</f>
        <v>4.2837132306125042E-2</v>
      </c>
    </row>
    <row r="1930" spans="1:9" x14ac:dyDescent="0.3">
      <c r="A1930" s="8">
        <v>45828</v>
      </c>
      <c r="B1930" s="9" t="s">
        <v>18</v>
      </c>
      <c r="C1930" s="32">
        <v>464.40000000000003</v>
      </c>
      <c r="D1930" s="11">
        <v>186.09999999999997</v>
      </c>
      <c r="E1930" s="16">
        <v>186.09999999999997</v>
      </c>
      <c r="F1930" s="16"/>
      <c r="G1930" s="12">
        <f t="shared" si="30"/>
        <v>0.40073212747631343</v>
      </c>
      <c r="H1930" s="13">
        <f>COUNTIF(Rend_Filetadores[Data],Rend_Filetadores[[#This Row],[Data]])</f>
        <v>16</v>
      </c>
      <c r="I1930" s="23">
        <f>IFERROR(Rend_Filetadores[[#This Row],[Filé produzido (kg)]]/SUMIF(Rend_Filetadores[Data],Rend_Filetadores[[#This Row],[Data]],Rend_Filetadores[Filé produzido (kg)]),"")</f>
        <v>5.0823249246936528E-2</v>
      </c>
    </row>
    <row r="1931" spans="1:9" x14ac:dyDescent="0.3">
      <c r="A1931" s="8">
        <v>45827</v>
      </c>
      <c r="B1931" s="9" t="s">
        <v>38</v>
      </c>
      <c r="C1931" s="32">
        <v>203.89999999999998</v>
      </c>
      <c r="D1931" s="11">
        <v>88.699999999999989</v>
      </c>
      <c r="E1931" s="16">
        <v>88.699999999999989</v>
      </c>
      <c r="F1931" s="16"/>
      <c r="G1931" s="12">
        <f t="shared" si="30"/>
        <v>0.43501716527709661</v>
      </c>
      <c r="H1931" s="13">
        <f>COUNTIF(Rend_Filetadores[Data],Rend_Filetadores[[#This Row],[Data]])</f>
        <v>17</v>
      </c>
      <c r="I1931" s="23">
        <f>IFERROR(Rend_Filetadores[[#This Row],[Filé produzido (kg)]]/SUMIF(Rend_Filetadores[Data],Rend_Filetadores[[#This Row],[Data]],Rend_Filetadores[Filé produzido (kg)]),"")</f>
        <v>2.2590092958105181E-2</v>
      </c>
    </row>
    <row r="1932" spans="1:9" x14ac:dyDescent="0.3">
      <c r="A1932" s="8">
        <v>45827</v>
      </c>
      <c r="B1932" s="9" t="s">
        <v>48</v>
      </c>
      <c r="C1932" s="32">
        <v>38.700000000000003</v>
      </c>
      <c r="D1932" s="11">
        <v>15.299999999999999</v>
      </c>
      <c r="E1932" s="16">
        <v>15.299999999999999</v>
      </c>
      <c r="F1932" s="16">
        <v>15</v>
      </c>
      <c r="G1932" s="12">
        <f t="shared" si="30"/>
        <v>0.39534883720930225</v>
      </c>
      <c r="H1932" s="13">
        <f>COUNTIF(Rend_Filetadores[Data],Rend_Filetadores[[#This Row],[Data]])</f>
        <v>17</v>
      </c>
      <c r="I1932" s="23">
        <f>IFERROR(Rend_Filetadores[[#This Row],[Filé produzido (kg)]]/SUMIF(Rend_Filetadores[Data],Rend_Filetadores[[#This Row],[Data]],Rend_Filetadores[Filé produzido (kg)]),"")</f>
        <v>3.8966000254679737E-3</v>
      </c>
    </row>
    <row r="1933" spans="1:9" x14ac:dyDescent="0.3">
      <c r="A1933" s="8">
        <v>45827</v>
      </c>
      <c r="B1933" s="9" t="s">
        <v>21</v>
      </c>
      <c r="C1933" s="32">
        <v>533.79999999999995</v>
      </c>
      <c r="D1933" s="11">
        <v>247.9</v>
      </c>
      <c r="E1933" s="16">
        <v>247.9</v>
      </c>
      <c r="F1933" s="16">
        <v>5</v>
      </c>
      <c r="G1933" s="12">
        <f t="shared" si="30"/>
        <v>0.46440614462345453</v>
      </c>
      <c r="H1933" s="13">
        <f>COUNTIF(Rend_Filetadores[Data],Rend_Filetadores[[#This Row],[Data]])</f>
        <v>17</v>
      </c>
      <c r="I1933" s="23">
        <f>IFERROR(Rend_Filetadores[[#This Row],[Filé produzido (kg)]]/SUMIF(Rend_Filetadores[Data],Rend_Filetadores[[#This Row],[Data]],Rend_Filetadores[Filé produzido (kg)]),"")</f>
        <v>6.3135107602190252E-2</v>
      </c>
    </row>
    <row r="1934" spans="1:9" x14ac:dyDescent="0.3">
      <c r="A1934" s="8">
        <v>45828</v>
      </c>
      <c r="B1934" s="9" t="s">
        <v>21</v>
      </c>
      <c r="C1934" s="32">
        <v>633.1</v>
      </c>
      <c r="D1934" s="11">
        <v>272</v>
      </c>
      <c r="E1934" s="16">
        <v>272</v>
      </c>
      <c r="F1934" s="16"/>
      <c r="G1934" s="12">
        <f t="shared" si="30"/>
        <v>0.42963196967303741</v>
      </c>
      <c r="H1934" s="13">
        <f>COUNTIF(Rend_Filetadores[Data],Rend_Filetadores[[#This Row],[Data]])</f>
        <v>16</v>
      </c>
      <c r="I1934" s="23">
        <f>IFERROR(Rend_Filetadores[[#This Row],[Filé produzido (kg)]]/SUMIF(Rend_Filetadores[Data],Rend_Filetadores[[#This Row],[Data]],Rend_Filetadores[Filé produzido (kg)]),"")</f>
        <v>7.4282234256672422E-2</v>
      </c>
    </row>
    <row r="1935" spans="1:9" x14ac:dyDescent="0.3">
      <c r="A1935" s="8">
        <v>45827</v>
      </c>
      <c r="B1935" s="9" t="s">
        <v>30</v>
      </c>
      <c r="C1935" s="32">
        <v>423</v>
      </c>
      <c r="D1935" s="11">
        <v>185.50000000000003</v>
      </c>
      <c r="E1935" s="16">
        <v>185.50000000000003</v>
      </c>
      <c r="F1935" s="16"/>
      <c r="G1935" s="12">
        <f t="shared" si="30"/>
        <v>0.43853427895981095</v>
      </c>
      <c r="H1935" s="13">
        <f>COUNTIF(Rend_Filetadores[Data],Rend_Filetadores[[#This Row],[Data]])</f>
        <v>17</v>
      </c>
      <c r="I1935" s="23">
        <f>IFERROR(Rend_Filetadores[[#This Row],[Filé produzido (kg)]]/SUMIF(Rend_Filetadores[Data],Rend_Filetadores[[#This Row],[Data]],Rend_Filetadores[Filé produzido (kg)]),"")</f>
        <v>4.7243091812046362E-2</v>
      </c>
    </row>
    <row r="1936" spans="1:9" x14ac:dyDescent="0.3">
      <c r="A1936" s="8">
        <v>45827</v>
      </c>
      <c r="B1936" s="9" t="s">
        <v>15</v>
      </c>
      <c r="C1936" s="32">
        <v>550.09999999999991</v>
      </c>
      <c r="D1936" s="11">
        <v>235.7</v>
      </c>
      <c r="E1936" s="16">
        <v>235.7</v>
      </c>
      <c r="F1936" s="16"/>
      <c r="G1936" s="12">
        <f t="shared" si="30"/>
        <v>0.42846755135429926</v>
      </c>
      <c r="H1936" s="13">
        <f>COUNTIF(Rend_Filetadores[Data],Rend_Filetadores[[#This Row],[Data]])</f>
        <v>17</v>
      </c>
      <c r="I1936" s="23">
        <f>IFERROR(Rend_Filetadores[[#This Row],[Filé produzido (kg)]]/SUMIF(Rend_Filetadores[Data],Rend_Filetadores[[#This Row],[Data]],Rend_Filetadores[Filé produzido (kg)]),"")</f>
        <v>6.0028014771424928E-2</v>
      </c>
    </row>
    <row r="1937" spans="1:9" x14ac:dyDescent="0.3">
      <c r="A1937" s="8">
        <v>45828</v>
      </c>
      <c r="B1937" s="9" t="s">
        <v>15</v>
      </c>
      <c r="C1937" s="32">
        <v>630.19999999999993</v>
      </c>
      <c r="D1937" s="11">
        <v>254.9</v>
      </c>
      <c r="E1937" s="16">
        <v>254.9</v>
      </c>
      <c r="F1937" s="16"/>
      <c r="G1937" s="12">
        <f t="shared" si="30"/>
        <v>0.40447476991431297</v>
      </c>
      <c r="H1937" s="13">
        <f>COUNTIF(Rend_Filetadores[Data],Rend_Filetadores[[#This Row],[Data]])</f>
        <v>16</v>
      </c>
      <c r="I1937" s="23">
        <f>IFERROR(Rend_Filetadores[[#This Row],[Filé produzido (kg)]]/SUMIF(Rend_Filetadores[Data],Rend_Filetadores[[#This Row],[Data]],Rend_Filetadores[Filé produzido (kg)]),"")</f>
        <v>6.96122849706831E-2</v>
      </c>
    </row>
    <row r="1938" spans="1:9" x14ac:dyDescent="0.3">
      <c r="A1938" s="8">
        <v>45828</v>
      </c>
      <c r="B1938" s="9" t="s">
        <v>51</v>
      </c>
      <c r="C1938" s="32">
        <v>613.29999999999995</v>
      </c>
      <c r="D1938" s="11">
        <v>246.69999999999996</v>
      </c>
      <c r="E1938" s="16">
        <v>246.69999999999996</v>
      </c>
      <c r="F1938" s="16"/>
      <c r="G1938" s="12">
        <f t="shared" si="30"/>
        <v>0.40225012228925483</v>
      </c>
      <c r="H1938" s="13">
        <f>COUNTIF(Rend_Filetadores[Data],Rend_Filetadores[[#This Row],[Data]])</f>
        <v>16</v>
      </c>
      <c r="I1938" s="23">
        <f>IFERROR(Rend_Filetadores[[#This Row],[Filé produzido (kg)]]/SUMIF(Rend_Filetadores[Data],Rend_Filetadores[[#This Row],[Data]],Rend_Filetadores[Filé produzido (kg)]),"")</f>
        <v>6.7372894085003993E-2</v>
      </c>
    </row>
    <row r="1939" spans="1:9" x14ac:dyDescent="0.3">
      <c r="A1939" s="8">
        <v>45827</v>
      </c>
      <c r="B1939" s="9" t="s">
        <v>52</v>
      </c>
      <c r="C1939" s="32">
        <v>641.5</v>
      </c>
      <c r="D1939" s="11">
        <v>257.79999999999995</v>
      </c>
      <c r="E1939" s="16">
        <v>257.79999999999995</v>
      </c>
      <c r="F1939" s="16"/>
      <c r="G1939" s="12">
        <f t="shared" si="30"/>
        <v>0.40187061574434912</v>
      </c>
      <c r="H1939" s="13">
        <f>COUNTIF(Rend_Filetadores[Data],Rend_Filetadores[[#This Row],[Data]])</f>
        <v>17</v>
      </c>
      <c r="I1939" s="23">
        <f>IFERROR(Rend_Filetadores[[#This Row],[Filé produzido (kg)]]/SUMIF(Rend_Filetadores[Data],Rend_Filetadores[[#This Row],[Data]],Rend_Filetadores[Filé produzido (kg)]),"")</f>
        <v>6.5656437030434223E-2</v>
      </c>
    </row>
    <row r="1940" spans="1:9" x14ac:dyDescent="0.3">
      <c r="A1940" s="8">
        <v>45827</v>
      </c>
      <c r="B1940" s="9" t="s">
        <v>16</v>
      </c>
      <c r="C1940" s="32">
        <v>642.79999999999995</v>
      </c>
      <c r="D1940" s="11">
        <v>275.69999999999993</v>
      </c>
      <c r="E1940" s="16">
        <v>275.69999999999993</v>
      </c>
      <c r="F1940" s="16"/>
      <c r="G1940" s="12">
        <f t="shared" si="30"/>
        <v>0.42890479153702543</v>
      </c>
      <c r="H1940" s="13">
        <f>COUNTIF(Rend_Filetadores[Data],Rend_Filetadores[[#This Row],[Data]])</f>
        <v>17</v>
      </c>
      <c r="I1940" s="23">
        <f>IFERROR(Rend_Filetadores[[#This Row],[Filé produzido (kg)]]/SUMIF(Rend_Filetadores[Data],Rend_Filetadores[[#This Row],[Data]],Rend_Filetadores[Filé produzido (kg)]),"")</f>
        <v>7.0215204380491517E-2</v>
      </c>
    </row>
    <row r="1941" spans="1:9" x14ac:dyDescent="0.3">
      <c r="A1941" s="8">
        <v>45828</v>
      </c>
      <c r="B1941" s="9" t="s">
        <v>16</v>
      </c>
      <c r="C1941" s="32">
        <v>631.1</v>
      </c>
      <c r="D1941" s="11">
        <v>261.39999999999992</v>
      </c>
      <c r="E1941" s="16">
        <v>261.39999999999992</v>
      </c>
      <c r="F1941" s="16"/>
      <c r="G1941" s="12">
        <f t="shared" si="30"/>
        <v>0.41419743305339868</v>
      </c>
      <c r="H1941" s="13">
        <f>COUNTIF(Rend_Filetadores[Data],Rend_Filetadores[[#This Row],[Data]])</f>
        <v>16</v>
      </c>
      <c r="I1941" s="23">
        <f>IFERROR(Rend_Filetadores[[#This Row],[Filé produzido (kg)]]/SUMIF(Rend_Filetadores[Data],Rend_Filetadores[[#This Row],[Data]],Rend_Filetadores[Filé produzido (kg)]),"")</f>
        <v>7.138741189225796E-2</v>
      </c>
    </row>
    <row r="1942" spans="1:9" x14ac:dyDescent="0.3">
      <c r="A1942" s="8">
        <v>45827</v>
      </c>
      <c r="B1942" s="9" t="s">
        <v>26</v>
      </c>
      <c r="C1942" s="32">
        <v>581.19999999999993</v>
      </c>
      <c r="D1942" s="11">
        <v>254.6</v>
      </c>
      <c r="E1942" s="16">
        <v>254.6</v>
      </c>
      <c r="F1942" s="16"/>
      <c r="G1942" s="12">
        <f t="shared" si="30"/>
        <v>0.43805918788713011</v>
      </c>
      <c r="H1942" s="13">
        <f>COUNTIF(Rend_Filetadores[Data],Rend_Filetadores[[#This Row],[Data]])</f>
        <v>17</v>
      </c>
      <c r="I1942" s="23">
        <f>IFERROR(Rend_Filetadores[[#This Row],[Filé produzido (kg)]]/SUMIF(Rend_Filetadores[Data],Rend_Filetadores[[#This Row],[Data]],Rend_Filetadores[Filé produzido (kg)]),"")</f>
        <v>6.4841461861708902E-2</v>
      </c>
    </row>
    <row r="1943" spans="1:9" x14ac:dyDescent="0.3">
      <c r="A1943" s="8">
        <v>45828</v>
      </c>
      <c r="B1943" s="9" t="s">
        <v>26</v>
      </c>
      <c r="C1943" s="32">
        <v>551.79999999999995</v>
      </c>
      <c r="D1943" s="11">
        <v>219.40000000000003</v>
      </c>
      <c r="E1943" s="16">
        <v>219.40000000000003</v>
      </c>
      <c r="F1943" s="16"/>
      <c r="G1943" s="12">
        <f t="shared" si="30"/>
        <v>0.39760782892352309</v>
      </c>
      <c r="H1943" s="13">
        <f>COUNTIF(Rend_Filetadores[Data],Rend_Filetadores[[#This Row],[Data]])</f>
        <v>16</v>
      </c>
      <c r="I1943" s="36">
        <f>IFERROR(Rend_Filetadores[[#This Row],[Filé produzido (kg)]]/SUMIF(Rend_Filetadores[Data],Rend_Filetadores[[#This Row],[Data]],Rend_Filetadores[Filé produzido (kg)]),"")</f>
        <v>5.9917361014389457E-2</v>
      </c>
    </row>
    <row r="1944" spans="1:9" x14ac:dyDescent="0.3">
      <c r="A1944" s="8">
        <v>45828</v>
      </c>
      <c r="B1944" s="9" t="s">
        <v>32</v>
      </c>
      <c r="C1944" s="32">
        <v>246.8</v>
      </c>
      <c r="D1944" s="11">
        <v>93.5</v>
      </c>
      <c r="E1944" s="16">
        <v>93.5</v>
      </c>
      <c r="F1944" s="16"/>
      <c r="G1944" s="12">
        <f t="shared" si="30"/>
        <v>0.37884927066450563</v>
      </c>
      <c r="H1944" s="13">
        <f>COUNTIF(Rend_Filetadores[Data],Rend_Filetadores[[#This Row],[Data]])</f>
        <v>16</v>
      </c>
      <c r="I1944" s="36">
        <f>IFERROR(Rend_Filetadores[[#This Row],[Filé produzido (kg)]]/SUMIF(Rend_Filetadores[Data],Rend_Filetadores[[#This Row],[Data]],Rend_Filetadores[Filé produzido (kg)]),"")</f>
        <v>2.5534518025731145E-2</v>
      </c>
    </row>
    <row r="1945" spans="1:9" x14ac:dyDescent="0.3">
      <c r="A1945" s="8">
        <v>45828</v>
      </c>
      <c r="B1945" s="9" t="s">
        <v>9</v>
      </c>
      <c r="C1945" s="32">
        <v>645.4</v>
      </c>
      <c r="D1945" s="11">
        <v>286.69999999999993</v>
      </c>
      <c r="E1945" s="16">
        <v>286.69999999999993</v>
      </c>
      <c r="F1945" s="16"/>
      <c r="G1945" s="12">
        <f t="shared" si="30"/>
        <v>0.44422063836380532</v>
      </c>
      <c r="H1945" s="13">
        <f>COUNTIF(Rend_Filetadores[Data],Rend_Filetadores[[#This Row],[Data]])</f>
        <v>16</v>
      </c>
      <c r="I1945" s="36">
        <f>IFERROR(Rend_Filetadores[[#This Row],[Filé produzido (kg)]]/SUMIF(Rend_Filetadores[Data],Rend_Filetadores[[#This Row],[Data]],Rend_Filetadores[Filé produzido (kg)]),"")</f>
        <v>7.8296752063926403E-2</v>
      </c>
    </row>
    <row r="1946" spans="1:9" x14ac:dyDescent="0.3">
      <c r="A1946" s="8">
        <v>45827</v>
      </c>
      <c r="B1946" s="9" t="s">
        <v>9</v>
      </c>
      <c r="C1946" s="32">
        <v>640.20000000000005</v>
      </c>
      <c r="D1946" s="11">
        <v>270.8</v>
      </c>
      <c r="E1946" s="16">
        <v>270.8</v>
      </c>
      <c r="F1946" s="16"/>
      <c r="G1946" s="12">
        <f t="shared" si="30"/>
        <v>0.42299281474539208</v>
      </c>
      <c r="H1946" s="13">
        <f>COUNTIF(Rend_Filetadores[Data],Rend_Filetadores[[#This Row],[Data]])</f>
        <v>17</v>
      </c>
      <c r="I1946" s="36">
        <f>IFERROR(Rend_Filetadores[[#This Row],[Filé produzido (kg)]]/SUMIF(Rend_Filetadores[Data],Rend_Filetadores[[#This Row],[Data]],Rend_Filetadores[Filé produzido (kg)]),"")</f>
        <v>6.8967273653380873E-2</v>
      </c>
    </row>
    <row r="1947" spans="1:9" x14ac:dyDescent="0.3">
      <c r="A1947" s="8">
        <v>45827</v>
      </c>
      <c r="B1947" s="9" t="s">
        <v>17</v>
      </c>
      <c r="C1947" s="32">
        <v>629.29999999999995</v>
      </c>
      <c r="D1947" s="11">
        <v>262.00000000000006</v>
      </c>
      <c r="E1947" s="16">
        <v>262.00000000000006</v>
      </c>
      <c r="F1947" s="16"/>
      <c r="G1947" s="12">
        <f t="shared" si="30"/>
        <v>0.41633561099634525</v>
      </c>
      <c r="H1947" s="13">
        <f>COUNTIF(Rend_Filetadores[Data],Rend_Filetadores[[#This Row],[Data]])</f>
        <v>17</v>
      </c>
      <c r="I1947" s="36">
        <f>IFERROR(Rend_Filetadores[[#This Row],[Filé produzido (kg)]]/SUMIF(Rend_Filetadores[Data],Rend_Filetadores[[#This Row],[Data]],Rend_Filetadores[Filé produzido (kg)]),"")</f>
        <v>6.6726091939386237E-2</v>
      </c>
    </row>
    <row r="1948" spans="1:9" x14ac:dyDescent="0.3">
      <c r="A1948" s="8">
        <v>45828</v>
      </c>
      <c r="B1948" s="9" t="s">
        <v>17</v>
      </c>
      <c r="C1948" s="32">
        <v>626.59999999999991</v>
      </c>
      <c r="D1948" s="11">
        <v>240.70999999999995</v>
      </c>
      <c r="E1948" s="16">
        <v>240.70999999999995</v>
      </c>
      <c r="F1948" s="16"/>
      <c r="G1948" s="12">
        <f t="shared" si="30"/>
        <v>0.38415256942227893</v>
      </c>
      <c r="H1948" s="13">
        <f>COUNTIF(Rend_Filetadores[Data],Rend_Filetadores[[#This Row],[Data]])</f>
        <v>16</v>
      </c>
      <c r="I1948" s="36">
        <f>IFERROR(Rend_Filetadores[[#This Row],[Filé produzido (kg)]]/SUMIF(Rend_Filetadores[Data],Rend_Filetadores[[#This Row],[Data]],Rend_Filetadores[Filé produzido (kg)]),"")</f>
        <v>6.5737046352660353E-2</v>
      </c>
    </row>
    <row r="1949" spans="1:9" x14ac:dyDescent="0.3">
      <c r="A1949" s="8">
        <v>45827</v>
      </c>
      <c r="B1949" s="9" t="s">
        <v>20</v>
      </c>
      <c r="C1949" s="32">
        <v>744.00000000000011</v>
      </c>
      <c r="D1949" s="11">
        <v>334.90000000000003</v>
      </c>
      <c r="E1949" s="16">
        <v>334.90000000000003</v>
      </c>
      <c r="F1949" s="16"/>
      <c r="G1949" s="12">
        <f t="shared" si="30"/>
        <v>0.45013440860215054</v>
      </c>
      <c r="H1949" s="13">
        <f>COUNTIF(Rend_Filetadores[Data],Rend_Filetadores[[#This Row],[Data]])</f>
        <v>17</v>
      </c>
      <c r="I1949" s="36">
        <f>IFERROR(Rend_Filetadores[[#This Row],[Filé produzido (kg)]]/SUMIF(Rend_Filetadores[Data],Rend_Filetadores[[#This Row],[Data]],Rend_Filetadores[Filé produzido (kg)]),"")</f>
        <v>8.5292245001910114E-2</v>
      </c>
    </row>
    <row r="1950" spans="1:9" x14ac:dyDescent="0.3">
      <c r="A1950" s="8">
        <v>45828</v>
      </c>
      <c r="B1950" s="9" t="s">
        <v>20</v>
      </c>
      <c r="C1950" s="32">
        <v>765.69999999999993</v>
      </c>
      <c r="D1950" s="11">
        <v>311.39999999999992</v>
      </c>
      <c r="E1950" s="16">
        <v>311.39999999999992</v>
      </c>
      <c r="F1950" s="16"/>
      <c r="G1950" s="12">
        <f t="shared" si="30"/>
        <v>0.40668669191589391</v>
      </c>
      <c r="H1950" s="13">
        <f>COUNTIF(Rend_Filetadores[Data],Rend_Filetadores[[#This Row],[Data]])</f>
        <v>16</v>
      </c>
      <c r="I1950" s="23">
        <f>IFERROR(Rend_Filetadores[[#This Row],[Filé produzido (kg)]]/SUMIF(Rend_Filetadores[Data],Rend_Filetadores[[#This Row],[Data]],Rend_Filetadores[Filé produzido (kg)]),"")</f>
        <v>8.504223436591099E-2</v>
      </c>
    </row>
    <row r="1951" spans="1:9" x14ac:dyDescent="0.3">
      <c r="A1951" s="8">
        <v>45827</v>
      </c>
      <c r="B1951" s="9" t="s">
        <v>10</v>
      </c>
      <c r="C1951" s="32">
        <v>643.40000000000009</v>
      </c>
      <c r="D1951" s="11">
        <v>285.39999999999992</v>
      </c>
      <c r="E1951" s="16">
        <v>285.39999999999992</v>
      </c>
      <c r="F1951" s="16"/>
      <c r="G1951" s="12">
        <f t="shared" si="30"/>
        <v>0.44358097606465635</v>
      </c>
      <c r="H1951" s="13">
        <f>COUNTIF(Rend_Filetadores[Data],Rend_Filetadores[[#This Row],[Data]])</f>
        <v>17</v>
      </c>
      <c r="I1951" s="23">
        <f>IFERROR(Rend_Filetadores[[#This Row],[Filé produzido (kg)]]/SUMIF(Rend_Filetadores[Data],Rend_Filetadores[[#This Row],[Data]],Rend_Filetadores[Filé produzido (kg)]),"")</f>
        <v>7.2685597860690163E-2</v>
      </c>
    </row>
    <row r="1952" spans="1:9" x14ac:dyDescent="0.3">
      <c r="A1952" s="8">
        <v>45828</v>
      </c>
      <c r="B1952" s="9" t="s">
        <v>10</v>
      </c>
      <c r="C1952" s="32">
        <v>666.09999999999991</v>
      </c>
      <c r="D1952" s="11">
        <v>272.39999999999998</v>
      </c>
      <c r="E1952" s="16">
        <v>272.39999999999998</v>
      </c>
      <c r="F1952" s="16"/>
      <c r="G1952" s="12">
        <f t="shared" si="30"/>
        <v>0.40894760546464498</v>
      </c>
      <c r="H1952" s="13">
        <f>COUNTIF(Rend_Filetadores[Data],Rend_Filetadores[[#This Row],[Data]])</f>
        <v>16</v>
      </c>
      <c r="I1952" s="23">
        <f>IFERROR(Rend_Filetadores[[#This Row],[Filé produzido (kg)]]/SUMIF(Rend_Filetadores[Data],Rend_Filetadores[[#This Row],[Data]],Rend_Filetadores[Filé produzido (kg)]),"")</f>
        <v>7.439147283646165E-2</v>
      </c>
    </row>
    <row r="1953" spans="1:9" x14ac:dyDescent="0.3">
      <c r="A1953" s="8">
        <v>45827</v>
      </c>
      <c r="B1953" s="9" t="s">
        <v>12</v>
      </c>
      <c r="C1953" s="32">
        <v>463.99999999999994</v>
      </c>
      <c r="D1953" s="11">
        <v>201.9</v>
      </c>
      <c r="E1953" s="16">
        <v>201.9</v>
      </c>
      <c r="F1953" s="16"/>
      <c r="G1953" s="12">
        <f t="shared" si="30"/>
        <v>0.43512931034482766</v>
      </c>
      <c r="H1953" s="13">
        <f>COUNTIF(Rend_Filetadores[Data],Rend_Filetadores[[#This Row],[Data]])</f>
        <v>17</v>
      </c>
      <c r="I1953" s="23">
        <f>IFERROR(Rend_Filetadores[[#This Row],[Filé produzido (kg)]]/SUMIF(Rend_Filetadores[Data],Rend_Filetadores[[#This Row],[Data]],Rend_Filetadores[Filé produzido (kg)]),"")</f>
        <v>5.1419839551763658E-2</v>
      </c>
    </row>
    <row r="1954" spans="1:9" x14ac:dyDescent="0.3">
      <c r="A1954" s="8">
        <v>45828</v>
      </c>
      <c r="B1954" s="9" t="s">
        <v>12</v>
      </c>
      <c r="C1954" s="32">
        <v>532.6</v>
      </c>
      <c r="D1954" s="11">
        <v>219.5</v>
      </c>
      <c r="E1954" s="16">
        <v>219.5</v>
      </c>
      <c r="F1954" s="16"/>
      <c r="G1954" s="12">
        <f t="shared" si="30"/>
        <v>0.41212917761922641</v>
      </c>
      <c r="H1954" s="13">
        <f>COUNTIF(Rend_Filetadores[Data],Rend_Filetadores[[#This Row],[Data]])</f>
        <v>16</v>
      </c>
      <c r="I1954" s="23">
        <f>IFERROR(Rend_Filetadores[[#This Row],[Filé produzido (kg)]]/SUMIF(Rend_Filetadores[Data],Rend_Filetadores[[#This Row],[Data]],Rend_Filetadores[Filé produzido (kg)]),"")</f>
        <v>5.9944670659336757E-2</v>
      </c>
    </row>
    <row r="1955" spans="1:9" x14ac:dyDescent="0.3">
      <c r="A1955" s="8">
        <v>45827</v>
      </c>
      <c r="B1955" s="9" t="s">
        <v>11</v>
      </c>
      <c r="C1955" s="32">
        <v>642.69999999999993</v>
      </c>
      <c r="D1955" s="11">
        <v>280.10000000000002</v>
      </c>
      <c r="E1955" s="16">
        <v>280.10000000000002</v>
      </c>
      <c r="F1955" s="16"/>
      <c r="G1955" s="12">
        <f t="shared" si="30"/>
        <v>0.43581764431305436</v>
      </c>
      <c r="H1955" s="13">
        <f>COUNTIF(Rend_Filetadores[Data],Rend_Filetadores[[#This Row],[Data]])</f>
        <v>17</v>
      </c>
      <c r="I1955" s="23">
        <f>IFERROR(Rend_Filetadores[[#This Row],[Filé produzido (kg)]]/SUMIF(Rend_Filetadores[Data],Rend_Filetadores[[#This Row],[Data]],Rend_Filetadores[Filé produzido (kg)]),"")</f>
        <v>7.1335795237488869E-2</v>
      </c>
    </row>
    <row r="1956" spans="1:9" x14ac:dyDescent="0.3">
      <c r="A1956" s="8">
        <v>45828</v>
      </c>
      <c r="B1956" s="9" t="s">
        <v>11</v>
      </c>
      <c r="C1956" s="32">
        <v>585.4</v>
      </c>
      <c r="D1956" s="11">
        <v>241.20000000000005</v>
      </c>
      <c r="E1956" s="16">
        <v>241.20000000000005</v>
      </c>
      <c r="F1956" s="16"/>
      <c r="G1956" s="12">
        <f t="shared" si="30"/>
        <v>0.41202596515203288</v>
      </c>
      <c r="H1956" s="13">
        <f>COUNTIF(Rend_Filetadores[Data],Rend_Filetadores[[#This Row],[Data]])</f>
        <v>16</v>
      </c>
      <c r="I1956" s="23">
        <f>IFERROR(Rend_Filetadores[[#This Row],[Filé produzido (kg)]]/SUMIF(Rend_Filetadores[Data],Rend_Filetadores[[#This Row],[Data]],Rend_Filetadores[Filé produzido (kg)]),"")</f>
        <v>6.5870863612902175E-2</v>
      </c>
    </row>
    <row r="1957" spans="1:9" x14ac:dyDescent="0.3">
      <c r="A1957" s="8">
        <v>45828</v>
      </c>
      <c r="B1957" s="9" t="s">
        <v>19</v>
      </c>
      <c r="C1957" s="32">
        <v>109.4</v>
      </c>
      <c r="D1957" s="11">
        <v>43.6</v>
      </c>
      <c r="E1957" s="16">
        <v>43.6</v>
      </c>
      <c r="F1957" s="16"/>
      <c r="G1957" s="12">
        <f t="shared" si="30"/>
        <v>0.39853747714808041</v>
      </c>
      <c r="H1957" s="13">
        <f>COUNTIF(Rend_Filetadores[Data],Rend_Filetadores[[#This Row],[Data]])</f>
        <v>16</v>
      </c>
      <c r="I1957" s="23">
        <f>IFERROR(Rend_Filetadores[[#This Row],[Filé produzido (kg)]]/SUMIF(Rend_Filetadores[Data],Rend_Filetadores[[#This Row],[Data]],Rend_Filetadores[Filé produzido (kg)]),"")</f>
        <v>1.1907005197025434E-2</v>
      </c>
    </row>
    <row r="1958" spans="1:9" x14ac:dyDescent="0.3">
      <c r="A1958" s="8">
        <v>45827</v>
      </c>
      <c r="B1958" s="9" t="s">
        <v>45</v>
      </c>
      <c r="C1958" s="32">
        <v>425.6</v>
      </c>
      <c r="D1958" s="11">
        <v>181.00000000000006</v>
      </c>
      <c r="E1958" s="16">
        <v>181.00000000000006</v>
      </c>
      <c r="F1958" s="16"/>
      <c r="G1958" s="12">
        <f t="shared" si="30"/>
        <v>0.42528195488721815</v>
      </c>
      <c r="H1958" s="13">
        <f>COUNTIF(Rend_Filetadores[Data],Rend_Filetadores[[#This Row],[Data]])</f>
        <v>17</v>
      </c>
      <c r="I1958" s="23">
        <f>IFERROR(Rend_Filetadores[[#This Row],[Filé produzido (kg)]]/SUMIF(Rend_Filetadores[Data],Rend_Filetadores[[#This Row],[Data]],Rend_Filetadores[Filé produzido (kg)]),"")</f>
        <v>4.6097032981026374E-2</v>
      </c>
    </row>
    <row r="1959" spans="1:9" x14ac:dyDescent="0.3">
      <c r="A1959" s="8">
        <v>45828</v>
      </c>
      <c r="B1959" s="9" t="s">
        <v>45</v>
      </c>
      <c r="C1959" s="32">
        <v>419.9</v>
      </c>
      <c r="D1959" s="11">
        <v>166.89999999999998</v>
      </c>
      <c r="E1959" s="16">
        <v>166.89999999999998</v>
      </c>
      <c r="F1959" s="16"/>
      <c r="G1959" s="12">
        <f t="shared" si="30"/>
        <v>0.39747558942605377</v>
      </c>
      <c r="H1959" s="13">
        <f>COUNTIF(Rend_Filetadores[Data],Rend_Filetadores[[#This Row],[Data]])</f>
        <v>16</v>
      </c>
      <c r="I1959" s="23">
        <f>IFERROR(Rend_Filetadores[[#This Row],[Filé produzido (kg)]]/SUMIF(Rend_Filetadores[Data],Rend_Filetadores[[#This Row],[Data]],Rend_Filetadores[Filé produzido (kg)]),"")</f>
        <v>4.5579797417053772E-2</v>
      </c>
    </row>
    <row r="1960" spans="1:9" x14ac:dyDescent="0.3">
      <c r="A1960" s="8">
        <v>45827</v>
      </c>
      <c r="B1960" s="9" t="s">
        <v>14</v>
      </c>
      <c r="C1960" s="32">
        <v>849.6</v>
      </c>
      <c r="D1960" s="11">
        <v>380.99999999999983</v>
      </c>
      <c r="E1960" s="16">
        <v>380.99999999999983</v>
      </c>
      <c r="F1960" s="16"/>
      <c r="G1960" s="12">
        <f t="shared" si="30"/>
        <v>0.44844632768361559</v>
      </c>
      <c r="H1960" s="13">
        <f>COUNTIF(Rend_Filetadores[Data],Rend_Filetadores[[#This Row],[Data]])</f>
        <v>17</v>
      </c>
      <c r="I1960" s="23">
        <f>IFERROR(Rend_Filetadores[[#This Row],[Filé produzido (kg)]]/SUMIF(Rend_Filetadores[Data],Rend_Filetadores[[#This Row],[Data]],Rend_Filetadores[Filé produzido (kg)]),"")</f>
        <v>9.7032981026359308E-2</v>
      </c>
    </row>
    <row r="1961" spans="1:9" x14ac:dyDescent="0.3">
      <c r="A1961" s="8">
        <v>45828</v>
      </c>
      <c r="B1961" s="9" t="s">
        <v>14</v>
      </c>
      <c r="C1961" s="32">
        <v>794.8</v>
      </c>
      <c r="D1961" s="11">
        <v>345.29999999999995</v>
      </c>
      <c r="E1961" s="16">
        <v>345.29999999999995</v>
      </c>
      <c r="F1961" s="16"/>
      <c r="G1961" s="12">
        <f t="shared" si="30"/>
        <v>0.43444891796678409</v>
      </c>
      <c r="H1961" s="13">
        <f>COUNTIF(Rend_Filetadores[Data],Rend_Filetadores[[#This Row],[Data]])</f>
        <v>16</v>
      </c>
      <c r="I1961" s="23">
        <f>IFERROR(Rend_Filetadores[[#This Row],[Filé produzido (kg)]]/SUMIF(Rend_Filetadores[Data],Rend_Filetadores[[#This Row],[Data]],Rend_Filetadores[Filé produzido (kg)]),"")</f>
        <v>9.4300204003047741E-2</v>
      </c>
    </row>
    <row r="1962" spans="1:9" x14ac:dyDescent="0.3">
      <c r="A1962" s="8">
        <v>45831</v>
      </c>
      <c r="B1962" s="9" t="s">
        <v>9</v>
      </c>
      <c r="C1962" s="32">
        <v>724</v>
      </c>
      <c r="D1962" s="11">
        <v>313.2999999999999</v>
      </c>
      <c r="E1962" s="16">
        <v>313.2999999999999</v>
      </c>
      <c r="F1962" s="16"/>
      <c r="G1962" s="12">
        <f t="shared" si="30"/>
        <v>0.4327348066298341</v>
      </c>
      <c r="H1962" s="13">
        <f>COUNTIF(Rend_Filetadores[Data],Rend_Filetadores[[#This Row],[Data]])</f>
        <v>16</v>
      </c>
      <c r="I1962" s="23">
        <f>IFERROR(Rend_Filetadores[[#This Row],[Filé produzido (kg)]]/SUMIF(Rend_Filetadores[Data],Rend_Filetadores[[#This Row],[Data]],Rend_Filetadores[Filé produzido (kg)]),"")</f>
        <v>8.1078737987316699E-2</v>
      </c>
    </row>
    <row r="1963" spans="1:9" x14ac:dyDescent="0.3">
      <c r="A1963" s="8">
        <v>45831</v>
      </c>
      <c r="B1963" s="9" t="s">
        <v>26</v>
      </c>
      <c r="C1963" s="32">
        <v>570.30000000000007</v>
      </c>
      <c r="D1963" s="11">
        <v>233.33499999999998</v>
      </c>
      <c r="E1963" s="16">
        <v>233.33499999999998</v>
      </c>
      <c r="F1963" s="16"/>
      <c r="G1963" s="12">
        <f t="shared" si="30"/>
        <v>0.40914431001227414</v>
      </c>
      <c r="H1963" s="13">
        <f>COUNTIF(Rend_Filetadores[Data],Rend_Filetadores[[#This Row],[Data]])</f>
        <v>16</v>
      </c>
      <c r="I1963" s="23">
        <f>IFERROR(Rend_Filetadores[[#This Row],[Filé produzido (kg)]]/SUMIF(Rend_Filetadores[Data],Rend_Filetadores[[#This Row],[Data]],Rend_Filetadores[Filé produzido (kg)]),"")</f>
        <v>6.0384638775201234E-2</v>
      </c>
    </row>
    <row r="1964" spans="1:9" x14ac:dyDescent="0.3">
      <c r="A1964" s="8">
        <v>45831</v>
      </c>
      <c r="B1964" s="9" t="s">
        <v>10</v>
      </c>
      <c r="C1964" s="32">
        <v>677.40000000000009</v>
      </c>
      <c r="D1964" s="11">
        <v>278.89999999999992</v>
      </c>
      <c r="E1964" s="16">
        <v>278.89999999999992</v>
      </c>
      <c r="F1964" s="16"/>
      <c r="G1964" s="12">
        <f t="shared" si="30"/>
        <v>0.41172128727487434</v>
      </c>
      <c r="H1964" s="13">
        <f>COUNTIF(Rend_Filetadores[Data],Rend_Filetadores[[#This Row],[Data]])</f>
        <v>16</v>
      </c>
      <c r="I1964" s="23">
        <f>IFERROR(Rend_Filetadores[[#This Row],[Filé produzido (kg)]]/SUMIF(Rend_Filetadores[Data],Rend_Filetadores[[#This Row],[Data]],Rend_Filetadores[Filé produzido (kg)]),"")</f>
        <v>7.2176380544725915E-2</v>
      </c>
    </row>
    <row r="1965" spans="1:9" x14ac:dyDescent="0.3">
      <c r="A1965" s="8">
        <v>45831</v>
      </c>
      <c r="B1965" s="9" t="s">
        <v>11</v>
      </c>
      <c r="C1965" s="32">
        <v>581.99999999999989</v>
      </c>
      <c r="D1965" s="11">
        <v>254.5</v>
      </c>
      <c r="E1965" s="16">
        <v>254.5</v>
      </c>
      <c r="F1965" s="16"/>
      <c r="G1965" s="12">
        <f t="shared" si="30"/>
        <v>0.43728522336769771</v>
      </c>
      <c r="H1965" s="13">
        <f>COUNTIF(Rend_Filetadores[Data],Rend_Filetadores[[#This Row],[Data]])</f>
        <v>16</v>
      </c>
      <c r="I1965" s="23">
        <f>IFERROR(Rend_Filetadores[[#This Row],[Filé produzido (kg)]]/SUMIF(Rend_Filetadores[Data],Rend_Filetadores[[#This Row],[Data]],Rend_Filetadores[Filé produzido (kg)]),"")</f>
        <v>6.586191770753945E-2</v>
      </c>
    </row>
    <row r="1966" spans="1:9" x14ac:dyDescent="0.3">
      <c r="A1966" s="8">
        <v>45831</v>
      </c>
      <c r="B1966" s="9" t="s">
        <v>16</v>
      </c>
      <c r="C1966" s="32">
        <v>697.1</v>
      </c>
      <c r="D1966" s="11">
        <v>297.89999999999998</v>
      </c>
      <c r="E1966" s="16">
        <v>297.89999999999998</v>
      </c>
      <c r="F1966" s="16"/>
      <c r="G1966" s="12">
        <f t="shared" si="30"/>
        <v>0.42734184478554005</v>
      </c>
      <c r="H1966" s="13">
        <f>COUNTIF(Rend_Filetadores[Data],Rend_Filetadores[[#This Row],[Data]])</f>
        <v>16</v>
      </c>
      <c r="I1966" s="23">
        <f>IFERROR(Rend_Filetadores[[#This Row],[Filé produzido (kg)]]/SUMIF(Rend_Filetadores[Data],Rend_Filetadores[[#This Row],[Data]],Rend_Filetadores[Filé produzido (kg)]),"")</f>
        <v>7.7093380294994102E-2</v>
      </c>
    </row>
    <row r="1967" spans="1:9" x14ac:dyDescent="0.3">
      <c r="A1967" s="8">
        <v>45831</v>
      </c>
      <c r="B1967" s="9" t="s">
        <v>14</v>
      </c>
      <c r="C1967" s="32">
        <v>848.19999999999993</v>
      </c>
      <c r="D1967" s="11">
        <v>374.60000000000014</v>
      </c>
      <c r="E1967" s="16">
        <v>374.60000000000014</v>
      </c>
      <c r="F1967" s="16"/>
      <c r="G1967" s="12">
        <f t="shared" si="30"/>
        <v>0.44164112237679815</v>
      </c>
      <c r="H1967" s="13">
        <f>COUNTIF(Rend_Filetadores[Data],Rend_Filetadores[[#This Row],[Data]])</f>
        <v>16</v>
      </c>
      <c r="I1967" s="23">
        <f>IFERROR(Rend_Filetadores[[#This Row],[Filé produzido (kg)]]/SUMIF(Rend_Filetadores[Data],Rend_Filetadores[[#This Row],[Data]],Rend_Filetadores[Filé produzido (kg)]),"")</f>
        <v>9.6942531918445124E-2</v>
      </c>
    </row>
    <row r="1968" spans="1:9" x14ac:dyDescent="0.3">
      <c r="A1968" s="8">
        <v>45831</v>
      </c>
      <c r="B1968" s="9" t="s">
        <v>15</v>
      </c>
      <c r="C1968" s="32">
        <v>662.12000000000012</v>
      </c>
      <c r="D1968" s="11">
        <v>291.82</v>
      </c>
      <c r="E1968" s="16">
        <v>291.82</v>
      </c>
      <c r="F1968" s="16"/>
      <c r="G1968" s="12">
        <f t="shared" si="30"/>
        <v>0.4407358182806741</v>
      </c>
      <c r="H1968" s="13">
        <f>COUNTIF(Rend_Filetadores[Data],Rend_Filetadores[[#This Row],[Data]])</f>
        <v>16</v>
      </c>
      <c r="I1968" s="23">
        <f>IFERROR(Rend_Filetadores[[#This Row],[Filé produzido (kg)]]/SUMIF(Rend_Filetadores[Data],Rend_Filetadores[[#This Row],[Data]],Rend_Filetadores[Filé produzido (kg)]),"")</f>
        <v>7.5519940374908293E-2</v>
      </c>
    </row>
    <row r="1969" spans="1:9" x14ac:dyDescent="0.3">
      <c r="A1969" s="8">
        <v>45831</v>
      </c>
      <c r="B1969" s="9" t="s">
        <v>17</v>
      </c>
      <c r="C1969" s="32">
        <v>619</v>
      </c>
      <c r="D1969" s="11">
        <v>258.2</v>
      </c>
      <c r="E1969" s="16">
        <v>258.2</v>
      </c>
      <c r="F1969" s="16"/>
      <c r="G1969" s="12">
        <f t="shared" si="30"/>
        <v>0.41712439418416797</v>
      </c>
      <c r="H1969" s="13">
        <f>COUNTIF(Rend_Filetadores[Data],Rend_Filetadores[[#This Row],[Data]])</f>
        <v>16</v>
      </c>
      <c r="I1969" s="23">
        <f>IFERROR(Rend_Filetadores[[#This Row],[Filé produzido (kg)]]/SUMIF(Rend_Filetadores[Data],Rend_Filetadores[[#This Row],[Data]],Rend_Filetadores[Filé produzido (kg)]),"")</f>
        <v>6.6819438711539031E-2</v>
      </c>
    </row>
    <row r="1970" spans="1:9" x14ac:dyDescent="0.3">
      <c r="A1970" s="8">
        <v>45831</v>
      </c>
      <c r="B1970" s="9" t="s">
        <v>18</v>
      </c>
      <c r="C1970" s="32">
        <v>484.5</v>
      </c>
      <c r="D1970" s="11">
        <v>210.59999999999997</v>
      </c>
      <c r="E1970" s="16">
        <v>210.59999999999997</v>
      </c>
      <c r="F1970" s="16"/>
      <c r="G1970" s="12">
        <f t="shared" si="30"/>
        <v>0.43467492260061913</v>
      </c>
      <c r="H1970" s="13">
        <f>COUNTIF(Rend_Filetadores[Data],Rend_Filetadores[[#This Row],[Data]])</f>
        <v>16</v>
      </c>
      <c r="I1970" s="23">
        <f>IFERROR(Rend_Filetadores[[#This Row],[Filé produzido (kg)]]/SUMIF(Rend_Filetadores[Data],Rend_Filetadores[[#This Row],[Data]],Rend_Filetadores[Filé produzido (kg)]),"")</f>
        <v>5.4501060389814553E-2</v>
      </c>
    </row>
    <row r="1971" spans="1:9" x14ac:dyDescent="0.3">
      <c r="A1971" s="8">
        <v>45831</v>
      </c>
      <c r="B1971" s="9" t="s">
        <v>20</v>
      </c>
      <c r="C1971" s="32">
        <v>718.04</v>
      </c>
      <c r="D1971" s="11">
        <v>307.50000000000006</v>
      </c>
      <c r="E1971" s="16">
        <v>307.50000000000006</v>
      </c>
      <c r="F1971" s="16"/>
      <c r="G1971" s="12">
        <f t="shared" si="30"/>
        <v>0.42824912261155379</v>
      </c>
      <c r="H1971" s="13">
        <f>COUNTIF(Rend_Filetadores[Data],Rend_Filetadores[[#This Row],[Data]])</f>
        <v>16</v>
      </c>
      <c r="I1971" s="23">
        <f>IFERROR(Rend_Filetadores[[#This Row],[Filé produzido (kg)]]/SUMIF(Rend_Filetadores[Data],Rend_Filetadores[[#This Row],[Data]],Rend_Filetadores[Filé produzido (kg)]),"")</f>
        <v>7.9577759116182256E-2</v>
      </c>
    </row>
    <row r="1972" spans="1:9" x14ac:dyDescent="0.3">
      <c r="A1972" s="8">
        <v>45831</v>
      </c>
      <c r="B1972" s="9" t="s">
        <v>21</v>
      </c>
      <c r="C1972" s="32">
        <v>621</v>
      </c>
      <c r="D1972" s="11">
        <v>282.79999999999995</v>
      </c>
      <c r="E1972" s="16">
        <v>282.79999999999995</v>
      </c>
      <c r="F1972" s="16"/>
      <c r="G1972" s="12">
        <f t="shared" si="30"/>
        <v>0.45539452495974225</v>
      </c>
      <c r="H1972" s="13">
        <f>COUNTIF(Rend_Filetadores[Data],Rend_Filetadores[[#This Row],[Data]])</f>
        <v>16</v>
      </c>
      <c r="I1972" s="23">
        <f>IFERROR(Rend_Filetadores[[#This Row],[Filé produzido (kg)]]/SUMIF(Rend_Filetadores[Data],Rend_Filetadores[[#This Row],[Data]],Rend_Filetadores[Filé produzido (kg)]),"")</f>
        <v>7.3185659440833606E-2</v>
      </c>
    </row>
    <row r="1973" spans="1:9" x14ac:dyDescent="0.3">
      <c r="A1973" s="8">
        <v>45831</v>
      </c>
      <c r="B1973" s="9" t="s">
        <v>42</v>
      </c>
      <c r="C1973" s="32">
        <v>396</v>
      </c>
      <c r="D1973" s="11">
        <v>154.79999999999998</v>
      </c>
      <c r="E1973" s="16">
        <v>154.79999999999998</v>
      </c>
      <c r="F1973" s="16"/>
      <c r="G1973" s="12">
        <f t="shared" si="30"/>
        <v>0.39090909090909087</v>
      </c>
      <c r="H1973" s="13">
        <f>COUNTIF(Rend_Filetadores[Data],Rend_Filetadores[[#This Row],[Data]])</f>
        <v>16</v>
      </c>
      <c r="I1973" s="23">
        <f>IFERROR(Rend_Filetadores[[#This Row],[Filé produzido (kg)]]/SUMIF(Rend_Filetadores[Data],Rend_Filetadores[[#This Row],[Data]],Rend_Filetadores[Filé produzido (kg)]),"")</f>
        <v>4.0060608491658566E-2</v>
      </c>
    </row>
    <row r="1974" spans="1:9" x14ac:dyDescent="0.3">
      <c r="A1974" s="8">
        <v>45831</v>
      </c>
      <c r="B1974" s="9" t="s">
        <v>45</v>
      </c>
      <c r="C1974" s="32">
        <v>416.6</v>
      </c>
      <c r="D1974" s="11">
        <v>175.70000000000005</v>
      </c>
      <c r="E1974" s="16">
        <v>175.70000000000005</v>
      </c>
      <c r="F1974" s="16"/>
      <c r="G1974" s="12">
        <f t="shared" si="30"/>
        <v>0.42174747959673559</v>
      </c>
      <c r="H1974" s="13">
        <f>COUNTIF(Rend_Filetadores[Data],Rend_Filetadores[[#This Row],[Data]])</f>
        <v>16</v>
      </c>
      <c r="I1974" s="23">
        <f>IFERROR(Rend_Filetadores[[#This Row],[Filé produzido (kg)]]/SUMIF(Rend_Filetadores[Data],Rend_Filetadores[[#This Row],[Data]],Rend_Filetadores[Filé produzido (kg)]),"")</f>
        <v>4.5469308216953566E-2</v>
      </c>
    </row>
    <row r="1975" spans="1:9" x14ac:dyDescent="0.3">
      <c r="A1975" s="8">
        <v>45831</v>
      </c>
      <c r="B1975" s="9" t="s">
        <v>12</v>
      </c>
      <c r="C1975" s="32">
        <v>541.99999999999989</v>
      </c>
      <c r="D1975" s="11">
        <v>237.69000000000003</v>
      </c>
      <c r="E1975" s="16">
        <v>237.69000000000003</v>
      </c>
      <c r="F1975" s="16"/>
      <c r="G1975" s="12">
        <f t="shared" si="30"/>
        <v>0.43854243542435439</v>
      </c>
      <c r="H1975" s="13">
        <f>COUNTIF(Rend_Filetadores[Data],Rend_Filetadores[[#This Row],[Data]])</f>
        <v>16</v>
      </c>
      <c r="I1975" s="23">
        <f>IFERROR(Rend_Filetadores[[#This Row],[Filé produzido (kg)]]/SUMIF(Rend_Filetadores[Data],Rend_Filetadores[[#This Row],[Data]],Rend_Filetadores[Filé produzido (kg)]),"")</f>
        <v>6.1511666875854819E-2</v>
      </c>
    </row>
    <row r="1976" spans="1:9" x14ac:dyDescent="0.3">
      <c r="A1976" s="8">
        <v>45831</v>
      </c>
      <c r="B1976" s="9" t="s">
        <v>38</v>
      </c>
      <c r="C1976" s="32">
        <v>444</v>
      </c>
      <c r="D1976" s="11">
        <v>188.4</v>
      </c>
      <c r="E1976" s="16">
        <v>188.4</v>
      </c>
      <c r="F1976" s="16"/>
      <c r="G1976" s="12">
        <f t="shared" si="30"/>
        <v>0.42432432432432432</v>
      </c>
      <c r="H1976" s="13">
        <f>COUNTIF(Rend_Filetadores[Data],Rend_Filetadores[[#This Row],[Data]])</f>
        <v>16</v>
      </c>
      <c r="I1976" s="23">
        <f>IFERROR(Rend_Filetadores[[#This Row],[Filé produzido (kg)]]/SUMIF(Rend_Filetadores[Data],Rend_Filetadores[[#This Row],[Data]],Rend_Filetadores[Filé produzido (kg)]),"")</f>
        <v>4.8755934365817016E-2</v>
      </c>
    </row>
    <row r="1977" spans="1:9" x14ac:dyDescent="0.3">
      <c r="A1977" s="8">
        <v>45831</v>
      </c>
      <c r="B1977" s="9" t="s">
        <v>48</v>
      </c>
      <c r="C1977" s="32">
        <v>9.3000000000000007</v>
      </c>
      <c r="D1977" s="11">
        <v>4.0999999999999996</v>
      </c>
      <c r="E1977" s="16">
        <v>4.0999999999999996</v>
      </c>
      <c r="F1977" s="16"/>
      <c r="G1977" s="12">
        <f t="shared" si="30"/>
        <v>0.44086021505376338</v>
      </c>
      <c r="H1977" s="13">
        <f>COUNTIF(Rend_Filetadores[Data],Rend_Filetadores[[#This Row],[Data]])</f>
        <v>16</v>
      </c>
      <c r="I1977" s="23">
        <f>IFERROR(Rend_Filetadores[[#This Row],[Filé produzido (kg)]]/SUMIF(Rend_Filetadores[Data],Rend_Filetadores[[#This Row],[Data]],Rend_Filetadores[Filé produzido (kg)]),"")</f>
        <v>1.0610367882157631E-3</v>
      </c>
    </row>
    <row r="1978" spans="1:9" x14ac:dyDescent="0.3">
      <c r="A1978" s="8">
        <v>45832</v>
      </c>
      <c r="B1978" s="9" t="s">
        <v>9</v>
      </c>
      <c r="C1978" s="32">
        <v>632.9</v>
      </c>
      <c r="D1978" s="11">
        <v>270.69999999999993</v>
      </c>
      <c r="E1978" s="16">
        <v>270.69999999999993</v>
      </c>
      <c r="F1978" s="16"/>
      <c r="G1978" s="12">
        <f t="shared" si="30"/>
        <v>0.42771369884657917</v>
      </c>
      <c r="H1978" s="13">
        <f>COUNTIF(Rend_Filetadores[Data],Rend_Filetadores[[#This Row],[Data]])</f>
        <v>16</v>
      </c>
      <c r="I1978" s="23">
        <f>IFERROR(Rend_Filetadores[[#This Row],[Filé produzido (kg)]]/SUMIF(Rend_Filetadores[Data],Rend_Filetadores[[#This Row],[Data]],Rend_Filetadores[Filé produzido (kg)]),"")</f>
        <v>6.8218015402604706E-2</v>
      </c>
    </row>
    <row r="1979" spans="1:9" x14ac:dyDescent="0.3">
      <c r="A1979" s="8">
        <v>45832</v>
      </c>
      <c r="B1979" s="9" t="s">
        <v>26</v>
      </c>
      <c r="C1979" s="32">
        <v>614.5</v>
      </c>
      <c r="D1979" s="11">
        <v>258.3</v>
      </c>
      <c r="E1979" s="16">
        <v>258.3</v>
      </c>
      <c r="F1979" s="16"/>
      <c r="G1979" s="12">
        <f t="shared" si="30"/>
        <v>0.42034174125305129</v>
      </c>
      <c r="H1979" s="13">
        <f>COUNTIF(Rend_Filetadores[Data],Rend_Filetadores[[#This Row],[Data]])</f>
        <v>16</v>
      </c>
      <c r="I1979" s="23">
        <f>IFERROR(Rend_Filetadores[[#This Row],[Filé produzido (kg)]]/SUMIF(Rend_Filetadores[Data],Rend_Filetadores[[#This Row],[Data]],Rend_Filetadores[Filé produzido (kg)]),"")</f>
        <v>6.5093141405588487E-2</v>
      </c>
    </row>
    <row r="1980" spans="1:9" x14ac:dyDescent="0.3">
      <c r="A1980" s="8">
        <v>45832</v>
      </c>
      <c r="B1980" s="9" t="s">
        <v>10</v>
      </c>
      <c r="C1980" s="32">
        <v>630.49999999999989</v>
      </c>
      <c r="D1980" s="11">
        <v>273.2</v>
      </c>
      <c r="E1980" s="16">
        <v>273.2</v>
      </c>
      <c r="F1980" s="16"/>
      <c r="G1980" s="12">
        <f t="shared" si="30"/>
        <v>0.4333068992862808</v>
      </c>
      <c r="H1980" s="13">
        <f>COUNTIF(Rend_Filetadores[Data],Rend_Filetadores[[#This Row],[Data]])</f>
        <v>16</v>
      </c>
      <c r="I1980" s="23">
        <f>IFERROR(Rend_Filetadores[[#This Row],[Filé produzido (kg)]]/SUMIF(Rend_Filetadores[Data],Rend_Filetadores[[#This Row],[Data]],Rend_Filetadores[Filé produzido (kg)]),"")</f>
        <v>6.8848030321358E-2</v>
      </c>
    </row>
    <row r="1981" spans="1:9" x14ac:dyDescent="0.3">
      <c r="A1981" s="8">
        <v>45832</v>
      </c>
      <c r="B1981" s="9" t="s">
        <v>11</v>
      </c>
      <c r="C1981" s="32">
        <v>554.79999999999995</v>
      </c>
      <c r="D1981" s="11">
        <v>239.10000000000005</v>
      </c>
      <c r="E1981" s="16">
        <v>239.10000000000005</v>
      </c>
      <c r="F1981" s="16"/>
      <c r="G1981" s="12">
        <f t="shared" si="30"/>
        <v>0.4309661139149244</v>
      </c>
      <c r="H1981" s="13">
        <f>COUNTIF(Rend_Filetadores[Data],Rend_Filetadores[[#This Row],[Data]])</f>
        <v>16</v>
      </c>
      <c r="I1981" s="23">
        <f>IFERROR(Rend_Filetadores[[#This Row],[Filé produzido (kg)]]/SUMIF(Rend_Filetadores[Data],Rend_Filetadores[[#This Row],[Data]],Rend_Filetadores[Filé produzido (kg)]),"")</f>
        <v>6.0254626829563333E-2</v>
      </c>
    </row>
    <row r="1982" spans="1:9" x14ac:dyDescent="0.3">
      <c r="A1982" s="8">
        <v>45832</v>
      </c>
      <c r="B1982" s="9" t="s">
        <v>16</v>
      </c>
      <c r="C1982" s="32">
        <v>550.5</v>
      </c>
      <c r="D1982" s="11">
        <v>241.8</v>
      </c>
      <c r="E1982" s="16">
        <v>241.8</v>
      </c>
      <c r="F1982" s="16"/>
      <c r="G1982" s="12">
        <f t="shared" si="30"/>
        <v>0.43923705722070849</v>
      </c>
      <c r="H1982" s="13">
        <f>COUNTIF(Rend_Filetadores[Data],Rend_Filetadores[[#This Row],[Data]])</f>
        <v>16</v>
      </c>
      <c r="I1982" s="23">
        <f>IFERROR(Rend_Filetadores[[#This Row],[Filé produzido (kg)]]/SUMIF(Rend_Filetadores[Data],Rend_Filetadores[[#This Row],[Data]],Rend_Filetadores[Filé produzido (kg)]),"")</f>
        <v>6.0935042941816862E-2</v>
      </c>
    </row>
    <row r="1983" spans="1:9" x14ac:dyDescent="0.3">
      <c r="A1983" s="8">
        <v>45832</v>
      </c>
      <c r="B1983" s="9" t="s">
        <v>58</v>
      </c>
      <c r="C1983" s="32">
        <v>586.1</v>
      </c>
      <c r="D1983" s="11">
        <v>239.05999999999995</v>
      </c>
      <c r="E1983" s="16">
        <v>239.05999999999995</v>
      </c>
      <c r="F1983" s="16"/>
      <c r="G1983" s="12">
        <f t="shared" si="30"/>
        <v>0.40788261388841485</v>
      </c>
      <c r="H1983" s="13">
        <f>COUNTIF(Rend_Filetadores[Data],Rend_Filetadores[[#This Row],[Data]])</f>
        <v>16</v>
      </c>
      <c r="I1983" s="23">
        <f>IFERROR(Rend_Filetadores[[#This Row],[Filé produzido (kg)]]/SUMIF(Rend_Filetadores[Data],Rend_Filetadores[[#This Row],[Data]],Rend_Filetadores[Filé produzido (kg)]),"")</f>
        <v>6.024454659086325E-2</v>
      </c>
    </row>
    <row r="1984" spans="1:9" x14ac:dyDescent="0.3">
      <c r="A1984" s="8">
        <v>45832</v>
      </c>
      <c r="B1984" s="9" t="s">
        <v>14</v>
      </c>
      <c r="C1984" s="32">
        <v>741.6</v>
      </c>
      <c r="D1984" s="11">
        <v>326.2999999999999</v>
      </c>
      <c r="E1984" s="16">
        <v>326.2999999999999</v>
      </c>
      <c r="F1984" s="16"/>
      <c r="G1984" s="12">
        <f t="shared" si="30"/>
        <v>0.43999460625674203</v>
      </c>
      <c r="H1984" s="13">
        <f>COUNTIF(Rend_Filetadores[Data],Rend_Filetadores[[#This Row],[Data]])</f>
        <v>16</v>
      </c>
      <c r="I1984" s="23">
        <f>IFERROR(Rend_Filetadores[[#This Row],[Filé produzido (kg)]]/SUMIF(Rend_Filetadores[Data],Rend_Filetadores[[#This Row],[Data]],Rend_Filetadores[Filé produzido (kg)]),"")</f>
        <v>8.2229547195677558E-2</v>
      </c>
    </row>
    <row r="1985" spans="1:9" x14ac:dyDescent="0.3">
      <c r="A1985" s="8">
        <v>45832</v>
      </c>
      <c r="B1985" s="9" t="s">
        <v>15</v>
      </c>
      <c r="C1985" s="32">
        <v>661.6</v>
      </c>
      <c r="D1985" s="11">
        <v>283.00000000000017</v>
      </c>
      <c r="E1985" s="16">
        <v>283.00000000000017</v>
      </c>
      <c r="F1985" s="16"/>
      <c r="G1985" s="12">
        <f t="shared" si="30"/>
        <v>0.42775090689238232</v>
      </c>
      <c r="H1985" s="13">
        <f>COUNTIF(Rend_Filetadores[Data],Rend_Filetadores[[#This Row],[Data]])</f>
        <v>16</v>
      </c>
      <c r="I1985" s="23">
        <f>IFERROR(Rend_Filetadores[[#This Row],[Filé produzido (kg)]]/SUMIF(Rend_Filetadores[Data],Rend_Filetadores[[#This Row],[Data]],Rend_Filetadores[Filé produzido (kg)]),"")</f>
        <v>7.1317688802870885E-2</v>
      </c>
    </row>
    <row r="1986" spans="1:9" x14ac:dyDescent="0.3">
      <c r="A1986" s="8">
        <v>45832</v>
      </c>
      <c r="B1986" s="9" t="s">
        <v>17</v>
      </c>
      <c r="C1986" s="32">
        <v>516.5</v>
      </c>
      <c r="D1986" s="11">
        <v>216.4</v>
      </c>
      <c r="E1986" s="16">
        <v>216.4</v>
      </c>
      <c r="F1986" s="16"/>
      <c r="G1986" s="12">
        <f t="shared" si="30"/>
        <v>0.41897386253630203</v>
      </c>
      <c r="H1986" s="13">
        <f>COUNTIF(Rend_Filetadores[Data],Rend_Filetadores[[#This Row],[Data]])</f>
        <v>16</v>
      </c>
      <c r="I1986" s="23">
        <f>IFERROR(Rend_Filetadores[[#This Row],[Filé produzido (kg)]]/SUMIF(Rend_Filetadores[Data],Rend_Filetadores[[#This Row],[Data]],Rend_Filetadores[Filé produzido (kg)]),"")</f>
        <v>5.4534091367283571E-2</v>
      </c>
    </row>
    <row r="1987" spans="1:9" x14ac:dyDescent="0.3">
      <c r="A1987" s="8">
        <v>45832</v>
      </c>
      <c r="B1987" s="9" t="s">
        <v>18</v>
      </c>
      <c r="C1987" s="32">
        <v>424.1</v>
      </c>
      <c r="D1987" s="11">
        <v>181.70000000000005</v>
      </c>
      <c r="E1987" s="16">
        <v>181.70000000000005</v>
      </c>
      <c r="F1987" s="16"/>
      <c r="G1987" s="12">
        <f t="shared" si="30"/>
        <v>0.4284366894600331</v>
      </c>
      <c r="H1987" s="13">
        <f>COUNTIF(Rend_Filetadores[Data],Rend_Filetadores[[#This Row],[Data]])</f>
        <v>16</v>
      </c>
      <c r="I1987" s="23">
        <f>IFERROR(Rend_Filetadores[[#This Row],[Filé produzido (kg)]]/SUMIF(Rend_Filetadores[Data],Rend_Filetadores[[#This Row],[Data]],Rend_Filetadores[Filé produzido (kg)]),"")</f>
        <v>4.5789484294988116E-2</v>
      </c>
    </row>
    <row r="1988" spans="1:9" x14ac:dyDescent="0.3">
      <c r="A1988" s="8">
        <v>45832</v>
      </c>
      <c r="B1988" s="9" t="s">
        <v>20</v>
      </c>
      <c r="C1988" s="32">
        <v>723.6</v>
      </c>
      <c r="D1988" s="11">
        <v>310.99999999999994</v>
      </c>
      <c r="E1988" s="16">
        <v>310.99999999999994</v>
      </c>
      <c r="F1988" s="16"/>
      <c r="G1988" s="12">
        <f t="shared" ref="G1988:G2051" si="31">IFERROR(D1988/C1988,"")</f>
        <v>0.42979546710889988</v>
      </c>
      <c r="H1988" s="13">
        <f>COUNTIF(Rend_Filetadores[Data],Rend_Filetadores[[#This Row],[Data]])</f>
        <v>16</v>
      </c>
      <c r="I1988" s="23">
        <f>IFERROR(Rend_Filetadores[[#This Row],[Filé produzido (kg)]]/SUMIF(Rend_Filetadores[Data],Rend_Filetadores[[#This Row],[Data]],Rend_Filetadores[Filé produzido (kg)]),"")</f>
        <v>7.8373855892907518E-2</v>
      </c>
    </row>
    <row r="1989" spans="1:9" x14ac:dyDescent="0.3">
      <c r="A1989" s="8">
        <v>45832</v>
      </c>
      <c r="B1989" s="9" t="s">
        <v>21</v>
      </c>
      <c r="C1989" s="32">
        <v>523.6</v>
      </c>
      <c r="D1989" s="11">
        <v>236.10000000000002</v>
      </c>
      <c r="E1989" s="16">
        <v>236.10000000000002</v>
      </c>
      <c r="F1989" s="16"/>
      <c r="G1989" s="12">
        <f t="shared" si="31"/>
        <v>0.45091673032849505</v>
      </c>
      <c r="H1989" s="13">
        <f>COUNTIF(Rend_Filetadores[Data],Rend_Filetadores[[#This Row],[Data]])</f>
        <v>16</v>
      </c>
      <c r="I1989" s="23">
        <f>IFERROR(Rend_Filetadores[[#This Row],[Filé produzido (kg)]]/SUMIF(Rend_Filetadores[Data],Rend_Filetadores[[#This Row],[Data]],Rend_Filetadores[Filé produzido (kg)]),"")</f>
        <v>5.9498608927059396E-2</v>
      </c>
    </row>
    <row r="1990" spans="1:9" x14ac:dyDescent="0.3">
      <c r="A1990" s="8">
        <v>45832</v>
      </c>
      <c r="B1990" s="9" t="s">
        <v>27</v>
      </c>
      <c r="C1990" s="32">
        <v>655.69999999999993</v>
      </c>
      <c r="D1990" s="11">
        <v>277.80000000000007</v>
      </c>
      <c r="E1990" s="16">
        <v>277.80000000000007</v>
      </c>
      <c r="F1990" s="16"/>
      <c r="G1990" s="12">
        <f t="shared" si="31"/>
        <v>0.42366936098825697</v>
      </c>
      <c r="H1990" s="13">
        <f>COUNTIF(Rend_Filetadores[Data],Rend_Filetadores[[#This Row],[Data]])</f>
        <v>16</v>
      </c>
      <c r="I1990" s="23">
        <f>IFERROR(Rend_Filetadores[[#This Row],[Filé produzido (kg)]]/SUMIF(Rend_Filetadores[Data],Rend_Filetadores[[#This Row],[Data]],Rend_Filetadores[Filé produzido (kg)]),"")</f>
        <v>7.0007257771864048E-2</v>
      </c>
    </row>
    <row r="1991" spans="1:9" x14ac:dyDescent="0.3">
      <c r="A1991" s="8">
        <v>45832</v>
      </c>
      <c r="B1991" s="9" t="s">
        <v>59</v>
      </c>
      <c r="C1991" s="32">
        <v>515.4</v>
      </c>
      <c r="D1991" s="11">
        <v>226.10000000000005</v>
      </c>
      <c r="E1991" s="16">
        <v>226.10000000000005</v>
      </c>
      <c r="F1991" s="16"/>
      <c r="G1991" s="12">
        <f t="shared" si="31"/>
        <v>0.43868839736127291</v>
      </c>
      <c r="H1991" s="13">
        <f>COUNTIF(Rend_Filetadores[Data],Rend_Filetadores[[#This Row],[Data]])</f>
        <v>16</v>
      </c>
      <c r="I1991" s="23">
        <f>IFERROR(Rend_Filetadores[[#This Row],[Filé produzido (kg)]]/SUMIF(Rend_Filetadores[Data],Rend_Filetadores[[#This Row],[Data]],Rend_Filetadores[Filé produzido (kg)]),"")</f>
        <v>5.6978549252046297E-2</v>
      </c>
    </row>
    <row r="1992" spans="1:9" x14ac:dyDescent="0.3">
      <c r="A1992" s="8">
        <v>45832</v>
      </c>
      <c r="B1992" s="9" t="s">
        <v>60</v>
      </c>
      <c r="C1992" s="32">
        <v>468.6</v>
      </c>
      <c r="D1992" s="11">
        <v>188.2</v>
      </c>
      <c r="E1992" s="16">
        <v>188.2</v>
      </c>
      <c r="F1992" s="16"/>
      <c r="G1992" s="12">
        <f t="shared" si="31"/>
        <v>0.40162185232607761</v>
      </c>
      <c r="H1992" s="13">
        <f>COUNTIF(Rend_Filetadores[Data],Rend_Filetadores[[#This Row],[Data]])</f>
        <v>16</v>
      </c>
      <c r="I1992" s="23">
        <f>IFERROR(Rend_Filetadores[[#This Row],[Filé produzido (kg)]]/SUMIF(Rend_Filetadores[Data],Rend_Filetadores[[#This Row],[Data]],Rend_Filetadores[Filé produzido (kg)]),"")</f>
        <v>4.742752308374662E-2</v>
      </c>
    </row>
    <row r="1993" spans="1:9" x14ac:dyDescent="0.3">
      <c r="A1993" s="8">
        <v>45832</v>
      </c>
      <c r="B1993" s="9" t="s">
        <v>12</v>
      </c>
      <c r="C1993" s="32">
        <v>453.9</v>
      </c>
      <c r="D1993" s="11">
        <v>199.39999999999998</v>
      </c>
      <c r="E1993" s="16">
        <v>199.39999999999998</v>
      </c>
      <c r="F1993" s="16"/>
      <c r="G1993" s="12">
        <f t="shared" si="31"/>
        <v>0.43930381141220531</v>
      </c>
      <c r="H1993" s="13">
        <f>COUNTIF(Rend_Filetadores[Data],Rend_Filetadores[[#This Row],[Data]])</f>
        <v>16</v>
      </c>
      <c r="I1993" s="23">
        <f>IFERROR(Rend_Filetadores[[#This Row],[Filé produzido (kg)]]/SUMIF(Rend_Filetadores[Data],Rend_Filetadores[[#This Row],[Data]],Rend_Filetadores[Filé produzido (kg)]),"")</f>
        <v>5.024998991976129E-2</v>
      </c>
    </row>
    <row r="1994" spans="1:9" x14ac:dyDescent="0.3">
      <c r="A1994" s="8">
        <v>45833</v>
      </c>
      <c r="B1994" s="9" t="s">
        <v>9</v>
      </c>
      <c r="C1994" s="32">
        <v>889.3</v>
      </c>
      <c r="D1994" s="11">
        <v>363.4</v>
      </c>
      <c r="E1994" s="16">
        <v>363.4</v>
      </c>
      <c r="F1994" s="16"/>
      <c r="G1994" s="12">
        <f t="shared" si="31"/>
        <v>0.40863600584729565</v>
      </c>
      <c r="H1994" s="13">
        <f>COUNTIF(Rend_Filetadores[Data],Rend_Filetadores[[#This Row],[Data]])</f>
        <v>14</v>
      </c>
      <c r="I1994" s="23">
        <f>IFERROR(Rend_Filetadores[[#This Row],[Filé produzido (kg)]]/SUMIF(Rend_Filetadores[Data],Rend_Filetadores[[#This Row],[Data]],Rend_Filetadores[Filé produzido (kg)]),"")</f>
        <v>9.3494010620343293E-2</v>
      </c>
    </row>
    <row r="1995" spans="1:9" x14ac:dyDescent="0.3">
      <c r="A1995" s="8">
        <v>45833</v>
      </c>
      <c r="B1995" s="9" t="s">
        <v>26</v>
      </c>
      <c r="C1995" s="32">
        <v>707.1</v>
      </c>
      <c r="D1995" s="11">
        <v>281.67999999999995</v>
      </c>
      <c r="E1995" s="16">
        <v>281.67999999999995</v>
      </c>
      <c r="F1995" s="16"/>
      <c r="G1995" s="12">
        <f t="shared" si="31"/>
        <v>0.39835949653514346</v>
      </c>
      <c r="H1995" s="13">
        <f>COUNTIF(Rend_Filetadores[Data],Rend_Filetadores[[#This Row],[Data]])</f>
        <v>14</v>
      </c>
      <c r="I1995" s="23">
        <f>IFERROR(Rend_Filetadores[[#This Row],[Filé produzido (kg)]]/SUMIF(Rend_Filetadores[Data],Rend_Filetadores[[#This Row],[Data]],Rend_Filetadores[Filé produzido (kg)]),"")</f>
        <v>7.2469435639896246E-2</v>
      </c>
    </row>
    <row r="1996" spans="1:9" x14ac:dyDescent="0.3">
      <c r="A1996" s="8">
        <v>45833</v>
      </c>
      <c r="B1996" s="9" t="s">
        <v>10</v>
      </c>
      <c r="C1996" s="32">
        <v>693.69999999999993</v>
      </c>
      <c r="D1996" s="11">
        <v>291.00000000000011</v>
      </c>
      <c r="E1996" s="16">
        <v>291.00000000000011</v>
      </c>
      <c r="F1996" s="16"/>
      <c r="G1996" s="12">
        <f t="shared" si="31"/>
        <v>0.41948969295084348</v>
      </c>
      <c r="H1996" s="13">
        <f>COUNTIF(Rend_Filetadores[Data],Rend_Filetadores[[#This Row],[Data]])</f>
        <v>14</v>
      </c>
      <c r="I1996" s="23">
        <f>IFERROR(Rend_Filetadores[[#This Row],[Filé produzido (kg)]]/SUMIF(Rend_Filetadores[Data],Rend_Filetadores[[#This Row],[Data]],Rend_Filetadores[Filé produzido (kg)]),"")</f>
        <v>7.4867245708640368E-2</v>
      </c>
    </row>
    <row r="1997" spans="1:9" x14ac:dyDescent="0.3">
      <c r="A1997" s="8">
        <v>45833</v>
      </c>
      <c r="B1997" s="9" t="s">
        <v>11</v>
      </c>
      <c r="C1997" s="32">
        <v>614.09999999999991</v>
      </c>
      <c r="D1997" s="11">
        <v>249.00000000000003</v>
      </c>
      <c r="E1997" s="16">
        <v>249.00000000000003</v>
      </c>
      <c r="F1997" s="16"/>
      <c r="G1997" s="12">
        <f t="shared" si="31"/>
        <v>0.4054714215925746</v>
      </c>
      <c r="H1997" s="13">
        <f>COUNTIF(Rend_Filetadores[Data],Rend_Filetadores[[#This Row],[Data]])</f>
        <v>14</v>
      </c>
      <c r="I1997" s="23">
        <f>IFERROR(Rend_Filetadores[[#This Row],[Filé produzido (kg)]]/SUMIF(Rend_Filetadores[Data],Rend_Filetadores[[#This Row],[Data]],Rend_Filetadores[Filé produzido (kg)]),"")</f>
        <v>6.4061663853785034E-2</v>
      </c>
    </row>
    <row r="1998" spans="1:9" x14ac:dyDescent="0.3">
      <c r="A1998" s="8">
        <v>45833</v>
      </c>
      <c r="B1998" s="9" t="s">
        <v>16</v>
      </c>
      <c r="C1998" s="32">
        <v>628.79999999999995</v>
      </c>
      <c r="D1998" s="11">
        <v>253.29999999999998</v>
      </c>
      <c r="E1998" s="16">
        <v>253.29999999999998</v>
      </c>
      <c r="F1998" s="16"/>
      <c r="G1998" s="12">
        <f t="shared" si="31"/>
        <v>0.40283078880407125</v>
      </c>
      <c r="H1998" s="13">
        <f>COUNTIF(Rend_Filetadores[Data],Rend_Filetadores[[#This Row],[Data]])</f>
        <v>14</v>
      </c>
      <c r="I1998" s="23">
        <f>IFERROR(Rend_Filetadores[[#This Row],[Filé produzido (kg)]]/SUMIF(Rend_Filetadores[Data],Rend_Filetadores[[#This Row],[Data]],Rend_Filetadores[Filé produzido (kg)]),"")</f>
        <v>6.5167949615115447E-2</v>
      </c>
    </row>
    <row r="1999" spans="1:9" x14ac:dyDescent="0.3">
      <c r="A1999" s="8">
        <v>45833</v>
      </c>
      <c r="B1999" s="9" t="s">
        <v>14</v>
      </c>
      <c r="C1999" s="32">
        <v>870.9</v>
      </c>
      <c r="D1999" s="11">
        <v>368.8</v>
      </c>
      <c r="E1999" s="16">
        <v>368.8</v>
      </c>
      <c r="F1999" s="16"/>
      <c r="G1999" s="12">
        <f t="shared" si="31"/>
        <v>0.42346997359053856</v>
      </c>
      <c r="H1999" s="13">
        <f>COUNTIF(Rend_Filetadores[Data],Rend_Filetadores[[#This Row],[Data]])</f>
        <v>14</v>
      </c>
      <c r="I1999" s="23">
        <f>IFERROR(Rend_Filetadores[[#This Row],[Filé produzido (kg)]]/SUMIF(Rend_Filetadores[Data],Rend_Filetadores[[#This Row],[Data]],Rend_Filetadores[Filé produzido (kg)]),"")</f>
        <v>9.4883299715967553E-2</v>
      </c>
    </row>
    <row r="2000" spans="1:9" x14ac:dyDescent="0.3">
      <c r="A2000" s="8">
        <v>45833</v>
      </c>
      <c r="B2000" s="9" t="s">
        <v>15</v>
      </c>
      <c r="C2000" s="32">
        <v>683.3</v>
      </c>
      <c r="D2000" s="11">
        <v>276.59999999999997</v>
      </c>
      <c r="E2000" s="16">
        <v>276.59999999999997</v>
      </c>
      <c r="F2000" s="16"/>
      <c r="G2000" s="12">
        <f t="shared" si="31"/>
        <v>0.40480023415776378</v>
      </c>
      <c r="H2000" s="13">
        <f>COUNTIF(Rend_Filetadores[Data],Rend_Filetadores[[#This Row],[Data]])</f>
        <v>14</v>
      </c>
      <c r="I2000" s="23">
        <f>IFERROR(Rend_Filetadores[[#This Row],[Filé produzido (kg)]]/SUMIF(Rend_Filetadores[Data],Rend_Filetadores[[#This Row],[Data]],Rend_Filetadores[Filé produzido (kg)]),"")</f>
        <v>7.1162474786975655E-2</v>
      </c>
    </row>
    <row r="2001" spans="1:9" x14ac:dyDescent="0.3">
      <c r="A2001" s="8">
        <v>45833</v>
      </c>
      <c r="B2001" s="9" t="s">
        <v>17</v>
      </c>
      <c r="C2001" s="32">
        <v>725.19999999999993</v>
      </c>
      <c r="D2001" s="11">
        <v>286.5</v>
      </c>
      <c r="E2001" s="16">
        <v>286.5</v>
      </c>
      <c r="F2001" s="16"/>
      <c r="G2001" s="12">
        <f t="shared" si="31"/>
        <v>0.39506343077771655</v>
      </c>
      <c r="H2001" s="13">
        <f>COUNTIF(Rend_Filetadores[Data],Rend_Filetadores[[#This Row],[Data]])</f>
        <v>14</v>
      </c>
      <c r="I2001" s="23">
        <f>IFERROR(Rend_Filetadores[[#This Row],[Filé produzido (kg)]]/SUMIF(Rend_Filetadores[Data],Rend_Filetadores[[#This Row],[Data]],Rend_Filetadores[Filé produzido (kg)]),"")</f>
        <v>7.370950479562012E-2</v>
      </c>
    </row>
    <row r="2002" spans="1:9" x14ac:dyDescent="0.3">
      <c r="A2002" s="8">
        <v>45833</v>
      </c>
      <c r="B2002" s="9" t="s">
        <v>18</v>
      </c>
      <c r="C2002" s="32">
        <v>560.9</v>
      </c>
      <c r="D2002" s="11">
        <v>220.10000000000002</v>
      </c>
      <c r="E2002" s="16">
        <v>220.10000000000002</v>
      </c>
      <c r="F2002" s="16"/>
      <c r="G2002" s="12">
        <f t="shared" si="31"/>
        <v>0.39240506329113928</v>
      </c>
      <c r="H2002" s="13">
        <f>COUNTIF(Rend_Filetadores[Data],Rend_Filetadores[[#This Row],[Data]])</f>
        <v>14</v>
      </c>
      <c r="I2002" s="23">
        <f>IFERROR(Rend_Filetadores[[#This Row],[Filé produzido (kg)]]/SUMIF(Rend_Filetadores[Data],Rend_Filetadores[[#This Row],[Data]],Rend_Filetadores[Filé produzido (kg)]),"")</f>
        <v>5.6626394434610788E-2</v>
      </c>
    </row>
    <row r="2003" spans="1:9" x14ac:dyDescent="0.3">
      <c r="A2003" s="8">
        <v>45833</v>
      </c>
      <c r="B2003" s="9" t="s">
        <v>20</v>
      </c>
      <c r="C2003" s="32">
        <v>865</v>
      </c>
      <c r="D2003" s="11">
        <v>343.9</v>
      </c>
      <c r="E2003" s="16">
        <v>343.9</v>
      </c>
      <c r="F2003" s="16"/>
      <c r="G2003" s="12">
        <f t="shared" si="31"/>
        <v>0.39757225433526011</v>
      </c>
      <c r="H2003" s="13">
        <f>COUNTIF(Rend_Filetadores[Data],Rend_Filetadores[[#This Row],[Data]])</f>
        <v>14</v>
      </c>
      <c r="I2003" s="23">
        <f>IFERROR(Rend_Filetadores[[#This Row],[Filé produzido (kg)]]/SUMIF(Rend_Filetadores[Data],Rend_Filetadores[[#This Row],[Data]],Rend_Filetadores[Filé produzido (kg)]),"")</f>
        <v>8.8477133330589042E-2</v>
      </c>
    </row>
    <row r="2004" spans="1:9" x14ac:dyDescent="0.3">
      <c r="A2004" s="8">
        <v>45833</v>
      </c>
      <c r="B2004" s="9" t="s">
        <v>21</v>
      </c>
      <c r="C2004" s="32">
        <v>805</v>
      </c>
      <c r="D2004" s="11">
        <v>351.00000000000011</v>
      </c>
      <c r="E2004" s="16">
        <v>351.00000000000011</v>
      </c>
      <c r="F2004" s="16">
        <v>-10</v>
      </c>
      <c r="G2004" s="12">
        <f t="shared" si="31"/>
        <v>0.43602484472049702</v>
      </c>
      <c r="H2004" s="13">
        <f>COUNTIF(Rend_Filetadores[Data],Rend_Filetadores[[#This Row],[Data]])</f>
        <v>14</v>
      </c>
      <c r="I2004" s="23">
        <f>IFERROR(Rend_Filetadores[[#This Row],[Filé produzido (kg)]]/SUMIF(Rend_Filetadores[Data],Rend_Filetadores[[#This Row],[Data]],Rend_Filetadores[Filé produzido (kg)]),"")</f>
        <v>9.0303791215576523E-2</v>
      </c>
    </row>
    <row r="2005" spans="1:9" x14ac:dyDescent="0.3">
      <c r="A2005" s="8">
        <v>45833</v>
      </c>
      <c r="B2005" s="9" t="s">
        <v>32</v>
      </c>
      <c r="C2005" s="32">
        <v>215.3</v>
      </c>
      <c r="D2005" s="11">
        <v>83</v>
      </c>
      <c r="E2005" s="16">
        <v>83</v>
      </c>
      <c r="F2005" s="16"/>
      <c r="G2005" s="12">
        <f t="shared" si="31"/>
        <v>0.38550859266140269</v>
      </c>
      <c r="H2005" s="13">
        <f>COUNTIF(Rend_Filetadores[Data],Rend_Filetadores[[#This Row],[Data]])</f>
        <v>14</v>
      </c>
      <c r="I2005" s="23">
        <f>IFERROR(Rend_Filetadores[[#This Row],[Filé produzido (kg)]]/SUMIF(Rend_Filetadores[Data],Rend_Filetadores[[#This Row],[Data]],Rend_Filetadores[Filé produzido (kg)]),"")</f>
        <v>2.1353887951261676E-2</v>
      </c>
    </row>
    <row r="2006" spans="1:9" x14ac:dyDescent="0.3">
      <c r="A2006" s="8">
        <v>45833</v>
      </c>
      <c r="B2006" s="9" t="s">
        <v>58</v>
      </c>
      <c r="C2006" s="32">
        <v>680.6</v>
      </c>
      <c r="D2006" s="11">
        <v>276.3</v>
      </c>
      <c r="E2006" s="16">
        <v>276.3</v>
      </c>
      <c r="F2006" s="16"/>
      <c r="G2006" s="12">
        <f t="shared" si="31"/>
        <v>0.40596532471348812</v>
      </c>
      <c r="H2006" s="13">
        <f>COUNTIF(Rend_Filetadores[Data],Rend_Filetadores[[#This Row],[Data]])</f>
        <v>14</v>
      </c>
      <c r="I2006" s="23">
        <f>IFERROR(Rend_Filetadores[[#This Row],[Filé produzido (kg)]]/SUMIF(Rend_Filetadores[Data],Rend_Filetadores[[#This Row],[Data]],Rend_Filetadores[Filé produzido (kg)]),"")</f>
        <v>7.1085292059440988E-2</v>
      </c>
    </row>
    <row r="2007" spans="1:9" x14ac:dyDescent="0.3">
      <c r="A2007" s="8">
        <v>45833</v>
      </c>
      <c r="B2007" s="9" t="s">
        <v>12</v>
      </c>
      <c r="C2007" s="32">
        <v>581.69999999999993</v>
      </c>
      <c r="D2007" s="11">
        <v>242.30000000000004</v>
      </c>
      <c r="E2007" s="16">
        <v>242.30000000000004</v>
      </c>
      <c r="F2007" s="16"/>
      <c r="G2007" s="12">
        <f t="shared" si="31"/>
        <v>0.41653773422726503</v>
      </c>
      <c r="H2007" s="13">
        <f>COUNTIF(Rend_Filetadores[Data],Rend_Filetadores[[#This Row],[Data]])</f>
        <v>14</v>
      </c>
      <c r="I2007" s="23">
        <f>IFERROR(Rend_Filetadores[[#This Row],[Filé produzido (kg)]]/SUMIF(Rend_Filetadores[Data],Rend_Filetadores[[#This Row],[Data]],Rend_Filetadores[Filé produzido (kg)]),"")</f>
        <v>6.233791627217717E-2</v>
      </c>
    </row>
    <row r="2008" spans="1:9" x14ac:dyDescent="0.3">
      <c r="A2008" s="8">
        <v>45834</v>
      </c>
      <c r="B2008" s="9" t="s">
        <v>9</v>
      </c>
      <c r="C2008" s="32">
        <v>550.19999999999993</v>
      </c>
      <c r="D2008" s="11">
        <f>Rend_Filetadores[[#This Row],[Filé produzido (kg)]]-Rend_Filetadores[[#This Row],[Correção]]</f>
        <v>226.89999999999992</v>
      </c>
      <c r="E2008" s="16">
        <v>226.89999999999992</v>
      </c>
      <c r="F2008" s="16"/>
      <c r="G2008" s="12">
        <f t="shared" si="31"/>
        <v>0.41239549254816421</v>
      </c>
      <c r="H2008" s="13">
        <f>COUNTIF(Rend_Filetadores[Data],Rend_Filetadores[[#This Row],[Data]])</f>
        <v>16</v>
      </c>
      <c r="I2008" s="23">
        <f>IFERROR(Rend_Filetadores[[#This Row],[Filé produzido (kg)]]/SUMIF(Rend_Filetadores[Data],Rend_Filetadores[[#This Row],[Data]],Rend_Filetadores[Filé produzido (kg)]),"")</f>
        <v>7.6850127011007588E-2</v>
      </c>
    </row>
    <row r="2009" spans="1:9" x14ac:dyDescent="0.3">
      <c r="A2009" s="8">
        <v>45834</v>
      </c>
      <c r="B2009" s="9" t="s">
        <v>26</v>
      </c>
      <c r="C2009" s="32">
        <v>442.7</v>
      </c>
      <c r="D2009" s="11">
        <f>Rend_Filetadores[[#This Row],[Filé produzido (kg)]]-Rend_Filetadores[[#This Row],[Correção]]</f>
        <v>175.70000000000005</v>
      </c>
      <c r="E2009" s="16">
        <v>175.70000000000005</v>
      </c>
      <c r="F2009" s="16"/>
      <c r="G2009" s="12">
        <f t="shared" si="31"/>
        <v>0.39688276485204438</v>
      </c>
      <c r="H2009" s="13">
        <f>COUNTIF(Rend_Filetadores[Data],Rend_Filetadores[[#This Row],[Data]])</f>
        <v>16</v>
      </c>
      <c r="I2009" s="23">
        <f>IFERROR(Rend_Filetadores[[#This Row],[Filé produzido (kg)]]/SUMIF(Rend_Filetadores[Data],Rend_Filetadores[[#This Row],[Data]],Rend_Filetadores[Filé produzido (kg)]),"")</f>
        <v>5.9508890770533451E-2</v>
      </c>
    </row>
    <row r="2010" spans="1:9" x14ac:dyDescent="0.3">
      <c r="A2010" s="8">
        <v>45834</v>
      </c>
      <c r="B2010" s="9" t="s">
        <v>10</v>
      </c>
      <c r="C2010" s="32">
        <v>554.49999999999989</v>
      </c>
      <c r="D2010" s="11">
        <f>Rend_Filetadores[[#This Row],[Filé produzido (kg)]]-Rend_Filetadores[[#This Row],[Correção]]</f>
        <v>239.9</v>
      </c>
      <c r="E2010" s="16">
        <v>239.9</v>
      </c>
      <c r="F2010" s="16"/>
      <c r="G2010" s="12">
        <f t="shared" si="31"/>
        <v>0.43264201983769174</v>
      </c>
      <c r="H2010" s="13">
        <f>COUNTIF(Rend_Filetadores[Data],Rend_Filetadores[[#This Row],[Data]])</f>
        <v>16</v>
      </c>
      <c r="I2010" s="23">
        <f>IFERROR(Rend_Filetadores[[#This Row],[Filé produzido (kg)]]/SUMIF(Rend_Filetadores[Data],Rend_Filetadores[[#This Row],[Data]],Rend_Filetadores[Filé produzido (kg)]),"")</f>
        <v>8.1253175275190506E-2</v>
      </c>
    </row>
    <row r="2011" spans="1:9" x14ac:dyDescent="0.3">
      <c r="A2011" s="8">
        <v>45834</v>
      </c>
      <c r="B2011" s="9" t="s">
        <v>11</v>
      </c>
      <c r="C2011" s="32">
        <v>471</v>
      </c>
      <c r="D2011" s="11">
        <f>Rend_Filetadores[[#This Row],[Filé produzido (kg)]]-Rend_Filetadores[[#This Row],[Correção]]</f>
        <v>195.79999999999998</v>
      </c>
      <c r="E2011" s="16">
        <v>195.79999999999998</v>
      </c>
      <c r="F2011" s="16"/>
      <c r="G2011" s="12">
        <f t="shared" si="31"/>
        <v>0.41571125265392778</v>
      </c>
      <c r="H2011" s="13">
        <f>COUNTIF(Rend_Filetadores[Data],Rend_Filetadores[[#This Row],[Data]])</f>
        <v>16</v>
      </c>
      <c r="I2011" s="23">
        <f>IFERROR(Rend_Filetadores[[#This Row],[Filé produzido (kg)]]/SUMIF(Rend_Filetadores[Data],Rend_Filetadores[[#This Row],[Data]],Rend_Filetadores[Filé produzido (kg)]),"")</f>
        <v>6.6316680779000825E-2</v>
      </c>
    </row>
    <row r="2012" spans="1:9" x14ac:dyDescent="0.3">
      <c r="A2012" s="8">
        <v>45834</v>
      </c>
      <c r="B2012" s="9" t="s">
        <v>16</v>
      </c>
      <c r="C2012" s="32">
        <v>440.40000000000003</v>
      </c>
      <c r="D2012" s="11">
        <f>Rend_Filetadores[[#This Row],[Filé produzido (kg)]]-Rend_Filetadores[[#This Row],[Correção]]</f>
        <v>178.1</v>
      </c>
      <c r="E2012" s="16">
        <v>178.1</v>
      </c>
      <c r="F2012" s="16"/>
      <c r="G2012" s="12">
        <f t="shared" si="31"/>
        <v>0.40440508628519523</v>
      </c>
      <c r="H2012" s="13">
        <f>COUNTIF(Rend_Filetadores[Data],Rend_Filetadores[[#This Row],[Data]])</f>
        <v>16</v>
      </c>
      <c r="I2012" s="23">
        <f>IFERROR(Rend_Filetadores[[#This Row],[Filé produzido (kg)]]/SUMIF(Rend_Filetadores[Data],Rend_Filetadores[[#This Row],[Data]],Rend_Filetadores[Filé produzido (kg)]),"")</f>
        <v>6.0321761219305658E-2</v>
      </c>
    </row>
    <row r="2013" spans="1:9" x14ac:dyDescent="0.3">
      <c r="A2013" s="8">
        <v>45834</v>
      </c>
      <c r="B2013" s="9" t="s">
        <v>14</v>
      </c>
      <c r="C2013" s="32">
        <v>644.6</v>
      </c>
      <c r="D2013" s="11">
        <f>Rend_Filetadores[[#This Row],[Filé produzido (kg)]]-Rend_Filetadores[[#This Row],[Correção]]</f>
        <v>272</v>
      </c>
      <c r="E2013" s="16">
        <v>272</v>
      </c>
      <c r="F2013" s="16"/>
      <c r="G2013" s="12">
        <f t="shared" si="31"/>
        <v>0.42196711138690657</v>
      </c>
      <c r="H2013" s="13">
        <f>COUNTIF(Rend_Filetadores[Data],Rend_Filetadores[[#This Row],[Data]])</f>
        <v>16</v>
      </c>
      <c r="I2013" s="23">
        <f>IFERROR(Rend_Filetadores[[#This Row],[Filé produzido (kg)]]/SUMIF(Rend_Filetadores[Data],Rend_Filetadores[[#This Row],[Data]],Rend_Filetadores[Filé produzido (kg)]),"")</f>
        <v>9.2125317527519041E-2</v>
      </c>
    </row>
    <row r="2014" spans="1:9" x14ac:dyDescent="0.3">
      <c r="A2014" s="8">
        <v>45834</v>
      </c>
      <c r="B2014" s="9" t="s">
        <v>15</v>
      </c>
      <c r="C2014" s="32">
        <v>507.1</v>
      </c>
      <c r="D2014" s="11">
        <f>Rend_Filetadores[[#This Row],[Filé produzido (kg)]]-Rend_Filetadores[[#This Row],[Correção]]</f>
        <v>203.60000000000005</v>
      </c>
      <c r="E2014" s="16">
        <v>203.60000000000005</v>
      </c>
      <c r="F2014" s="16"/>
      <c r="G2014" s="12">
        <f t="shared" si="31"/>
        <v>0.40149871820153826</v>
      </c>
      <c r="H2014" s="13">
        <f>COUNTIF(Rend_Filetadores[Data],Rend_Filetadores[[#This Row],[Data]])</f>
        <v>16</v>
      </c>
      <c r="I2014" s="23">
        <f>IFERROR(Rend_Filetadores[[#This Row],[Filé produzido (kg)]]/SUMIF(Rend_Filetadores[Data],Rend_Filetadores[[#This Row],[Data]],Rend_Filetadores[Filé produzido (kg)]),"")</f>
        <v>6.8958509737510595E-2</v>
      </c>
    </row>
    <row r="2015" spans="1:9" x14ac:dyDescent="0.3">
      <c r="A2015" s="8">
        <v>45834</v>
      </c>
      <c r="B2015" s="9" t="s">
        <v>17</v>
      </c>
      <c r="C2015" s="32">
        <v>307.70000000000005</v>
      </c>
      <c r="D2015" s="11">
        <f>Rend_Filetadores[[#This Row],[Filé produzido (kg)]]-Rend_Filetadores[[#This Row],[Correção]]</f>
        <v>123.7</v>
      </c>
      <c r="E2015" s="16">
        <v>123.7</v>
      </c>
      <c r="F2015" s="16"/>
      <c r="G2015" s="12">
        <f t="shared" si="31"/>
        <v>0.40201494962625928</v>
      </c>
      <c r="H2015" s="13">
        <f>COUNTIF(Rend_Filetadores[Data],Rend_Filetadores[[#This Row],[Data]])</f>
        <v>16</v>
      </c>
      <c r="I2015" s="23">
        <f>IFERROR(Rend_Filetadores[[#This Row],[Filé produzido (kg)]]/SUMIF(Rend_Filetadores[Data],Rend_Filetadores[[#This Row],[Data]],Rend_Filetadores[Filé produzido (kg)]),"")</f>
        <v>4.1896697713801855E-2</v>
      </c>
    </row>
    <row r="2016" spans="1:9" x14ac:dyDescent="0.3">
      <c r="A2016" s="8">
        <v>45834</v>
      </c>
      <c r="B2016" s="9" t="s">
        <v>18</v>
      </c>
      <c r="C2016" s="32">
        <v>387.70000000000005</v>
      </c>
      <c r="D2016" s="11">
        <f>Rend_Filetadores[[#This Row],[Filé produzido (kg)]]-Rend_Filetadores[[#This Row],[Correção]]</f>
        <v>159.29999999999998</v>
      </c>
      <c r="E2016" s="16">
        <v>159.29999999999998</v>
      </c>
      <c r="F2016" s="16"/>
      <c r="G2016" s="12">
        <f t="shared" si="31"/>
        <v>0.41088470466855809</v>
      </c>
      <c r="H2016" s="13">
        <f>COUNTIF(Rend_Filetadores[Data],Rend_Filetadores[[#This Row],[Data]])</f>
        <v>16</v>
      </c>
      <c r="I2016" s="23">
        <f>IFERROR(Rend_Filetadores[[#This Row],[Filé produzido (kg)]]/SUMIF(Rend_Filetadores[Data],Rend_Filetadores[[#This Row],[Data]],Rend_Filetadores[Filé produzido (kg)]),"")</f>
        <v>5.3954276037256547E-2</v>
      </c>
    </row>
    <row r="2017" spans="1:9" x14ac:dyDescent="0.3">
      <c r="A2017" s="8">
        <v>45834</v>
      </c>
      <c r="B2017" s="9" t="s">
        <v>20</v>
      </c>
      <c r="C2017" s="32">
        <v>653.20000000000005</v>
      </c>
      <c r="D2017" s="11">
        <f>Rend_Filetadores[[#This Row],[Filé produzido (kg)]]-Rend_Filetadores[[#This Row],[Correção]]</f>
        <v>271.90000000000003</v>
      </c>
      <c r="E2017" s="16">
        <v>271.90000000000003</v>
      </c>
      <c r="F2017" s="16"/>
      <c r="G2017" s="12">
        <f t="shared" si="31"/>
        <v>0.41625842008573183</v>
      </c>
      <c r="H2017" s="13">
        <f>COUNTIF(Rend_Filetadores[Data],Rend_Filetadores[[#This Row],[Data]])</f>
        <v>16</v>
      </c>
      <c r="I2017" s="23">
        <f>IFERROR(Rend_Filetadores[[#This Row],[Filé produzido (kg)]]/SUMIF(Rend_Filetadores[Data],Rend_Filetadores[[#This Row],[Data]],Rend_Filetadores[Filé produzido (kg)]),"")</f>
        <v>9.2091447925486875E-2</v>
      </c>
    </row>
    <row r="2018" spans="1:9" x14ac:dyDescent="0.3">
      <c r="A2018" s="8">
        <v>45834</v>
      </c>
      <c r="B2018" s="9" t="s">
        <v>21</v>
      </c>
      <c r="C2018" s="32">
        <v>443.3</v>
      </c>
      <c r="D2018" s="11">
        <f>Rend_Filetadores[[#This Row],[Filé produzido (kg)]]-Rend_Filetadores[[#This Row],[Correção]]</f>
        <v>186.70000000000002</v>
      </c>
      <c r="E2018" s="16">
        <v>191.70000000000002</v>
      </c>
      <c r="F2018" s="16">
        <v>5</v>
      </c>
      <c r="G2018" s="12">
        <f t="shared" si="31"/>
        <v>0.42115948567561473</v>
      </c>
      <c r="H2018" s="13">
        <f>COUNTIF(Rend_Filetadores[Data],Rend_Filetadores[[#This Row],[Data]])</f>
        <v>16</v>
      </c>
      <c r="I2018" s="23">
        <f>IFERROR(Rend_Filetadores[[#This Row],[Filé produzido (kg)]]/SUMIF(Rend_Filetadores[Data],Rend_Filetadores[[#This Row],[Data]],Rend_Filetadores[Filé produzido (kg)]),"")</f>
        <v>6.4928027095681615E-2</v>
      </c>
    </row>
    <row r="2019" spans="1:9" x14ac:dyDescent="0.3">
      <c r="A2019" s="8">
        <v>45834</v>
      </c>
      <c r="B2019" s="9" t="s">
        <v>61</v>
      </c>
      <c r="C2019" s="32">
        <v>416.90000000000003</v>
      </c>
      <c r="D2019" s="11">
        <f>Rend_Filetadores[[#This Row],[Filé produzido (kg)]]-Rend_Filetadores[[#This Row],[Correção]]</f>
        <v>176.2</v>
      </c>
      <c r="E2019" s="16">
        <v>176.2</v>
      </c>
      <c r="F2019" s="16"/>
      <c r="G2019" s="12">
        <f t="shared" si="31"/>
        <v>0.42264331974094499</v>
      </c>
      <c r="H2019" s="13">
        <f>COUNTIF(Rend_Filetadores[Data],Rend_Filetadores[[#This Row],[Data]])</f>
        <v>16</v>
      </c>
      <c r="I2019" s="23">
        <f>IFERROR(Rend_Filetadores[[#This Row],[Filé produzido (kg)]]/SUMIF(Rend_Filetadores[Data],Rend_Filetadores[[#This Row],[Data]],Rend_Filetadores[Filé produzido (kg)]),"")</f>
        <v>5.9678238780694316E-2</v>
      </c>
    </row>
    <row r="2020" spans="1:9" x14ac:dyDescent="0.3">
      <c r="A2020" s="8">
        <v>45834</v>
      </c>
      <c r="B2020" s="9" t="s">
        <v>12</v>
      </c>
      <c r="C2020" s="32">
        <v>415.9</v>
      </c>
      <c r="D2020" s="11">
        <f>Rend_Filetadores[[#This Row],[Filé produzido (kg)]]-Rend_Filetadores[[#This Row],[Correção]]</f>
        <v>176.00000000000006</v>
      </c>
      <c r="E2020" s="16">
        <v>176.00000000000006</v>
      </c>
      <c r="F2020" s="16"/>
      <c r="G2020" s="12">
        <f t="shared" si="31"/>
        <v>0.42317864871363325</v>
      </c>
      <c r="H2020" s="13">
        <f>COUNTIF(Rend_Filetadores[Data],Rend_Filetadores[[#This Row],[Data]])</f>
        <v>16</v>
      </c>
      <c r="I2020" s="23">
        <f>IFERROR(Rend_Filetadores[[#This Row],[Filé produzido (kg)]]/SUMIF(Rend_Filetadores[Data],Rend_Filetadores[[#This Row],[Data]],Rend_Filetadores[Filé produzido (kg)]),"")</f>
        <v>5.9610499576629984E-2</v>
      </c>
    </row>
    <row r="2021" spans="1:9" x14ac:dyDescent="0.3">
      <c r="A2021" s="8">
        <v>45834</v>
      </c>
      <c r="B2021" s="9" t="s">
        <v>60</v>
      </c>
      <c r="C2021" s="32">
        <v>346.4</v>
      </c>
      <c r="D2021" s="11">
        <f>Rend_Filetadores[[#This Row],[Filé produzido (kg)]]-Rend_Filetadores[[#This Row],[Correção]]</f>
        <v>138.99999999999997</v>
      </c>
      <c r="E2021" s="16">
        <v>138.99999999999997</v>
      </c>
      <c r="F2021" s="16"/>
      <c r="G2021" s="12">
        <f t="shared" si="31"/>
        <v>0.40127020785219392</v>
      </c>
      <c r="H2021" s="13">
        <f>COUNTIF(Rend_Filetadores[Data],Rend_Filetadores[[#This Row],[Data]])</f>
        <v>16</v>
      </c>
      <c r="I2021" s="23">
        <f>IFERROR(Rend_Filetadores[[#This Row],[Filé produzido (kg)]]/SUMIF(Rend_Filetadores[Data],Rend_Filetadores[[#This Row],[Data]],Rend_Filetadores[Filé produzido (kg)]),"")</f>
        <v>4.7078746824724793E-2</v>
      </c>
    </row>
    <row r="2022" spans="1:9" x14ac:dyDescent="0.3">
      <c r="A2022" s="8">
        <v>45834</v>
      </c>
      <c r="B2022" s="9" t="s">
        <v>62</v>
      </c>
      <c r="C2022" s="32">
        <v>516</v>
      </c>
      <c r="D2022" s="11">
        <f>Rend_Filetadores[[#This Row],[Filé produzido (kg)]]-Rend_Filetadores[[#This Row],[Correção]]</f>
        <v>208.30000000000007</v>
      </c>
      <c r="E2022" s="16">
        <v>208.30000000000007</v>
      </c>
      <c r="F2022" s="16"/>
      <c r="G2022" s="12">
        <f t="shared" si="31"/>
        <v>0.40368217054263578</v>
      </c>
      <c r="H2022" s="13">
        <f>COUNTIF(Rend_Filetadores[Data],Rend_Filetadores[[#This Row],[Data]])</f>
        <v>16</v>
      </c>
      <c r="I2022" s="23">
        <f>IFERROR(Rend_Filetadores[[#This Row],[Filé produzido (kg)]]/SUMIF(Rend_Filetadores[Data],Rend_Filetadores[[#This Row],[Data]],Rend_Filetadores[Filé produzido (kg)]),"")</f>
        <v>7.0550381033022871E-2</v>
      </c>
    </row>
    <row r="2023" spans="1:9" x14ac:dyDescent="0.3">
      <c r="A2023" s="8">
        <v>45834</v>
      </c>
      <c r="B2023" s="9" t="s">
        <v>46</v>
      </c>
      <c r="C2023" s="32">
        <v>36.799999999999997</v>
      </c>
      <c r="D2023" s="11">
        <f>Rend_Filetadores[[#This Row],[Filé produzido (kg)]]-Rend_Filetadores[[#This Row],[Correção]]</f>
        <v>14.4</v>
      </c>
      <c r="E2023" s="16">
        <v>14.4</v>
      </c>
      <c r="F2023" s="16"/>
      <c r="G2023" s="12">
        <f t="shared" si="31"/>
        <v>0.39130434782608697</v>
      </c>
      <c r="H2023" s="13">
        <f>COUNTIF(Rend_Filetadores[Data],Rend_Filetadores[[#This Row],[Data]])</f>
        <v>16</v>
      </c>
      <c r="I2023" s="23">
        <f>IFERROR(Rend_Filetadores[[#This Row],[Filé produzido (kg)]]/SUMIF(Rend_Filetadores[Data],Rend_Filetadores[[#This Row],[Data]],Rend_Filetadores[Filé produzido (kg)]),"")</f>
        <v>4.8772226926333609E-3</v>
      </c>
    </row>
    <row r="2024" spans="1:9" x14ac:dyDescent="0.3">
      <c r="A2024" s="8"/>
      <c r="B2024" s="9"/>
      <c r="C2024" s="32"/>
      <c r="D2024" s="11">
        <f>Rend_Filetadores[[#This Row],[Filé produzido (kg)]]-Rend_Filetadores[[#This Row],[Correção]]</f>
        <v>0</v>
      </c>
      <c r="E2024" s="16"/>
      <c r="F2024" s="16"/>
      <c r="G2024" s="12" t="str">
        <f t="shared" si="31"/>
        <v/>
      </c>
      <c r="H2024" s="13">
        <f>COUNTIF(Rend_Filetadores[Data],Rend_Filetadores[[#This Row],[Data]])</f>
        <v>0</v>
      </c>
      <c r="I2024" s="23" t="str">
        <f>IFERROR(Rend_Filetadores[[#This Row],[Filé produzido (kg)]]/SUMIF(Rend_Filetadores[Data],Rend_Filetadores[[#This Row],[Data]],Rend_Filetadores[Filé produzido (kg)]),"")</f>
        <v/>
      </c>
    </row>
    <row r="2025" spans="1:9" x14ac:dyDescent="0.3">
      <c r="A2025" s="8"/>
      <c r="B2025" s="9"/>
      <c r="C2025" s="32"/>
      <c r="D2025" s="11">
        <f>Rend_Filetadores[[#This Row],[Filé produzido (kg)]]-Rend_Filetadores[[#This Row],[Correção]]</f>
        <v>0</v>
      </c>
      <c r="E2025" s="16"/>
      <c r="F2025" s="16"/>
      <c r="G2025" s="12" t="str">
        <f t="shared" si="31"/>
        <v/>
      </c>
      <c r="H2025" s="13">
        <f>COUNTIF(Rend_Filetadores[Data],Rend_Filetadores[[#This Row],[Data]])</f>
        <v>0</v>
      </c>
      <c r="I2025" s="23" t="str">
        <f>IFERROR(Rend_Filetadores[[#This Row],[Filé produzido (kg)]]/SUMIF(Rend_Filetadores[Data],Rend_Filetadores[[#This Row],[Data]],Rend_Filetadores[Filé produzido (kg)]),"")</f>
        <v/>
      </c>
    </row>
    <row r="2026" spans="1:9" x14ac:dyDescent="0.3">
      <c r="A2026" s="8"/>
      <c r="B2026" s="9"/>
      <c r="C2026" s="32"/>
      <c r="D2026" s="11">
        <f>Rend_Filetadores[[#This Row],[Filé produzido (kg)]]-Rend_Filetadores[[#This Row],[Correção]]</f>
        <v>0</v>
      </c>
      <c r="E2026" s="16"/>
      <c r="F2026" s="16"/>
      <c r="G2026" s="12" t="str">
        <f t="shared" si="31"/>
        <v/>
      </c>
      <c r="H2026" s="13">
        <f>COUNTIF(Rend_Filetadores[Data],Rend_Filetadores[[#This Row],[Data]])</f>
        <v>0</v>
      </c>
      <c r="I2026" s="23" t="str">
        <f>IFERROR(Rend_Filetadores[[#This Row],[Filé produzido (kg)]]/SUMIF(Rend_Filetadores[Data],Rend_Filetadores[[#This Row],[Data]],Rend_Filetadores[Filé produzido (kg)]),"")</f>
        <v/>
      </c>
    </row>
    <row r="2027" spans="1:9" x14ac:dyDescent="0.3">
      <c r="A2027" s="8"/>
      <c r="B2027" s="9"/>
      <c r="C2027" s="32"/>
      <c r="D2027" s="11">
        <f>Rend_Filetadores[[#This Row],[Filé produzido (kg)]]-Rend_Filetadores[[#This Row],[Correção]]</f>
        <v>0</v>
      </c>
      <c r="E2027" s="16"/>
      <c r="F2027" s="16"/>
      <c r="G2027" s="12" t="str">
        <f t="shared" si="31"/>
        <v/>
      </c>
      <c r="H2027" s="13">
        <f>COUNTIF(Rend_Filetadores[Data],Rend_Filetadores[[#This Row],[Data]])</f>
        <v>0</v>
      </c>
      <c r="I2027" s="23" t="str">
        <f>IFERROR(Rend_Filetadores[[#This Row],[Filé produzido (kg)]]/SUMIF(Rend_Filetadores[Data],Rend_Filetadores[[#This Row],[Data]],Rend_Filetadores[Filé produzido (kg)]),"")</f>
        <v/>
      </c>
    </row>
    <row r="2028" spans="1:9" x14ac:dyDescent="0.3">
      <c r="A2028" s="8"/>
      <c r="B2028" s="9"/>
      <c r="C2028" s="32"/>
      <c r="D2028" s="11">
        <f>Rend_Filetadores[[#This Row],[Filé produzido (kg)]]-Rend_Filetadores[[#This Row],[Correção]]</f>
        <v>0</v>
      </c>
      <c r="E2028" s="16"/>
      <c r="F2028" s="16"/>
      <c r="G2028" s="12" t="str">
        <f t="shared" si="31"/>
        <v/>
      </c>
      <c r="H2028" s="13">
        <f>COUNTIF(Rend_Filetadores[Data],Rend_Filetadores[[#This Row],[Data]])</f>
        <v>0</v>
      </c>
      <c r="I2028" s="23" t="str">
        <f>IFERROR(Rend_Filetadores[[#This Row],[Filé produzido (kg)]]/SUMIF(Rend_Filetadores[Data],Rend_Filetadores[[#This Row],[Data]],Rend_Filetadores[Filé produzido (kg)]),"")</f>
        <v/>
      </c>
    </row>
    <row r="2029" spans="1:9" x14ac:dyDescent="0.3">
      <c r="A2029" s="8"/>
      <c r="B2029" s="9"/>
      <c r="C2029" s="32"/>
      <c r="D2029" s="11">
        <f>Rend_Filetadores[[#This Row],[Filé produzido (kg)]]-Rend_Filetadores[[#This Row],[Correção]]</f>
        <v>0</v>
      </c>
      <c r="E2029" s="16"/>
      <c r="F2029" s="16"/>
      <c r="G2029" s="12" t="str">
        <f t="shared" si="31"/>
        <v/>
      </c>
      <c r="H2029" s="13">
        <f>COUNTIF(Rend_Filetadores[Data],Rend_Filetadores[[#This Row],[Data]])</f>
        <v>0</v>
      </c>
      <c r="I2029" s="23" t="str">
        <f>IFERROR(Rend_Filetadores[[#This Row],[Filé produzido (kg)]]/SUMIF(Rend_Filetadores[Data],Rend_Filetadores[[#This Row],[Data]],Rend_Filetadores[Filé produzido (kg)]),"")</f>
        <v/>
      </c>
    </row>
    <row r="2030" spans="1:9" x14ac:dyDescent="0.3">
      <c r="A2030" s="8"/>
      <c r="B2030" s="9"/>
      <c r="C2030" s="32"/>
      <c r="D2030" s="11">
        <f>Rend_Filetadores[[#This Row],[Filé produzido (kg)]]-Rend_Filetadores[[#This Row],[Correção]]</f>
        <v>0</v>
      </c>
      <c r="E2030" s="16"/>
      <c r="F2030" s="16"/>
      <c r="G2030" s="12" t="str">
        <f t="shared" si="31"/>
        <v/>
      </c>
      <c r="H2030" s="13">
        <f>COUNTIF(Rend_Filetadores[Data],Rend_Filetadores[[#This Row],[Data]])</f>
        <v>0</v>
      </c>
      <c r="I2030" s="23" t="str">
        <f>IFERROR(Rend_Filetadores[[#This Row],[Filé produzido (kg)]]/SUMIF(Rend_Filetadores[Data],Rend_Filetadores[[#This Row],[Data]],Rend_Filetadores[Filé produzido (kg)]),"")</f>
        <v/>
      </c>
    </row>
    <row r="2031" spans="1:9" x14ac:dyDescent="0.3">
      <c r="A2031" s="8"/>
      <c r="B2031" s="9"/>
      <c r="C2031" s="32"/>
      <c r="D2031" s="11">
        <f>Rend_Filetadores[[#This Row],[Filé produzido (kg)]]-Rend_Filetadores[[#This Row],[Correção]]</f>
        <v>0</v>
      </c>
      <c r="E2031" s="16"/>
      <c r="F2031" s="16"/>
      <c r="G2031" s="12" t="str">
        <f t="shared" si="31"/>
        <v/>
      </c>
      <c r="H2031" s="13">
        <f>COUNTIF(Rend_Filetadores[Data],Rend_Filetadores[[#This Row],[Data]])</f>
        <v>0</v>
      </c>
      <c r="I2031" s="23" t="str">
        <f>IFERROR(Rend_Filetadores[[#This Row],[Filé produzido (kg)]]/SUMIF(Rend_Filetadores[Data],Rend_Filetadores[[#This Row],[Data]],Rend_Filetadores[Filé produzido (kg)]),"")</f>
        <v/>
      </c>
    </row>
    <row r="2032" spans="1:9" x14ac:dyDescent="0.3">
      <c r="A2032" s="8"/>
      <c r="B2032" s="9"/>
      <c r="C2032" s="32"/>
      <c r="D2032" s="11">
        <f>Rend_Filetadores[[#This Row],[Filé produzido (kg)]]-Rend_Filetadores[[#This Row],[Correção]]</f>
        <v>0</v>
      </c>
      <c r="E2032" s="16"/>
      <c r="F2032" s="16"/>
      <c r="G2032" s="12" t="str">
        <f t="shared" si="31"/>
        <v/>
      </c>
      <c r="H2032" s="13">
        <f>COUNTIF(Rend_Filetadores[Data],Rend_Filetadores[[#This Row],[Data]])</f>
        <v>0</v>
      </c>
      <c r="I2032" s="23" t="str">
        <f>IFERROR(Rend_Filetadores[[#This Row],[Filé produzido (kg)]]/SUMIF(Rend_Filetadores[Data],Rend_Filetadores[[#This Row],[Data]],Rend_Filetadores[Filé produzido (kg)]),"")</f>
        <v/>
      </c>
    </row>
    <row r="2033" spans="1:9" x14ac:dyDescent="0.3">
      <c r="A2033" s="8"/>
      <c r="B2033" s="9"/>
      <c r="C2033" s="32"/>
      <c r="D2033" s="11">
        <f>Rend_Filetadores[[#This Row],[Filé produzido (kg)]]-Rend_Filetadores[[#This Row],[Correção]]</f>
        <v>0</v>
      </c>
      <c r="E2033" s="16"/>
      <c r="F2033" s="16"/>
      <c r="G2033" s="12" t="str">
        <f t="shared" si="31"/>
        <v/>
      </c>
      <c r="H2033" s="13">
        <f>COUNTIF(Rend_Filetadores[Data],Rend_Filetadores[[#This Row],[Data]])</f>
        <v>0</v>
      </c>
      <c r="I2033" s="23" t="str">
        <f>IFERROR(Rend_Filetadores[[#This Row],[Filé produzido (kg)]]/SUMIF(Rend_Filetadores[Data],Rend_Filetadores[[#This Row],[Data]],Rend_Filetadores[Filé produzido (kg)]),"")</f>
        <v/>
      </c>
    </row>
    <row r="2034" spans="1:9" x14ac:dyDescent="0.3">
      <c r="A2034" s="8"/>
      <c r="B2034" s="9"/>
      <c r="C2034" s="32"/>
      <c r="D2034" s="11">
        <f>Rend_Filetadores[[#This Row],[Filé produzido (kg)]]-Rend_Filetadores[[#This Row],[Correção]]</f>
        <v>0</v>
      </c>
      <c r="E2034" s="16"/>
      <c r="F2034" s="16"/>
      <c r="G2034" s="12" t="str">
        <f t="shared" si="31"/>
        <v/>
      </c>
      <c r="H2034" s="13">
        <f>COUNTIF(Rend_Filetadores[Data],Rend_Filetadores[[#This Row],[Data]])</f>
        <v>0</v>
      </c>
      <c r="I2034" s="23" t="str">
        <f>IFERROR(Rend_Filetadores[[#This Row],[Filé produzido (kg)]]/SUMIF(Rend_Filetadores[Data],Rend_Filetadores[[#This Row],[Data]],Rend_Filetadores[Filé produzido (kg)]),"")</f>
        <v/>
      </c>
    </row>
    <row r="2035" spans="1:9" x14ac:dyDescent="0.3">
      <c r="A2035" s="8"/>
      <c r="B2035" s="9"/>
      <c r="C2035" s="32"/>
      <c r="D2035" s="11">
        <f>Rend_Filetadores[[#This Row],[Filé produzido (kg)]]-Rend_Filetadores[[#This Row],[Correção]]</f>
        <v>0</v>
      </c>
      <c r="E2035" s="16"/>
      <c r="F2035" s="16"/>
      <c r="G2035" s="12" t="str">
        <f t="shared" si="31"/>
        <v/>
      </c>
      <c r="H2035" s="13">
        <f>COUNTIF(Rend_Filetadores[Data],Rend_Filetadores[[#This Row],[Data]])</f>
        <v>0</v>
      </c>
      <c r="I2035" s="23" t="str">
        <f>IFERROR(Rend_Filetadores[[#This Row],[Filé produzido (kg)]]/SUMIF(Rend_Filetadores[Data],Rend_Filetadores[[#This Row],[Data]],Rend_Filetadores[Filé produzido (kg)]),"")</f>
        <v/>
      </c>
    </row>
    <row r="2036" spans="1:9" x14ac:dyDescent="0.3">
      <c r="A2036" s="8"/>
      <c r="B2036" s="9"/>
      <c r="C2036" s="32"/>
      <c r="D2036" s="11">
        <f>Rend_Filetadores[[#This Row],[Filé produzido (kg)]]-Rend_Filetadores[[#This Row],[Correção]]</f>
        <v>0</v>
      </c>
      <c r="E2036" s="16"/>
      <c r="F2036" s="16"/>
      <c r="G2036" s="12" t="str">
        <f t="shared" si="31"/>
        <v/>
      </c>
      <c r="H2036" s="13">
        <f>COUNTIF(Rend_Filetadores[Data],Rend_Filetadores[[#This Row],[Data]])</f>
        <v>0</v>
      </c>
      <c r="I2036" s="23" t="str">
        <f>IFERROR(Rend_Filetadores[[#This Row],[Filé produzido (kg)]]/SUMIF(Rend_Filetadores[Data],Rend_Filetadores[[#This Row],[Data]],Rend_Filetadores[Filé produzido (kg)]),"")</f>
        <v/>
      </c>
    </row>
    <row r="2037" spans="1:9" x14ac:dyDescent="0.3">
      <c r="A2037" s="8"/>
      <c r="B2037" s="9"/>
      <c r="C2037" s="32"/>
      <c r="D2037" s="11">
        <f>Rend_Filetadores[[#This Row],[Filé produzido (kg)]]-Rend_Filetadores[[#This Row],[Correção]]</f>
        <v>0</v>
      </c>
      <c r="E2037" s="16"/>
      <c r="F2037" s="16"/>
      <c r="G2037" s="12" t="str">
        <f t="shared" si="31"/>
        <v/>
      </c>
      <c r="H2037" s="13">
        <f>COUNTIF(Rend_Filetadores[Data],Rend_Filetadores[[#This Row],[Data]])</f>
        <v>0</v>
      </c>
      <c r="I2037" s="23" t="str">
        <f>IFERROR(Rend_Filetadores[[#This Row],[Filé produzido (kg)]]/SUMIF(Rend_Filetadores[Data],Rend_Filetadores[[#This Row],[Data]],Rend_Filetadores[Filé produzido (kg)]),"")</f>
        <v/>
      </c>
    </row>
    <row r="2038" spans="1:9" x14ac:dyDescent="0.3">
      <c r="A2038" s="8"/>
      <c r="B2038" s="9"/>
      <c r="C2038" s="32"/>
      <c r="D2038" s="11">
        <f>Rend_Filetadores[[#This Row],[Filé produzido (kg)]]-Rend_Filetadores[[#This Row],[Correção]]</f>
        <v>0</v>
      </c>
      <c r="E2038" s="16"/>
      <c r="F2038" s="16"/>
      <c r="G2038" s="12" t="str">
        <f t="shared" si="31"/>
        <v/>
      </c>
      <c r="H2038" s="13">
        <f>COUNTIF(Rend_Filetadores[Data],Rend_Filetadores[[#This Row],[Data]])</f>
        <v>0</v>
      </c>
      <c r="I2038" s="23" t="str">
        <f>IFERROR(Rend_Filetadores[[#This Row],[Filé produzido (kg)]]/SUMIF(Rend_Filetadores[Data],Rend_Filetadores[[#This Row],[Data]],Rend_Filetadores[Filé produzido (kg)]),"")</f>
        <v/>
      </c>
    </row>
    <row r="2039" spans="1:9" x14ac:dyDescent="0.3">
      <c r="A2039" s="8"/>
      <c r="B2039" s="9"/>
      <c r="C2039" s="32"/>
      <c r="D2039" s="11">
        <f>Rend_Filetadores[[#This Row],[Filé produzido (kg)]]-Rend_Filetadores[[#This Row],[Correção]]</f>
        <v>0</v>
      </c>
      <c r="E2039" s="16"/>
      <c r="F2039" s="16"/>
      <c r="G2039" s="12" t="str">
        <f t="shared" si="31"/>
        <v/>
      </c>
      <c r="H2039" s="13">
        <f>COUNTIF(Rend_Filetadores[Data],Rend_Filetadores[[#This Row],[Data]])</f>
        <v>0</v>
      </c>
      <c r="I2039" s="23" t="str">
        <f>IFERROR(Rend_Filetadores[[#This Row],[Filé produzido (kg)]]/SUMIF(Rend_Filetadores[Data],Rend_Filetadores[[#This Row],[Data]],Rend_Filetadores[Filé produzido (kg)]),"")</f>
        <v/>
      </c>
    </row>
    <row r="2040" spans="1:9" x14ac:dyDescent="0.3">
      <c r="A2040" s="8"/>
      <c r="B2040" s="9"/>
      <c r="C2040" s="32"/>
      <c r="D2040" s="11">
        <f>Rend_Filetadores[[#This Row],[Filé produzido (kg)]]-Rend_Filetadores[[#This Row],[Correção]]</f>
        <v>0</v>
      </c>
      <c r="E2040" s="16"/>
      <c r="F2040" s="16"/>
      <c r="G2040" s="12" t="str">
        <f t="shared" si="31"/>
        <v/>
      </c>
      <c r="H2040" s="13">
        <f>COUNTIF(Rend_Filetadores[Data],Rend_Filetadores[[#This Row],[Data]])</f>
        <v>0</v>
      </c>
      <c r="I2040" s="23" t="str">
        <f>IFERROR(Rend_Filetadores[[#This Row],[Filé produzido (kg)]]/SUMIF(Rend_Filetadores[Data],Rend_Filetadores[[#This Row],[Data]],Rend_Filetadores[Filé produzido (kg)]),"")</f>
        <v/>
      </c>
    </row>
    <row r="2041" spans="1:9" x14ac:dyDescent="0.3">
      <c r="A2041" s="8"/>
      <c r="B2041" s="9"/>
      <c r="C2041" s="32"/>
      <c r="D2041" s="11">
        <f>Rend_Filetadores[[#This Row],[Filé produzido (kg)]]-Rend_Filetadores[[#This Row],[Correção]]</f>
        <v>0</v>
      </c>
      <c r="E2041" s="16"/>
      <c r="F2041" s="16"/>
      <c r="G2041" s="12" t="str">
        <f t="shared" si="31"/>
        <v/>
      </c>
      <c r="H2041" s="13">
        <f>COUNTIF(Rend_Filetadores[Data],Rend_Filetadores[[#This Row],[Data]])</f>
        <v>0</v>
      </c>
      <c r="I2041" s="23" t="str">
        <f>IFERROR(Rend_Filetadores[[#This Row],[Filé produzido (kg)]]/SUMIF(Rend_Filetadores[Data],Rend_Filetadores[[#This Row],[Data]],Rend_Filetadores[Filé produzido (kg)]),"")</f>
        <v/>
      </c>
    </row>
    <row r="2042" spans="1:9" x14ac:dyDescent="0.3">
      <c r="A2042" s="8"/>
      <c r="B2042" s="9"/>
      <c r="C2042" s="32"/>
      <c r="D2042" s="11">
        <f>Rend_Filetadores[[#This Row],[Filé produzido (kg)]]-Rend_Filetadores[[#This Row],[Correção]]</f>
        <v>0</v>
      </c>
      <c r="E2042" s="16"/>
      <c r="F2042" s="16"/>
      <c r="G2042" s="12" t="str">
        <f t="shared" si="31"/>
        <v/>
      </c>
      <c r="H2042" s="13">
        <f>COUNTIF(Rend_Filetadores[Data],Rend_Filetadores[[#This Row],[Data]])</f>
        <v>0</v>
      </c>
      <c r="I2042" s="23" t="str">
        <f>IFERROR(Rend_Filetadores[[#This Row],[Filé produzido (kg)]]/SUMIF(Rend_Filetadores[Data],Rend_Filetadores[[#This Row],[Data]],Rend_Filetadores[Filé produzido (kg)]),"")</f>
        <v/>
      </c>
    </row>
    <row r="2043" spans="1:9" x14ac:dyDescent="0.3">
      <c r="A2043" s="8"/>
      <c r="B2043" s="9"/>
      <c r="C2043" s="32"/>
      <c r="D2043" s="11">
        <f>Rend_Filetadores[[#This Row],[Filé produzido (kg)]]-Rend_Filetadores[[#This Row],[Correção]]</f>
        <v>0</v>
      </c>
      <c r="E2043" s="16"/>
      <c r="F2043" s="16"/>
      <c r="G2043" s="12" t="str">
        <f t="shared" si="31"/>
        <v/>
      </c>
      <c r="H2043" s="13">
        <f>COUNTIF(Rend_Filetadores[Data],Rend_Filetadores[[#This Row],[Data]])</f>
        <v>0</v>
      </c>
      <c r="I2043" s="23" t="str">
        <f>IFERROR(Rend_Filetadores[[#This Row],[Filé produzido (kg)]]/SUMIF(Rend_Filetadores[Data],Rend_Filetadores[[#This Row],[Data]],Rend_Filetadores[Filé produzido (kg)]),"")</f>
        <v/>
      </c>
    </row>
    <row r="2044" spans="1:9" x14ac:dyDescent="0.3">
      <c r="A2044" s="8"/>
      <c r="B2044" s="9"/>
      <c r="C2044" s="32"/>
      <c r="D2044" s="11">
        <f>Rend_Filetadores[[#This Row],[Filé produzido (kg)]]-Rend_Filetadores[[#This Row],[Correção]]</f>
        <v>0</v>
      </c>
      <c r="E2044" s="16"/>
      <c r="F2044" s="16"/>
      <c r="G2044" s="12" t="str">
        <f t="shared" si="31"/>
        <v/>
      </c>
      <c r="H2044" s="13">
        <f>COUNTIF(Rend_Filetadores[Data],Rend_Filetadores[[#This Row],[Data]])</f>
        <v>0</v>
      </c>
      <c r="I2044" s="23" t="str">
        <f>IFERROR(Rend_Filetadores[[#This Row],[Filé produzido (kg)]]/SUMIF(Rend_Filetadores[Data],Rend_Filetadores[[#This Row],[Data]],Rend_Filetadores[Filé produzido (kg)]),"")</f>
        <v/>
      </c>
    </row>
    <row r="2045" spans="1:9" x14ac:dyDescent="0.3">
      <c r="A2045" s="8"/>
      <c r="B2045" s="9"/>
      <c r="C2045" s="32"/>
      <c r="D2045" s="11">
        <f>Rend_Filetadores[[#This Row],[Filé produzido (kg)]]-Rend_Filetadores[[#This Row],[Correção]]</f>
        <v>0</v>
      </c>
      <c r="E2045" s="16"/>
      <c r="F2045" s="16"/>
      <c r="G2045" s="12" t="str">
        <f t="shared" si="31"/>
        <v/>
      </c>
      <c r="H2045" s="13">
        <f>COUNTIF(Rend_Filetadores[Data],Rend_Filetadores[[#This Row],[Data]])</f>
        <v>0</v>
      </c>
      <c r="I2045" s="23" t="str">
        <f>IFERROR(Rend_Filetadores[[#This Row],[Filé produzido (kg)]]/SUMIF(Rend_Filetadores[Data],Rend_Filetadores[[#This Row],[Data]],Rend_Filetadores[Filé produzido (kg)]),"")</f>
        <v/>
      </c>
    </row>
    <row r="2046" spans="1:9" x14ac:dyDescent="0.3">
      <c r="A2046" s="8"/>
      <c r="B2046" s="9"/>
      <c r="C2046" s="32"/>
      <c r="D2046" s="11">
        <f>Rend_Filetadores[[#This Row],[Filé produzido (kg)]]-Rend_Filetadores[[#This Row],[Correção]]</f>
        <v>0</v>
      </c>
      <c r="E2046" s="16"/>
      <c r="F2046" s="16"/>
      <c r="G2046" s="12" t="str">
        <f t="shared" si="31"/>
        <v/>
      </c>
      <c r="H2046" s="13">
        <f>COUNTIF(Rend_Filetadores[Data],Rend_Filetadores[[#This Row],[Data]])</f>
        <v>0</v>
      </c>
      <c r="I2046" s="23" t="str">
        <f>IFERROR(Rend_Filetadores[[#This Row],[Filé produzido (kg)]]/SUMIF(Rend_Filetadores[Data],Rend_Filetadores[[#This Row],[Data]],Rend_Filetadores[Filé produzido (kg)]),"")</f>
        <v/>
      </c>
    </row>
    <row r="2047" spans="1:9" x14ac:dyDescent="0.3">
      <c r="A2047" s="8"/>
      <c r="B2047" s="9"/>
      <c r="C2047" s="32"/>
      <c r="D2047" s="11">
        <f>Rend_Filetadores[[#This Row],[Filé produzido (kg)]]-Rend_Filetadores[[#This Row],[Correção]]</f>
        <v>0</v>
      </c>
      <c r="E2047" s="16"/>
      <c r="F2047" s="16"/>
      <c r="G2047" s="12" t="str">
        <f t="shared" si="31"/>
        <v/>
      </c>
      <c r="H2047" s="13">
        <f>COUNTIF(Rend_Filetadores[Data],Rend_Filetadores[[#This Row],[Data]])</f>
        <v>0</v>
      </c>
      <c r="I2047" s="23" t="str">
        <f>IFERROR(Rend_Filetadores[[#This Row],[Filé produzido (kg)]]/SUMIF(Rend_Filetadores[Data],Rend_Filetadores[[#This Row],[Data]],Rend_Filetadores[Filé produzido (kg)]),"")</f>
        <v/>
      </c>
    </row>
    <row r="2048" spans="1:9" x14ac:dyDescent="0.3">
      <c r="A2048" s="8"/>
      <c r="B2048" s="9"/>
      <c r="C2048" s="32"/>
      <c r="D2048" s="11">
        <f>Rend_Filetadores[[#This Row],[Filé produzido (kg)]]-Rend_Filetadores[[#This Row],[Correção]]</f>
        <v>0</v>
      </c>
      <c r="E2048" s="16"/>
      <c r="F2048" s="16"/>
      <c r="G2048" s="12" t="str">
        <f t="shared" si="31"/>
        <v/>
      </c>
      <c r="H2048" s="13">
        <f>COUNTIF(Rend_Filetadores[Data],Rend_Filetadores[[#This Row],[Data]])</f>
        <v>0</v>
      </c>
      <c r="I2048" s="23" t="str">
        <f>IFERROR(Rend_Filetadores[[#This Row],[Filé produzido (kg)]]/SUMIF(Rend_Filetadores[Data],Rend_Filetadores[[#This Row],[Data]],Rend_Filetadores[Filé produzido (kg)]),"")</f>
        <v/>
      </c>
    </row>
    <row r="2049" spans="1:9" x14ac:dyDescent="0.3">
      <c r="A2049" s="8"/>
      <c r="B2049" s="9"/>
      <c r="C2049" s="32"/>
      <c r="D2049" s="11">
        <f>Rend_Filetadores[[#This Row],[Filé produzido (kg)]]-Rend_Filetadores[[#This Row],[Correção]]</f>
        <v>0</v>
      </c>
      <c r="E2049" s="16"/>
      <c r="F2049" s="16"/>
      <c r="G2049" s="12" t="str">
        <f t="shared" si="31"/>
        <v/>
      </c>
      <c r="H2049" s="13">
        <f>COUNTIF(Rend_Filetadores[Data],Rend_Filetadores[[#This Row],[Data]])</f>
        <v>0</v>
      </c>
      <c r="I2049" s="23" t="str">
        <f>IFERROR(Rend_Filetadores[[#This Row],[Filé produzido (kg)]]/SUMIF(Rend_Filetadores[Data],Rend_Filetadores[[#This Row],[Data]],Rend_Filetadores[Filé produzido (kg)]),"")</f>
        <v/>
      </c>
    </row>
    <row r="2050" spans="1:9" x14ac:dyDescent="0.3">
      <c r="A2050" s="8"/>
      <c r="B2050" s="9"/>
      <c r="C2050" s="32"/>
      <c r="D2050" s="11">
        <f>Rend_Filetadores[[#This Row],[Filé produzido (kg)]]-Rend_Filetadores[[#This Row],[Correção]]</f>
        <v>0</v>
      </c>
      <c r="E2050" s="16"/>
      <c r="F2050" s="16"/>
      <c r="G2050" s="12" t="str">
        <f t="shared" si="31"/>
        <v/>
      </c>
      <c r="H2050" s="13">
        <f>COUNTIF(Rend_Filetadores[Data],Rend_Filetadores[[#This Row],[Data]])</f>
        <v>0</v>
      </c>
      <c r="I2050" s="23" t="str">
        <f>IFERROR(Rend_Filetadores[[#This Row],[Filé produzido (kg)]]/SUMIF(Rend_Filetadores[Data],Rend_Filetadores[[#This Row],[Data]],Rend_Filetadores[Filé produzido (kg)]),"")</f>
        <v/>
      </c>
    </row>
    <row r="2051" spans="1:9" x14ac:dyDescent="0.3">
      <c r="A2051" s="8"/>
      <c r="B2051" s="9"/>
      <c r="C2051" s="32"/>
      <c r="D2051" s="11">
        <f>Rend_Filetadores[[#This Row],[Filé produzido (kg)]]-Rend_Filetadores[[#This Row],[Correção]]</f>
        <v>0</v>
      </c>
      <c r="E2051" s="16"/>
      <c r="F2051" s="16"/>
      <c r="G2051" s="12" t="str">
        <f t="shared" si="31"/>
        <v/>
      </c>
      <c r="H2051" s="13">
        <f>COUNTIF(Rend_Filetadores[Data],Rend_Filetadores[[#This Row],[Data]])</f>
        <v>0</v>
      </c>
      <c r="I2051" s="23" t="str">
        <f>IFERROR(Rend_Filetadores[[#This Row],[Filé produzido (kg)]]/SUMIF(Rend_Filetadores[Data],Rend_Filetadores[[#This Row],[Data]],Rend_Filetadores[Filé produzido (kg)]),"")</f>
        <v/>
      </c>
    </row>
    <row r="2052" spans="1:9" x14ac:dyDescent="0.3">
      <c r="A2052" s="8"/>
      <c r="B2052" s="9"/>
      <c r="C2052" s="32"/>
      <c r="D2052" s="11">
        <f>Rend_Filetadores[[#This Row],[Filé produzido (kg)]]-Rend_Filetadores[[#This Row],[Correção]]</f>
        <v>0</v>
      </c>
      <c r="E2052" s="16"/>
      <c r="F2052" s="16"/>
      <c r="G2052" s="12" t="str">
        <f t="shared" ref="G2052:G2115" si="32">IFERROR(D2052/C2052,"")</f>
        <v/>
      </c>
      <c r="H2052" s="13">
        <f>COUNTIF(Rend_Filetadores[Data],Rend_Filetadores[[#This Row],[Data]])</f>
        <v>0</v>
      </c>
      <c r="I2052" s="23" t="str">
        <f>IFERROR(Rend_Filetadores[[#This Row],[Filé produzido (kg)]]/SUMIF(Rend_Filetadores[Data],Rend_Filetadores[[#This Row],[Data]],Rend_Filetadores[Filé produzido (kg)]),"")</f>
        <v/>
      </c>
    </row>
    <row r="2053" spans="1:9" x14ac:dyDescent="0.3">
      <c r="A2053" s="8"/>
      <c r="B2053" s="9"/>
      <c r="C2053" s="32"/>
      <c r="D2053" s="11">
        <f>Rend_Filetadores[[#This Row],[Filé produzido (kg)]]-Rend_Filetadores[[#This Row],[Correção]]</f>
        <v>0</v>
      </c>
      <c r="E2053" s="16"/>
      <c r="F2053" s="16"/>
      <c r="G2053" s="12" t="str">
        <f t="shared" si="32"/>
        <v/>
      </c>
      <c r="H2053" s="13">
        <f>COUNTIF(Rend_Filetadores[Data],Rend_Filetadores[[#This Row],[Data]])</f>
        <v>0</v>
      </c>
      <c r="I2053" s="23" t="str">
        <f>IFERROR(Rend_Filetadores[[#This Row],[Filé produzido (kg)]]/SUMIF(Rend_Filetadores[Data],Rend_Filetadores[[#This Row],[Data]],Rend_Filetadores[Filé produzido (kg)]),"")</f>
        <v/>
      </c>
    </row>
    <row r="2054" spans="1:9" x14ac:dyDescent="0.3">
      <c r="A2054" s="8"/>
      <c r="B2054" s="9"/>
      <c r="C2054" s="32"/>
      <c r="D2054" s="11">
        <f>Rend_Filetadores[[#This Row],[Filé produzido (kg)]]-Rend_Filetadores[[#This Row],[Correção]]</f>
        <v>0</v>
      </c>
      <c r="E2054" s="16"/>
      <c r="F2054" s="16"/>
      <c r="G2054" s="12" t="str">
        <f t="shared" si="32"/>
        <v/>
      </c>
      <c r="H2054" s="13">
        <f>COUNTIF(Rend_Filetadores[Data],Rend_Filetadores[[#This Row],[Data]])</f>
        <v>0</v>
      </c>
      <c r="I2054" s="23" t="str">
        <f>IFERROR(Rend_Filetadores[[#This Row],[Filé produzido (kg)]]/SUMIF(Rend_Filetadores[Data],Rend_Filetadores[[#This Row],[Data]],Rend_Filetadores[Filé produzido (kg)]),"")</f>
        <v/>
      </c>
    </row>
    <row r="2055" spans="1:9" x14ac:dyDescent="0.3">
      <c r="A2055" s="8"/>
      <c r="B2055" s="9"/>
      <c r="C2055" s="32"/>
      <c r="D2055" s="11">
        <f>Rend_Filetadores[[#This Row],[Filé produzido (kg)]]-Rend_Filetadores[[#This Row],[Correção]]</f>
        <v>0</v>
      </c>
      <c r="E2055" s="16"/>
      <c r="F2055" s="16"/>
      <c r="G2055" s="12" t="str">
        <f t="shared" si="32"/>
        <v/>
      </c>
      <c r="H2055" s="13">
        <f>COUNTIF(Rend_Filetadores[Data],Rend_Filetadores[[#This Row],[Data]])</f>
        <v>0</v>
      </c>
      <c r="I2055" s="23" t="str">
        <f>IFERROR(Rend_Filetadores[[#This Row],[Filé produzido (kg)]]/SUMIF(Rend_Filetadores[Data],Rend_Filetadores[[#This Row],[Data]],Rend_Filetadores[Filé produzido (kg)]),"")</f>
        <v/>
      </c>
    </row>
    <row r="2056" spans="1:9" x14ac:dyDescent="0.3">
      <c r="A2056" s="8"/>
      <c r="B2056" s="9"/>
      <c r="C2056" s="32"/>
      <c r="D2056" s="11">
        <f>Rend_Filetadores[[#This Row],[Filé produzido (kg)]]-Rend_Filetadores[[#This Row],[Correção]]</f>
        <v>0</v>
      </c>
      <c r="E2056" s="16"/>
      <c r="F2056" s="16"/>
      <c r="G2056" s="12" t="str">
        <f t="shared" si="32"/>
        <v/>
      </c>
      <c r="H2056" s="13">
        <f>COUNTIF(Rend_Filetadores[Data],Rend_Filetadores[[#This Row],[Data]])</f>
        <v>0</v>
      </c>
      <c r="I2056" s="23" t="str">
        <f>IFERROR(Rend_Filetadores[[#This Row],[Filé produzido (kg)]]/SUMIF(Rend_Filetadores[Data],Rend_Filetadores[[#This Row],[Data]],Rend_Filetadores[Filé produzido (kg)]),"")</f>
        <v/>
      </c>
    </row>
    <row r="2057" spans="1:9" x14ac:dyDescent="0.3">
      <c r="A2057" s="8"/>
      <c r="B2057" s="9"/>
      <c r="C2057" s="32"/>
      <c r="D2057" s="11">
        <f>Rend_Filetadores[[#This Row],[Filé produzido (kg)]]-Rend_Filetadores[[#This Row],[Correção]]</f>
        <v>0</v>
      </c>
      <c r="E2057" s="16"/>
      <c r="F2057" s="16"/>
      <c r="G2057" s="12" t="str">
        <f t="shared" si="32"/>
        <v/>
      </c>
      <c r="H2057" s="13">
        <f>COUNTIF(Rend_Filetadores[Data],Rend_Filetadores[[#This Row],[Data]])</f>
        <v>0</v>
      </c>
      <c r="I2057" s="23" t="str">
        <f>IFERROR(Rend_Filetadores[[#This Row],[Filé produzido (kg)]]/SUMIF(Rend_Filetadores[Data],Rend_Filetadores[[#This Row],[Data]],Rend_Filetadores[Filé produzido (kg)]),"")</f>
        <v/>
      </c>
    </row>
    <row r="2058" spans="1:9" x14ac:dyDescent="0.3">
      <c r="A2058" s="8"/>
      <c r="B2058" s="9"/>
      <c r="C2058" s="32"/>
      <c r="D2058" s="11">
        <f>Rend_Filetadores[[#This Row],[Filé produzido (kg)]]-Rend_Filetadores[[#This Row],[Correção]]</f>
        <v>0</v>
      </c>
      <c r="E2058" s="16"/>
      <c r="F2058" s="16"/>
      <c r="G2058" s="12" t="str">
        <f t="shared" si="32"/>
        <v/>
      </c>
      <c r="H2058" s="13">
        <f>COUNTIF(Rend_Filetadores[Data],Rend_Filetadores[[#This Row],[Data]])</f>
        <v>0</v>
      </c>
      <c r="I2058" s="23" t="str">
        <f>IFERROR(Rend_Filetadores[[#This Row],[Filé produzido (kg)]]/SUMIF(Rend_Filetadores[Data],Rend_Filetadores[[#This Row],[Data]],Rend_Filetadores[Filé produzido (kg)]),"")</f>
        <v/>
      </c>
    </row>
    <row r="2059" spans="1:9" x14ac:dyDescent="0.3">
      <c r="A2059" s="8"/>
      <c r="B2059" s="9"/>
      <c r="C2059" s="32"/>
      <c r="D2059" s="11">
        <f>Rend_Filetadores[[#This Row],[Filé produzido (kg)]]-Rend_Filetadores[[#This Row],[Correção]]</f>
        <v>0</v>
      </c>
      <c r="E2059" s="16"/>
      <c r="F2059" s="16"/>
      <c r="G2059" s="12" t="str">
        <f t="shared" si="32"/>
        <v/>
      </c>
      <c r="H2059" s="13">
        <f>COUNTIF(Rend_Filetadores[Data],Rend_Filetadores[[#This Row],[Data]])</f>
        <v>0</v>
      </c>
      <c r="I2059" s="23" t="str">
        <f>IFERROR(Rend_Filetadores[[#This Row],[Filé produzido (kg)]]/SUMIF(Rend_Filetadores[Data],Rend_Filetadores[[#This Row],[Data]],Rend_Filetadores[Filé produzido (kg)]),"")</f>
        <v/>
      </c>
    </row>
    <row r="2060" spans="1:9" x14ac:dyDescent="0.3">
      <c r="A2060" s="8"/>
      <c r="B2060" s="9"/>
      <c r="C2060" s="32"/>
      <c r="D2060" s="11">
        <f>Rend_Filetadores[[#This Row],[Filé produzido (kg)]]-Rend_Filetadores[[#This Row],[Correção]]</f>
        <v>0</v>
      </c>
      <c r="E2060" s="16"/>
      <c r="F2060" s="16"/>
      <c r="G2060" s="12" t="str">
        <f t="shared" si="32"/>
        <v/>
      </c>
      <c r="H2060" s="13">
        <f>COUNTIF(Rend_Filetadores[Data],Rend_Filetadores[[#This Row],[Data]])</f>
        <v>0</v>
      </c>
      <c r="I2060" s="23" t="str">
        <f>IFERROR(Rend_Filetadores[[#This Row],[Filé produzido (kg)]]/SUMIF(Rend_Filetadores[Data],Rend_Filetadores[[#This Row],[Data]],Rend_Filetadores[Filé produzido (kg)]),"")</f>
        <v/>
      </c>
    </row>
    <row r="2061" spans="1:9" x14ac:dyDescent="0.3">
      <c r="A2061" s="8"/>
      <c r="B2061" s="9"/>
      <c r="C2061" s="32"/>
      <c r="D2061" s="11">
        <f>Rend_Filetadores[[#This Row],[Filé produzido (kg)]]-Rend_Filetadores[[#This Row],[Correção]]</f>
        <v>0</v>
      </c>
      <c r="E2061" s="16"/>
      <c r="F2061" s="16"/>
      <c r="G2061" s="12" t="str">
        <f t="shared" si="32"/>
        <v/>
      </c>
      <c r="H2061" s="13">
        <f>COUNTIF(Rend_Filetadores[Data],Rend_Filetadores[[#This Row],[Data]])</f>
        <v>0</v>
      </c>
      <c r="I2061" s="23" t="str">
        <f>IFERROR(Rend_Filetadores[[#This Row],[Filé produzido (kg)]]/SUMIF(Rend_Filetadores[Data],Rend_Filetadores[[#This Row],[Data]],Rend_Filetadores[Filé produzido (kg)]),"")</f>
        <v/>
      </c>
    </row>
    <row r="2062" spans="1:9" x14ac:dyDescent="0.3">
      <c r="A2062" s="8"/>
      <c r="B2062" s="9"/>
      <c r="C2062" s="32"/>
      <c r="D2062" s="11">
        <f>Rend_Filetadores[[#This Row],[Filé produzido (kg)]]-Rend_Filetadores[[#This Row],[Correção]]</f>
        <v>0</v>
      </c>
      <c r="E2062" s="16"/>
      <c r="F2062" s="16"/>
      <c r="G2062" s="12" t="str">
        <f t="shared" si="32"/>
        <v/>
      </c>
      <c r="H2062" s="13">
        <f>COUNTIF(Rend_Filetadores[Data],Rend_Filetadores[[#This Row],[Data]])</f>
        <v>0</v>
      </c>
      <c r="I2062" s="23" t="str">
        <f>IFERROR(Rend_Filetadores[[#This Row],[Filé produzido (kg)]]/SUMIF(Rend_Filetadores[Data],Rend_Filetadores[[#This Row],[Data]],Rend_Filetadores[Filé produzido (kg)]),"")</f>
        <v/>
      </c>
    </row>
    <row r="2063" spans="1:9" x14ac:dyDescent="0.3">
      <c r="A2063" s="8"/>
      <c r="B2063" s="9"/>
      <c r="C2063" s="32"/>
      <c r="D2063" s="11">
        <f>Rend_Filetadores[[#This Row],[Filé produzido (kg)]]-Rend_Filetadores[[#This Row],[Correção]]</f>
        <v>0</v>
      </c>
      <c r="E2063" s="16"/>
      <c r="F2063" s="16"/>
      <c r="G2063" s="12" t="str">
        <f t="shared" si="32"/>
        <v/>
      </c>
      <c r="H2063" s="13">
        <f>COUNTIF(Rend_Filetadores[Data],Rend_Filetadores[[#This Row],[Data]])</f>
        <v>0</v>
      </c>
      <c r="I2063" s="23" t="str">
        <f>IFERROR(Rend_Filetadores[[#This Row],[Filé produzido (kg)]]/SUMIF(Rend_Filetadores[Data],Rend_Filetadores[[#This Row],[Data]],Rend_Filetadores[Filé produzido (kg)]),"")</f>
        <v/>
      </c>
    </row>
    <row r="2064" spans="1:9" x14ac:dyDescent="0.3">
      <c r="A2064" s="8"/>
      <c r="B2064" s="9"/>
      <c r="C2064" s="32"/>
      <c r="D2064" s="11">
        <f>Rend_Filetadores[[#This Row],[Filé produzido (kg)]]-Rend_Filetadores[[#This Row],[Correção]]</f>
        <v>0</v>
      </c>
      <c r="E2064" s="16"/>
      <c r="F2064" s="16"/>
      <c r="G2064" s="12" t="str">
        <f t="shared" si="32"/>
        <v/>
      </c>
      <c r="H2064" s="13">
        <f>COUNTIF(Rend_Filetadores[Data],Rend_Filetadores[[#This Row],[Data]])</f>
        <v>0</v>
      </c>
      <c r="I2064" s="23" t="str">
        <f>IFERROR(Rend_Filetadores[[#This Row],[Filé produzido (kg)]]/SUMIF(Rend_Filetadores[Data],Rend_Filetadores[[#This Row],[Data]],Rend_Filetadores[Filé produzido (kg)]),"")</f>
        <v/>
      </c>
    </row>
    <row r="2065" spans="1:9" x14ac:dyDescent="0.3">
      <c r="A2065" s="8"/>
      <c r="B2065" s="9"/>
      <c r="C2065" s="32"/>
      <c r="D2065" s="11">
        <f>Rend_Filetadores[[#This Row],[Filé produzido (kg)]]-Rend_Filetadores[[#This Row],[Correção]]</f>
        <v>0</v>
      </c>
      <c r="E2065" s="16"/>
      <c r="F2065" s="16"/>
      <c r="G2065" s="12" t="str">
        <f t="shared" si="32"/>
        <v/>
      </c>
      <c r="H2065" s="13">
        <f>COUNTIF(Rend_Filetadores[Data],Rend_Filetadores[[#This Row],[Data]])</f>
        <v>0</v>
      </c>
      <c r="I2065" s="23" t="str">
        <f>IFERROR(Rend_Filetadores[[#This Row],[Filé produzido (kg)]]/SUMIF(Rend_Filetadores[Data],Rend_Filetadores[[#This Row],[Data]],Rend_Filetadores[Filé produzido (kg)]),"")</f>
        <v/>
      </c>
    </row>
    <row r="2066" spans="1:9" x14ac:dyDescent="0.3">
      <c r="A2066" s="8"/>
      <c r="B2066" s="9"/>
      <c r="C2066" s="32"/>
      <c r="D2066" s="11">
        <f>Rend_Filetadores[[#This Row],[Filé produzido (kg)]]-Rend_Filetadores[[#This Row],[Correção]]</f>
        <v>0</v>
      </c>
      <c r="E2066" s="16"/>
      <c r="F2066" s="16"/>
      <c r="G2066" s="12" t="str">
        <f t="shared" si="32"/>
        <v/>
      </c>
      <c r="H2066" s="13">
        <f>COUNTIF(Rend_Filetadores[Data],Rend_Filetadores[[#This Row],[Data]])</f>
        <v>0</v>
      </c>
      <c r="I2066" s="23" t="str">
        <f>IFERROR(Rend_Filetadores[[#This Row],[Filé produzido (kg)]]/SUMIF(Rend_Filetadores[Data],Rend_Filetadores[[#This Row],[Data]],Rend_Filetadores[Filé produzido (kg)]),"")</f>
        <v/>
      </c>
    </row>
    <row r="2067" spans="1:9" x14ac:dyDescent="0.3">
      <c r="A2067" s="8"/>
      <c r="B2067" s="9"/>
      <c r="C2067" s="32"/>
      <c r="D2067" s="11">
        <f>Rend_Filetadores[[#This Row],[Filé produzido (kg)]]-Rend_Filetadores[[#This Row],[Correção]]</f>
        <v>0</v>
      </c>
      <c r="E2067" s="16"/>
      <c r="F2067" s="16"/>
      <c r="G2067" s="12" t="str">
        <f t="shared" si="32"/>
        <v/>
      </c>
      <c r="H2067" s="13">
        <f>COUNTIF(Rend_Filetadores[Data],Rend_Filetadores[[#This Row],[Data]])</f>
        <v>0</v>
      </c>
      <c r="I2067" s="23" t="str">
        <f>IFERROR(Rend_Filetadores[[#This Row],[Filé produzido (kg)]]/SUMIF(Rend_Filetadores[Data],Rend_Filetadores[[#This Row],[Data]],Rend_Filetadores[Filé produzido (kg)]),"")</f>
        <v/>
      </c>
    </row>
    <row r="2068" spans="1:9" x14ac:dyDescent="0.3">
      <c r="A2068" s="8"/>
      <c r="B2068" s="9"/>
      <c r="C2068" s="32"/>
      <c r="D2068" s="11">
        <f>Rend_Filetadores[[#This Row],[Filé produzido (kg)]]-Rend_Filetadores[[#This Row],[Correção]]</f>
        <v>0</v>
      </c>
      <c r="E2068" s="16"/>
      <c r="F2068" s="16"/>
      <c r="G2068" s="12" t="str">
        <f t="shared" si="32"/>
        <v/>
      </c>
      <c r="H2068" s="13">
        <f>COUNTIF(Rend_Filetadores[Data],Rend_Filetadores[[#This Row],[Data]])</f>
        <v>0</v>
      </c>
      <c r="I2068" s="23" t="str">
        <f>IFERROR(Rend_Filetadores[[#This Row],[Filé produzido (kg)]]/SUMIF(Rend_Filetadores[Data],Rend_Filetadores[[#This Row],[Data]],Rend_Filetadores[Filé produzido (kg)]),"")</f>
        <v/>
      </c>
    </row>
    <row r="2069" spans="1:9" x14ac:dyDescent="0.3">
      <c r="A2069" s="8"/>
      <c r="B2069" s="9"/>
      <c r="C2069" s="32"/>
      <c r="D2069" s="11">
        <f>Rend_Filetadores[[#This Row],[Filé produzido (kg)]]-Rend_Filetadores[[#This Row],[Correção]]</f>
        <v>0</v>
      </c>
      <c r="E2069" s="16"/>
      <c r="F2069" s="16"/>
      <c r="G2069" s="12" t="str">
        <f t="shared" si="32"/>
        <v/>
      </c>
      <c r="H2069" s="13">
        <f>COUNTIF(Rend_Filetadores[Data],Rend_Filetadores[[#This Row],[Data]])</f>
        <v>0</v>
      </c>
      <c r="I2069" s="23" t="str">
        <f>IFERROR(Rend_Filetadores[[#This Row],[Filé produzido (kg)]]/SUMIF(Rend_Filetadores[Data],Rend_Filetadores[[#This Row],[Data]],Rend_Filetadores[Filé produzido (kg)]),"")</f>
        <v/>
      </c>
    </row>
    <row r="2070" spans="1:9" x14ac:dyDescent="0.3">
      <c r="A2070" s="8"/>
      <c r="B2070" s="9"/>
      <c r="C2070" s="32"/>
      <c r="D2070" s="11">
        <f>Rend_Filetadores[[#This Row],[Filé produzido (kg)]]-Rend_Filetadores[[#This Row],[Correção]]</f>
        <v>0</v>
      </c>
      <c r="E2070" s="16"/>
      <c r="F2070" s="16"/>
      <c r="G2070" s="12" t="str">
        <f t="shared" si="32"/>
        <v/>
      </c>
      <c r="H2070" s="13">
        <f>COUNTIF(Rend_Filetadores[Data],Rend_Filetadores[[#This Row],[Data]])</f>
        <v>0</v>
      </c>
      <c r="I2070" s="23" t="str">
        <f>IFERROR(Rend_Filetadores[[#This Row],[Filé produzido (kg)]]/SUMIF(Rend_Filetadores[Data],Rend_Filetadores[[#This Row],[Data]],Rend_Filetadores[Filé produzido (kg)]),"")</f>
        <v/>
      </c>
    </row>
    <row r="2071" spans="1:9" x14ac:dyDescent="0.3">
      <c r="A2071" s="8"/>
      <c r="B2071" s="9"/>
      <c r="C2071" s="32"/>
      <c r="D2071" s="11">
        <f>Rend_Filetadores[[#This Row],[Filé produzido (kg)]]-Rend_Filetadores[[#This Row],[Correção]]</f>
        <v>0</v>
      </c>
      <c r="E2071" s="16"/>
      <c r="F2071" s="16"/>
      <c r="G2071" s="12" t="str">
        <f t="shared" si="32"/>
        <v/>
      </c>
      <c r="H2071" s="13">
        <f>COUNTIF(Rend_Filetadores[Data],Rend_Filetadores[[#This Row],[Data]])</f>
        <v>0</v>
      </c>
      <c r="I2071" s="23" t="str">
        <f>IFERROR(Rend_Filetadores[[#This Row],[Filé produzido (kg)]]/SUMIF(Rend_Filetadores[Data],Rend_Filetadores[[#This Row],[Data]],Rend_Filetadores[Filé produzido (kg)]),"")</f>
        <v/>
      </c>
    </row>
    <row r="2072" spans="1:9" x14ac:dyDescent="0.3">
      <c r="A2072" s="8"/>
      <c r="B2072" s="9"/>
      <c r="C2072" s="32"/>
      <c r="D2072" s="11">
        <f>Rend_Filetadores[[#This Row],[Filé produzido (kg)]]-Rend_Filetadores[[#This Row],[Correção]]</f>
        <v>0</v>
      </c>
      <c r="E2072" s="16"/>
      <c r="F2072" s="16"/>
      <c r="G2072" s="12" t="str">
        <f t="shared" si="32"/>
        <v/>
      </c>
      <c r="H2072" s="13">
        <f>COUNTIF(Rend_Filetadores[Data],Rend_Filetadores[[#This Row],[Data]])</f>
        <v>0</v>
      </c>
      <c r="I2072" s="23" t="str">
        <f>IFERROR(Rend_Filetadores[[#This Row],[Filé produzido (kg)]]/SUMIF(Rend_Filetadores[Data],Rend_Filetadores[[#This Row],[Data]],Rend_Filetadores[Filé produzido (kg)]),"")</f>
        <v/>
      </c>
    </row>
    <row r="2073" spans="1:9" x14ac:dyDescent="0.3">
      <c r="A2073" s="8"/>
      <c r="B2073" s="9"/>
      <c r="C2073" s="32"/>
      <c r="D2073" s="11">
        <f>Rend_Filetadores[[#This Row],[Filé produzido (kg)]]-Rend_Filetadores[[#This Row],[Correção]]</f>
        <v>0</v>
      </c>
      <c r="E2073" s="16"/>
      <c r="F2073" s="16"/>
      <c r="G2073" s="12" t="str">
        <f t="shared" si="32"/>
        <v/>
      </c>
      <c r="H2073" s="13">
        <f>COUNTIF(Rend_Filetadores[Data],Rend_Filetadores[[#This Row],[Data]])</f>
        <v>0</v>
      </c>
      <c r="I2073" s="23" t="str">
        <f>IFERROR(Rend_Filetadores[[#This Row],[Filé produzido (kg)]]/SUMIF(Rend_Filetadores[Data],Rend_Filetadores[[#This Row],[Data]],Rend_Filetadores[Filé produzido (kg)]),"")</f>
        <v/>
      </c>
    </row>
    <row r="2074" spans="1:9" x14ac:dyDescent="0.3">
      <c r="A2074" s="8"/>
      <c r="B2074" s="9"/>
      <c r="C2074" s="32"/>
      <c r="D2074" s="11">
        <f>Rend_Filetadores[[#This Row],[Filé produzido (kg)]]-Rend_Filetadores[[#This Row],[Correção]]</f>
        <v>0</v>
      </c>
      <c r="E2074" s="16"/>
      <c r="F2074" s="16"/>
      <c r="G2074" s="12" t="str">
        <f t="shared" si="32"/>
        <v/>
      </c>
      <c r="H2074" s="13">
        <f>COUNTIF(Rend_Filetadores[Data],Rend_Filetadores[[#This Row],[Data]])</f>
        <v>0</v>
      </c>
      <c r="I2074" s="23" t="str">
        <f>IFERROR(Rend_Filetadores[[#This Row],[Filé produzido (kg)]]/SUMIF(Rend_Filetadores[Data],Rend_Filetadores[[#This Row],[Data]],Rend_Filetadores[Filé produzido (kg)]),"")</f>
        <v/>
      </c>
    </row>
    <row r="2075" spans="1:9" x14ac:dyDescent="0.3">
      <c r="A2075" s="8"/>
      <c r="B2075" s="9"/>
      <c r="C2075" s="32"/>
      <c r="D2075" s="11">
        <f>Rend_Filetadores[[#This Row],[Filé produzido (kg)]]-Rend_Filetadores[[#This Row],[Correção]]</f>
        <v>0</v>
      </c>
      <c r="E2075" s="16"/>
      <c r="F2075" s="16"/>
      <c r="G2075" s="12" t="str">
        <f t="shared" si="32"/>
        <v/>
      </c>
      <c r="H2075" s="13">
        <f>COUNTIF(Rend_Filetadores[Data],Rend_Filetadores[[#This Row],[Data]])</f>
        <v>0</v>
      </c>
      <c r="I2075" s="23" t="str">
        <f>IFERROR(Rend_Filetadores[[#This Row],[Filé produzido (kg)]]/SUMIF(Rend_Filetadores[Data],Rend_Filetadores[[#This Row],[Data]],Rend_Filetadores[Filé produzido (kg)]),"")</f>
        <v/>
      </c>
    </row>
    <row r="2076" spans="1:9" x14ac:dyDescent="0.3">
      <c r="A2076" s="8"/>
      <c r="B2076" s="9"/>
      <c r="C2076" s="32"/>
      <c r="D2076" s="11">
        <f>Rend_Filetadores[[#This Row],[Filé produzido (kg)]]-Rend_Filetadores[[#This Row],[Correção]]</f>
        <v>0</v>
      </c>
      <c r="E2076" s="16"/>
      <c r="F2076" s="16"/>
      <c r="G2076" s="12" t="str">
        <f t="shared" si="32"/>
        <v/>
      </c>
      <c r="H2076" s="13">
        <f>COUNTIF(Rend_Filetadores[Data],Rend_Filetadores[[#This Row],[Data]])</f>
        <v>0</v>
      </c>
      <c r="I2076" s="23" t="str">
        <f>IFERROR(Rend_Filetadores[[#This Row],[Filé produzido (kg)]]/SUMIF(Rend_Filetadores[Data],Rend_Filetadores[[#This Row],[Data]],Rend_Filetadores[Filé produzido (kg)]),"")</f>
        <v/>
      </c>
    </row>
    <row r="2077" spans="1:9" x14ac:dyDescent="0.3">
      <c r="A2077" s="8"/>
      <c r="B2077" s="9"/>
      <c r="C2077" s="32"/>
      <c r="D2077" s="11">
        <f>Rend_Filetadores[[#This Row],[Filé produzido (kg)]]-Rend_Filetadores[[#This Row],[Correção]]</f>
        <v>0</v>
      </c>
      <c r="E2077" s="16"/>
      <c r="F2077" s="16"/>
      <c r="G2077" s="12" t="str">
        <f t="shared" si="32"/>
        <v/>
      </c>
      <c r="H2077" s="13">
        <f>COUNTIF(Rend_Filetadores[Data],Rend_Filetadores[[#This Row],[Data]])</f>
        <v>0</v>
      </c>
      <c r="I2077" s="23" t="str">
        <f>IFERROR(Rend_Filetadores[[#This Row],[Filé produzido (kg)]]/SUMIF(Rend_Filetadores[Data],Rend_Filetadores[[#This Row],[Data]],Rend_Filetadores[Filé produzido (kg)]),"")</f>
        <v/>
      </c>
    </row>
    <row r="2078" spans="1:9" x14ac:dyDescent="0.3">
      <c r="A2078" s="8"/>
      <c r="B2078" s="9"/>
      <c r="C2078" s="32"/>
      <c r="D2078" s="11">
        <f>Rend_Filetadores[[#This Row],[Filé produzido (kg)]]-Rend_Filetadores[[#This Row],[Correção]]</f>
        <v>0</v>
      </c>
      <c r="E2078" s="16"/>
      <c r="F2078" s="16"/>
      <c r="G2078" s="12" t="str">
        <f t="shared" si="32"/>
        <v/>
      </c>
      <c r="H2078" s="13">
        <f>COUNTIF(Rend_Filetadores[Data],Rend_Filetadores[[#This Row],[Data]])</f>
        <v>0</v>
      </c>
      <c r="I2078" s="23" t="str">
        <f>IFERROR(Rend_Filetadores[[#This Row],[Filé produzido (kg)]]/SUMIF(Rend_Filetadores[Data],Rend_Filetadores[[#This Row],[Data]],Rend_Filetadores[Filé produzido (kg)]),"")</f>
        <v/>
      </c>
    </row>
    <row r="2079" spans="1:9" x14ac:dyDescent="0.3">
      <c r="A2079" s="8"/>
      <c r="B2079" s="9"/>
      <c r="C2079" s="32"/>
      <c r="D2079" s="11">
        <f>Rend_Filetadores[[#This Row],[Filé produzido (kg)]]-Rend_Filetadores[[#This Row],[Correção]]</f>
        <v>0</v>
      </c>
      <c r="E2079" s="16"/>
      <c r="F2079" s="16"/>
      <c r="G2079" s="12" t="str">
        <f t="shared" si="32"/>
        <v/>
      </c>
      <c r="H2079" s="13">
        <f>COUNTIF(Rend_Filetadores[Data],Rend_Filetadores[[#This Row],[Data]])</f>
        <v>0</v>
      </c>
      <c r="I2079" s="23" t="str">
        <f>IFERROR(Rend_Filetadores[[#This Row],[Filé produzido (kg)]]/SUMIF(Rend_Filetadores[Data],Rend_Filetadores[[#This Row],[Data]],Rend_Filetadores[Filé produzido (kg)]),"")</f>
        <v/>
      </c>
    </row>
    <row r="2080" spans="1:9" x14ac:dyDescent="0.3">
      <c r="A2080" s="8"/>
      <c r="B2080" s="9"/>
      <c r="C2080" s="32"/>
      <c r="D2080" s="11">
        <f>Rend_Filetadores[[#This Row],[Filé produzido (kg)]]-Rend_Filetadores[[#This Row],[Correção]]</f>
        <v>0</v>
      </c>
      <c r="E2080" s="16"/>
      <c r="F2080" s="16"/>
      <c r="G2080" s="12" t="str">
        <f t="shared" si="32"/>
        <v/>
      </c>
      <c r="H2080" s="13">
        <f>COUNTIF(Rend_Filetadores[Data],Rend_Filetadores[[#This Row],[Data]])</f>
        <v>0</v>
      </c>
      <c r="I2080" s="23" t="str">
        <f>IFERROR(Rend_Filetadores[[#This Row],[Filé produzido (kg)]]/SUMIF(Rend_Filetadores[Data],Rend_Filetadores[[#This Row],[Data]],Rend_Filetadores[Filé produzido (kg)]),"")</f>
        <v/>
      </c>
    </row>
    <row r="2081" spans="1:9" x14ac:dyDescent="0.3">
      <c r="A2081" s="8"/>
      <c r="B2081" s="9"/>
      <c r="C2081" s="32"/>
      <c r="D2081" s="11">
        <f>Rend_Filetadores[[#This Row],[Filé produzido (kg)]]-Rend_Filetadores[[#This Row],[Correção]]</f>
        <v>0</v>
      </c>
      <c r="E2081" s="16"/>
      <c r="F2081" s="16"/>
      <c r="G2081" s="12" t="str">
        <f t="shared" si="32"/>
        <v/>
      </c>
      <c r="H2081" s="13">
        <f>COUNTIF(Rend_Filetadores[Data],Rend_Filetadores[[#This Row],[Data]])</f>
        <v>0</v>
      </c>
      <c r="I2081" s="23" t="str">
        <f>IFERROR(Rend_Filetadores[[#This Row],[Filé produzido (kg)]]/SUMIF(Rend_Filetadores[Data],Rend_Filetadores[[#This Row],[Data]],Rend_Filetadores[Filé produzido (kg)]),"")</f>
        <v/>
      </c>
    </row>
    <row r="2082" spans="1:9" x14ac:dyDescent="0.3">
      <c r="A2082" s="8"/>
      <c r="B2082" s="9"/>
      <c r="C2082" s="32"/>
      <c r="D2082" s="11">
        <f>Rend_Filetadores[[#This Row],[Filé produzido (kg)]]-Rend_Filetadores[[#This Row],[Correção]]</f>
        <v>0</v>
      </c>
      <c r="E2082" s="16"/>
      <c r="F2082" s="16"/>
      <c r="G2082" s="12" t="str">
        <f t="shared" si="32"/>
        <v/>
      </c>
      <c r="H2082" s="13">
        <f>COUNTIF(Rend_Filetadores[Data],Rend_Filetadores[[#This Row],[Data]])</f>
        <v>0</v>
      </c>
      <c r="I2082" s="23" t="str">
        <f>IFERROR(Rend_Filetadores[[#This Row],[Filé produzido (kg)]]/SUMIF(Rend_Filetadores[Data],Rend_Filetadores[[#This Row],[Data]],Rend_Filetadores[Filé produzido (kg)]),"")</f>
        <v/>
      </c>
    </row>
    <row r="2083" spans="1:9" x14ac:dyDescent="0.3">
      <c r="A2083" s="8"/>
      <c r="B2083" s="9"/>
      <c r="C2083" s="32"/>
      <c r="D2083" s="11">
        <f>Rend_Filetadores[[#This Row],[Filé produzido (kg)]]-Rend_Filetadores[[#This Row],[Correção]]</f>
        <v>0</v>
      </c>
      <c r="E2083" s="16"/>
      <c r="F2083" s="16"/>
      <c r="G2083" s="12" t="str">
        <f t="shared" si="32"/>
        <v/>
      </c>
      <c r="H2083" s="13">
        <f>COUNTIF(Rend_Filetadores[Data],Rend_Filetadores[[#This Row],[Data]])</f>
        <v>0</v>
      </c>
      <c r="I2083" s="23" t="str">
        <f>IFERROR(Rend_Filetadores[[#This Row],[Filé produzido (kg)]]/SUMIF(Rend_Filetadores[Data],Rend_Filetadores[[#This Row],[Data]],Rend_Filetadores[Filé produzido (kg)]),"")</f>
        <v/>
      </c>
    </row>
    <row r="2084" spans="1:9" x14ac:dyDescent="0.3">
      <c r="A2084" s="8"/>
      <c r="B2084" s="9"/>
      <c r="C2084" s="32"/>
      <c r="D2084" s="11">
        <f>Rend_Filetadores[[#This Row],[Filé produzido (kg)]]-Rend_Filetadores[[#This Row],[Correção]]</f>
        <v>0</v>
      </c>
      <c r="E2084" s="16"/>
      <c r="F2084" s="16"/>
      <c r="G2084" s="12" t="str">
        <f t="shared" si="32"/>
        <v/>
      </c>
      <c r="H2084" s="13">
        <f>COUNTIF(Rend_Filetadores[Data],Rend_Filetadores[[#This Row],[Data]])</f>
        <v>0</v>
      </c>
      <c r="I2084" s="23" t="str">
        <f>IFERROR(Rend_Filetadores[[#This Row],[Filé produzido (kg)]]/SUMIF(Rend_Filetadores[Data],Rend_Filetadores[[#This Row],[Data]],Rend_Filetadores[Filé produzido (kg)]),"")</f>
        <v/>
      </c>
    </row>
    <row r="2085" spans="1:9" x14ac:dyDescent="0.3">
      <c r="A2085" s="8"/>
      <c r="B2085" s="9"/>
      <c r="C2085" s="32"/>
      <c r="D2085" s="11">
        <f>Rend_Filetadores[[#This Row],[Filé produzido (kg)]]-Rend_Filetadores[[#This Row],[Correção]]</f>
        <v>0</v>
      </c>
      <c r="E2085" s="16"/>
      <c r="F2085" s="16"/>
      <c r="G2085" s="12" t="str">
        <f t="shared" si="32"/>
        <v/>
      </c>
      <c r="H2085" s="13">
        <f>COUNTIF(Rend_Filetadores[Data],Rend_Filetadores[[#This Row],[Data]])</f>
        <v>0</v>
      </c>
      <c r="I2085" s="23" t="str">
        <f>IFERROR(Rend_Filetadores[[#This Row],[Filé produzido (kg)]]/SUMIF(Rend_Filetadores[Data],Rend_Filetadores[[#This Row],[Data]],Rend_Filetadores[Filé produzido (kg)]),"")</f>
        <v/>
      </c>
    </row>
    <row r="2086" spans="1:9" x14ac:dyDescent="0.3">
      <c r="A2086" s="8"/>
      <c r="B2086" s="9"/>
      <c r="C2086" s="32"/>
      <c r="D2086" s="11">
        <f>Rend_Filetadores[[#This Row],[Filé produzido (kg)]]-Rend_Filetadores[[#This Row],[Correção]]</f>
        <v>0</v>
      </c>
      <c r="E2086" s="16"/>
      <c r="F2086" s="16"/>
      <c r="G2086" s="12" t="str">
        <f t="shared" si="32"/>
        <v/>
      </c>
      <c r="H2086" s="13">
        <f>COUNTIF(Rend_Filetadores[Data],Rend_Filetadores[[#This Row],[Data]])</f>
        <v>0</v>
      </c>
      <c r="I2086" s="23" t="str">
        <f>IFERROR(Rend_Filetadores[[#This Row],[Filé produzido (kg)]]/SUMIF(Rend_Filetadores[Data],Rend_Filetadores[[#This Row],[Data]],Rend_Filetadores[Filé produzido (kg)]),"")</f>
        <v/>
      </c>
    </row>
    <row r="2087" spans="1:9" x14ac:dyDescent="0.3">
      <c r="A2087" s="8"/>
      <c r="B2087" s="9"/>
      <c r="C2087" s="32"/>
      <c r="D2087" s="11">
        <f>Rend_Filetadores[[#This Row],[Filé produzido (kg)]]-Rend_Filetadores[[#This Row],[Correção]]</f>
        <v>0</v>
      </c>
      <c r="E2087" s="16"/>
      <c r="F2087" s="16"/>
      <c r="G2087" s="12" t="str">
        <f t="shared" si="32"/>
        <v/>
      </c>
      <c r="H2087" s="13">
        <f>COUNTIF(Rend_Filetadores[Data],Rend_Filetadores[[#This Row],[Data]])</f>
        <v>0</v>
      </c>
      <c r="I2087" s="23" t="str">
        <f>IFERROR(Rend_Filetadores[[#This Row],[Filé produzido (kg)]]/SUMIF(Rend_Filetadores[Data],Rend_Filetadores[[#This Row],[Data]],Rend_Filetadores[Filé produzido (kg)]),"")</f>
        <v/>
      </c>
    </row>
    <row r="2088" spans="1:9" x14ac:dyDescent="0.3">
      <c r="A2088" s="8"/>
      <c r="B2088" s="9"/>
      <c r="C2088" s="32"/>
      <c r="D2088" s="11">
        <f>Rend_Filetadores[[#This Row],[Filé produzido (kg)]]-Rend_Filetadores[[#This Row],[Correção]]</f>
        <v>0</v>
      </c>
      <c r="E2088" s="16"/>
      <c r="F2088" s="16"/>
      <c r="G2088" s="12" t="str">
        <f t="shared" si="32"/>
        <v/>
      </c>
      <c r="H2088" s="13">
        <f>COUNTIF(Rend_Filetadores[Data],Rend_Filetadores[[#This Row],[Data]])</f>
        <v>0</v>
      </c>
      <c r="I2088" s="23" t="str">
        <f>IFERROR(Rend_Filetadores[[#This Row],[Filé produzido (kg)]]/SUMIF(Rend_Filetadores[Data],Rend_Filetadores[[#This Row],[Data]],Rend_Filetadores[Filé produzido (kg)]),"")</f>
        <v/>
      </c>
    </row>
    <row r="2089" spans="1:9" x14ac:dyDescent="0.3">
      <c r="A2089" s="8"/>
      <c r="B2089" s="9"/>
      <c r="C2089" s="32"/>
      <c r="D2089" s="11">
        <f>Rend_Filetadores[[#This Row],[Filé produzido (kg)]]-Rend_Filetadores[[#This Row],[Correção]]</f>
        <v>0</v>
      </c>
      <c r="E2089" s="16"/>
      <c r="F2089" s="16"/>
      <c r="G2089" s="12" t="str">
        <f t="shared" si="32"/>
        <v/>
      </c>
      <c r="H2089" s="13">
        <f>COUNTIF(Rend_Filetadores[Data],Rend_Filetadores[[#This Row],[Data]])</f>
        <v>0</v>
      </c>
      <c r="I2089" s="23" t="str">
        <f>IFERROR(Rend_Filetadores[[#This Row],[Filé produzido (kg)]]/SUMIF(Rend_Filetadores[Data],Rend_Filetadores[[#This Row],[Data]],Rend_Filetadores[Filé produzido (kg)]),"")</f>
        <v/>
      </c>
    </row>
    <row r="2090" spans="1:9" x14ac:dyDescent="0.3">
      <c r="A2090" s="8"/>
      <c r="B2090" s="9"/>
      <c r="C2090" s="32"/>
      <c r="D2090" s="11">
        <f>Rend_Filetadores[[#This Row],[Filé produzido (kg)]]-Rend_Filetadores[[#This Row],[Correção]]</f>
        <v>0</v>
      </c>
      <c r="E2090" s="16"/>
      <c r="F2090" s="16"/>
      <c r="G2090" s="12" t="str">
        <f t="shared" si="32"/>
        <v/>
      </c>
      <c r="H2090" s="13">
        <f>COUNTIF(Rend_Filetadores[Data],Rend_Filetadores[[#This Row],[Data]])</f>
        <v>0</v>
      </c>
      <c r="I2090" s="23" t="str">
        <f>IFERROR(Rend_Filetadores[[#This Row],[Filé produzido (kg)]]/SUMIF(Rend_Filetadores[Data],Rend_Filetadores[[#This Row],[Data]],Rend_Filetadores[Filé produzido (kg)]),"")</f>
        <v/>
      </c>
    </row>
    <row r="2091" spans="1:9" x14ac:dyDescent="0.3">
      <c r="A2091" s="8"/>
      <c r="B2091" s="9"/>
      <c r="C2091" s="32"/>
      <c r="D2091" s="11">
        <f>Rend_Filetadores[[#This Row],[Filé produzido (kg)]]-Rend_Filetadores[[#This Row],[Correção]]</f>
        <v>0</v>
      </c>
      <c r="E2091" s="16"/>
      <c r="F2091" s="16"/>
      <c r="G2091" s="12" t="str">
        <f t="shared" si="32"/>
        <v/>
      </c>
      <c r="H2091" s="13">
        <f>COUNTIF(Rend_Filetadores[Data],Rend_Filetadores[[#This Row],[Data]])</f>
        <v>0</v>
      </c>
      <c r="I2091" s="23" t="str">
        <f>IFERROR(Rend_Filetadores[[#This Row],[Filé produzido (kg)]]/SUMIF(Rend_Filetadores[Data],Rend_Filetadores[[#This Row],[Data]],Rend_Filetadores[Filé produzido (kg)]),"")</f>
        <v/>
      </c>
    </row>
    <row r="2092" spans="1:9" x14ac:dyDescent="0.3">
      <c r="A2092" s="8"/>
      <c r="B2092" s="9"/>
      <c r="C2092" s="32"/>
      <c r="D2092" s="11">
        <f>Rend_Filetadores[[#This Row],[Filé produzido (kg)]]-Rend_Filetadores[[#This Row],[Correção]]</f>
        <v>0</v>
      </c>
      <c r="E2092" s="16"/>
      <c r="F2092" s="16"/>
      <c r="G2092" s="12" t="str">
        <f t="shared" si="32"/>
        <v/>
      </c>
      <c r="H2092" s="13">
        <f>COUNTIF(Rend_Filetadores[Data],Rend_Filetadores[[#This Row],[Data]])</f>
        <v>0</v>
      </c>
      <c r="I2092" s="23" t="str">
        <f>IFERROR(Rend_Filetadores[[#This Row],[Filé produzido (kg)]]/SUMIF(Rend_Filetadores[Data],Rend_Filetadores[[#This Row],[Data]],Rend_Filetadores[Filé produzido (kg)]),"")</f>
        <v/>
      </c>
    </row>
    <row r="2093" spans="1:9" x14ac:dyDescent="0.3">
      <c r="A2093" s="8"/>
      <c r="B2093" s="9"/>
      <c r="C2093" s="32"/>
      <c r="D2093" s="11">
        <f>Rend_Filetadores[[#This Row],[Filé produzido (kg)]]-Rend_Filetadores[[#This Row],[Correção]]</f>
        <v>0</v>
      </c>
      <c r="E2093" s="16"/>
      <c r="F2093" s="16"/>
      <c r="G2093" s="12" t="str">
        <f t="shared" si="32"/>
        <v/>
      </c>
      <c r="H2093" s="13">
        <f>COUNTIF(Rend_Filetadores[Data],Rend_Filetadores[[#This Row],[Data]])</f>
        <v>0</v>
      </c>
      <c r="I2093" s="23" t="str">
        <f>IFERROR(Rend_Filetadores[[#This Row],[Filé produzido (kg)]]/SUMIF(Rend_Filetadores[Data],Rend_Filetadores[[#This Row],[Data]],Rend_Filetadores[Filé produzido (kg)]),"")</f>
        <v/>
      </c>
    </row>
    <row r="2094" spans="1:9" x14ac:dyDescent="0.3">
      <c r="A2094" s="8"/>
      <c r="B2094" s="9"/>
      <c r="C2094" s="32"/>
      <c r="D2094" s="11">
        <f>Rend_Filetadores[[#This Row],[Filé produzido (kg)]]-Rend_Filetadores[[#This Row],[Correção]]</f>
        <v>0</v>
      </c>
      <c r="E2094" s="16"/>
      <c r="F2094" s="16"/>
      <c r="G2094" s="12" t="str">
        <f t="shared" si="32"/>
        <v/>
      </c>
      <c r="H2094" s="13">
        <f>COUNTIF(Rend_Filetadores[Data],Rend_Filetadores[[#This Row],[Data]])</f>
        <v>0</v>
      </c>
      <c r="I2094" s="23" t="str">
        <f>IFERROR(Rend_Filetadores[[#This Row],[Filé produzido (kg)]]/SUMIF(Rend_Filetadores[Data],Rend_Filetadores[[#This Row],[Data]],Rend_Filetadores[Filé produzido (kg)]),"")</f>
        <v/>
      </c>
    </row>
    <row r="2095" spans="1:9" x14ac:dyDescent="0.3">
      <c r="A2095" s="8"/>
      <c r="B2095" s="9"/>
      <c r="C2095" s="32"/>
      <c r="D2095" s="11">
        <f>Rend_Filetadores[[#This Row],[Filé produzido (kg)]]-Rend_Filetadores[[#This Row],[Correção]]</f>
        <v>0</v>
      </c>
      <c r="E2095" s="16"/>
      <c r="F2095" s="16"/>
      <c r="G2095" s="12" t="str">
        <f t="shared" si="32"/>
        <v/>
      </c>
      <c r="H2095" s="13">
        <f>COUNTIF(Rend_Filetadores[Data],Rend_Filetadores[[#This Row],[Data]])</f>
        <v>0</v>
      </c>
      <c r="I2095" s="23" t="str">
        <f>IFERROR(Rend_Filetadores[[#This Row],[Filé produzido (kg)]]/SUMIF(Rend_Filetadores[Data],Rend_Filetadores[[#This Row],[Data]],Rend_Filetadores[Filé produzido (kg)]),"")</f>
        <v/>
      </c>
    </row>
    <row r="2096" spans="1:9" x14ac:dyDescent="0.3">
      <c r="A2096" s="8"/>
      <c r="B2096" s="9"/>
      <c r="C2096" s="32"/>
      <c r="D2096" s="11">
        <f>Rend_Filetadores[[#This Row],[Filé produzido (kg)]]-Rend_Filetadores[[#This Row],[Correção]]</f>
        <v>0</v>
      </c>
      <c r="E2096" s="16"/>
      <c r="F2096" s="16"/>
      <c r="G2096" s="12" t="str">
        <f t="shared" si="32"/>
        <v/>
      </c>
      <c r="H2096" s="13">
        <f>COUNTIF(Rend_Filetadores[Data],Rend_Filetadores[[#This Row],[Data]])</f>
        <v>0</v>
      </c>
      <c r="I2096" s="23" t="str">
        <f>IFERROR(Rend_Filetadores[[#This Row],[Filé produzido (kg)]]/SUMIF(Rend_Filetadores[Data],Rend_Filetadores[[#This Row],[Data]],Rend_Filetadores[Filé produzido (kg)]),"")</f>
        <v/>
      </c>
    </row>
    <row r="2097" spans="1:9" x14ac:dyDescent="0.3">
      <c r="A2097" s="8"/>
      <c r="B2097" s="9"/>
      <c r="C2097" s="32"/>
      <c r="D2097" s="11">
        <f>Rend_Filetadores[[#This Row],[Filé produzido (kg)]]-Rend_Filetadores[[#This Row],[Correção]]</f>
        <v>0</v>
      </c>
      <c r="E2097" s="16"/>
      <c r="F2097" s="16"/>
      <c r="G2097" s="12" t="str">
        <f t="shared" si="32"/>
        <v/>
      </c>
      <c r="H2097" s="13">
        <f>COUNTIF(Rend_Filetadores[Data],Rend_Filetadores[[#This Row],[Data]])</f>
        <v>0</v>
      </c>
      <c r="I2097" s="23" t="str">
        <f>IFERROR(Rend_Filetadores[[#This Row],[Filé produzido (kg)]]/SUMIF(Rend_Filetadores[Data],Rend_Filetadores[[#This Row],[Data]],Rend_Filetadores[Filé produzido (kg)]),"")</f>
        <v/>
      </c>
    </row>
    <row r="2098" spans="1:9" x14ac:dyDescent="0.3">
      <c r="A2098" s="8"/>
      <c r="B2098" s="9"/>
      <c r="C2098" s="32"/>
      <c r="D2098" s="11">
        <f>Rend_Filetadores[[#This Row],[Filé produzido (kg)]]-Rend_Filetadores[[#This Row],[Correção]]</f>
        <v>0</v>
      </c>
      <c r="E2098" s="16"/>
      <c r="F2098" s="16"/>
      <c r="G2098" s="12" t="str">
        <f t="shared" si="32"/>
        <v/>
      </c>
      <c r="H2098" s="13">
        <f>COUNTIF(Rend_Filetadores[Data],Rend_Filetadores[[#This Row],[Data]])</f>
        <v>0</v>
      </c>
      <c r="I2098" s="23" t="str">
        <f>IFERROR(Rend_Filetadores[[#This Row],[Filé produzido (kg)]]/SUMIF(Rend_Filetadores[Data],Rend_Filetadores[[#This Row],[Data]],Rend_Filetadores[Filé produzido (kg)]),"")</f>
        <v/>
      </c>
    </row>
    <row r="2099" spans="1:9" x14ac:dyDescent="0.3">
      <c r="A2099" s="8"/>
      <c r="B2099" s="9"/>
      <c r="C2099" s="32"/>
      <c r="D2099" s="11">
        <f>Rend_Filetadores[[#This Row],[Filé produzido (kg)]]-Rend_Filetadores[[#This Row],[Correção]]</f>
        <v>0</v>
      </c>
      <c r="E2099" s="16"/>
      <c r="F2099" s="16"/>
      <c r="G2099" s="12" t="str">
        <f t="shared" si="32"/>
        <v/>
      </c>
      <c r="H2099" s="13">
        <f>COUNTIF(Rend_Filetadores[Data],Rend_Filetadores[[#This Row],[Data]])</f>
        <v>0</v>
      </c>
      <c r="I2099" s="23" t="str">
        <f>IFERROR(Rend_Filetadores[[#This Row],[Filé produzido (kg)]]/SUMIF(Rend_Filetadores[Data],Rend_Filetadores[[#This Row],[Data]],Rend_Filetadores[Filé produzido (kg)]),"")</f>
        <v/>
      </c>
    </row>
    <row r="2100" spans="1:9" x14ac:dyDescent="0.3">
      <c r="A2100" s="8"/>
      <c r="B2100" s="9"/>
      <c r="C2100" s="32"/>
      <c r="D2100" s="11">
        <f>Rend_Filetadores[[#This Row],[Filé produzido (kg)]]-Rend_Filetadores[[#This Row],[Correção]]</f>
        <v>0</v>
      </c>
      <c r="E2100" s="16"/>
      <c r="F2100" s="16"/>
      <c r="G2100" s="12" t="str">
        <f t="shared" si="32"/>
        <v/>
      </c>
      <c r="H2100" s="13">
        <f>COUNTIF(Rend_Filetadores[Data],Rend_Filetadores[[#This Row],[Data]])</f>
        <v>0</v>
      </c>
      <c r="I2100" s="23" t="str">
        <f>IFERROR(Rend_Filetadores[[#This Row],[Filé produzido (kg)]]/SUMIF(Rend_Filetadores[Data],Rend_Filetadores[[#This Row],[Data]],Rend_Filetadores[Filé produzido (kg)]),"")</f>
        <v/>
      </c>
    </row>
    <row r="2101" spans="1:9" x14ac:dyDescent="0.3">
      <c r="A2101" s="8"/>
      <c r="B2101" s="9"/>
      <c r="C2101" s="32"/>
      <c r="D2101" s="11">
        <f>Rend_Filetadores[[#This Row],[Filé produzido (kg)]]-Rend_Filetadores[[#This Row],[Correção]]</f>
        <v>0</v>
      </c>
      <c r="E2101" s="16"/>
      <c r="F2101" s="16"/>
      <c r="G2101" s="12" t="str">
        <f t="shared" si="32"/>
        <v/>
      </c>
      <c r="H2101" s="13">
        <f>COUNTIF(Rend_Filetadores[Data],Rend_Filetadores[[#This Row],[Data]])</f>
        <v>0</v>
      </c>
      <c r="I2101" s="23" t="str">
        <f>IFERROR(Rend_Filetadores[[#This Row],[Filé produzido (kg)]]/SUMIF(Rend_Filetadores[Data],Rend_Filetadores[[#This Row],[Data]],Rend_Filetadores[Filé produzido (kg)]),"")</f>
        <v/>
      </c>
    </row>
    <row r="2102" spans="1:9" x14ac:dyDescent="0.3">
      <c r="A2102" s="8"/>
      <c r="B2102" s="9"/>
      <c r="C2102" s="32"/>
      <c r="D2102" s="11">
        <f>Rend_Filetadores[[#This Row],[Filé produzido (kg)]]-Rend_Filetadores[[#This Row],[Correção]]</f>
        <v>0</v>
      </c>
      <c r="E2102" s="16"/>
      <c r="F2102" s="16"/>
      <c r="G2102" s="12" t="str">
        <f t="shared" si="32"/>
        <v/>
      </c>
      <c r="H2102" s="13">
        <f>COUNTIF(Rend_Filetadores[Data],Rend_Filetadores[[#This Row],[Data]])</f>
        <v>0</v>
      </c>
      <c r="I2102" s="23" t="str">
        <f>IFERROR(Rend_Filetadores[[#This Row],[Filé produzido (kg)]]/SUMIF(Rend_Filetadores[Data],Rend_Filetadores[[#This Row],[Data]],Rend_Filetadores[Filé produzido (kg)]),"")</f>
        <v/>
      </c>
    </row>
    <row r="2103" spans="1:9" x14ac:dyDescent="0.3">
      <c r="A2103" s="8"/>
      <c r="B2103" s="9"/>
      <c r="C2103" s="32"/>
      <c r="D2103" s="11">
        <f>Rend_Filetadores[[#This Row],[Filé produzido (kg)]]-Rend_Filetadores[[#This Row],[Correção]]</f>
        <v>0</v>
      </c>
      <c r="E2103" s="16"/>
      <c r="F2103" s="16"/>
      <c r="G2103" s="12" t="str">
        <f t="shared" si="32"/>
        <v/>
      </c>
      <c r="H2103" s="13">
        <f>COUNTIF(Rend_Filetadores[Data],Rend_Filetadores[[#This Row],[Data]])</f>
        <v>0</v>
      </c>
      <c r="I2103" s="23" t="str">
        <f>IFERROR(Rend_Filetadores[[#This Row],[Filé produzido (kg)]]/SUMIF(Rend_Filetadores[Data],Rend_Filetadores[[#This Row],[Data]],Rend_Filetadores[Filé produzido (kg)]),"")</f>
        <v/>
      </c>
    </row>
    <row r="2104" spans="1:9" x14ac:dyDescent="0.3">
      <c r="A2104" s="8"/>
      <c r="B2104" s="9"/>
      <c r="C2104" s="32"/>
      <c r="D2104" s="11">
        <f>Rend_Filetadores[[#This Row],[Filé produzido (kg)]]-Rend_Filetadores[[#This Row],[Correção]]</f>
        <v>0</v>
      </c>
      <c r="E2104" s="16"/>
      <c r="F2104" s="16"/>
      <c r="G2104" s="12" t="str">
        <f t="shared" si="32"/>
        <v/>
      </c>
      <c r="H2104" s="13">
        <f>COUNTIF(Rend_Filetadores[Data],Rend_Filetadores[[#This Row],[Data]])</f>
        <v>0</v>
      </c>
      <c r="I2104" s="23" t="str">
        <f>IFERROR(Rend_Filetadores[[#This Row],[Filé produzido (kg)]]/SUMIF(Rend_Filetadores[Data],Rend_Filetadores[[#This Row],[Data]],Rend_Filetadores[Filé produzido (kg)]),"")</f>
        <v/>
      </c>
    </row>
    <row r="2105" spans="1:9" x14ac:dyDescent="0.3">
      <c r="A2105" s="8"/>
      <c r="B2105" s="9"/>
      <c r="C2105" s="32"/>
      <c r="D2105" s="11">
        <f>Rend_Filetadores[[#This Row],[Filé produzido (kg)]]-Rend_Filetadores[[#This Row],[Correção]]</f>
        <v>0</v>
      </c>
      <c r="E2105" s="16"/>
      <c r="F2105" s="16"/>
      <c r="G2105" s="12" t="str">
        <f t="shared" si="32"/>
        <v/>
      </c>
      <c r="H2105" s="13">
        <f>COUNTIF(Rend_Filetadores[Data],Rend_Filetadores[[#This Row],[Data]])</f>
        <v>0</v>
      </c>
      <c r="I2105" s="23" t="str">
        <f>IFERROR(Rend_Filetadores[[#This Row],[Filé produzido (kg)]]/SUMIF(Rend_Filetadores[Data],Rend_Filetadores[[#This Row],[Data]],Rend_Filetadores[Filé produzido (kg)]),"")</f>
        <v/>
      </c>
    </row>
    <row r="2106" spans="1:9" x14ac:dyDescent="0.3">
      <c r="A2106" s="8"/>
      <c r="B2106" s="9"/>
      <c r="C2106" s="32"/>
      <c r="D2106" s="11">
        <f>Rend_Filetadores[[#This Row],[Filé produzido (kg)]]-Rend_Filetadores[[#This Row],[Correção]]</f>
        <v>0</v>
      </c>
      <c r="E2106" s="16"/>
      <c r="F2106" s="16"/>
      <c r="G2106" s="12" t="str">
        <f t="shared" si="32"/>
        <v/>
      </c>
      <c r="H2106" s="13">
        <f>COUNTIF(Rend_Filetadores[Data],Rend_Filetadores[[#This Row],[Data]])</f>
        <v>0</v>
      </c>
      <c r="I2106" s="23" t="str">
        <f>IFERROR(Rend_Filetadores[[#This Row],[Filé produzido (kg)]]/SUMIF(Rend_Filetadores[Data],Rend_Filetadores[[#This Row],[Data]],Rend_Filetadores[Filé produzido (kg)]),"")</f>
        <v/>
      </c>
    </row>
    <row r="2107" spans="1:9" x14ac:dyDescent="0.3">
      <c r="A2107" s="8"/>
      <c r="B2107" s="9"/>
      <c r="C2107" s="32"/>
      <c r="D2107" s="11">
        <f>Rend_Filetadores[[#This Row],[Filé produzido (kg)]]-Rend_Filetadores[[#This Row],[Correção]]</f>
        <v>0</v>
      </c>
      <c r="E2107" s="16"/>
      <c r="F2107" s="16"/>
      <c r="G2107" s="12" t="str">
        <f t="shared" si="32"/>
        <v/>
      </c>
      <c r="H2107" s="13">
        <f>COUNTIF(Rend_Filetadores[Data],Rend_Filetadores[[#This Row],[Data]])</f>
        <v>0</v>
      </c>
      <c r="I2107" s="23" t="str">
        <f>IFERROR(Rend_Filetadores[[#This Row],[Filé produzido (kg)]]/SUMIF(Rend_Filetadores[Data],Rend_Filetadores[[#This Row],[Data]],Rend_Filetadores[Filé produzido (kg)]),"")</f>
        <v/>
      </c>
    </row>
    <row r="2108" spans="1:9" x14ac:dyDescent="0.3">
      <c r="A2108" s="8"/>
      <c r="B2108" s="9"/>
      <c r="C2108" s="32"/>
      <c r="D2108" s="11">
        <f>Rend_Filetadores[[#This Row],[Filé produzido (kg)]]-Rend_Filetadores[[#This Row],[Correção]]</f>
        <v>0</v>
      </c>
      <c r="E2108" s="16"/>
      <c r="F2108" s="16"/>
      <c r="G2108" s="12" t="str">
        <f t="shared" si="32"/>
        <v/>
      </c>
      <c r="H2108" s="13">
        <f>COUNTIF(Rend_Filetadores[Data],Rend_Filetadores[[#This Row],[Data]])</f>
        <v>0</v>
      </c>
      <c r="I2108" s="23" t="str">
        <f>IFERROR(Rend_Filetadores[[#This Row],[Filé produzido (kg)]]/SUMIF(Rend_Filetadores[Data],Rend_Filetadores[[#This Row],[Data]],Rend_Filetadores[Filé produzido (kg)]),"")</f>
        <v/>
      </c>
    </row>
    <row r="2109" spans="1:9" x14ac:dyDescent="0.3">
      <c r="A2109" s="8"/>
      <c r="B2109" s="9"/>
      <c r="C2109" s="32"/>
      <c r="D2109" s="11">
        <f>Rend_Filetadores[[#This Row],[Filé produzido (kg)]]-Rend_Filetadores[[#This Row],[Correção]]</f>
        <v>0</v>
      </c>
      <c r="E2109" s="16"/>
      <c r="F2109" s="16"/>
      <c r="G2109" s="12" t="str">
        <f t="shared" si="32"/>
        <v/>
      </c>
      <c r="H2109" s="13">
        <f>COUNTIF(Rend_Filetadores[Data],Rend_Filetadores[[#This Row],[Data]])</f>
        <v>0</v>
      </c>
      <c r="I2109" s="23" t="str">
        <f>IFERROR(Rend_Filetadores[[#This Row],[Filé produzido (kg)]]/SUMIF(Rend_Filetadores[Data],Rend_Filetadores[[#This Row],[Data]],Rend_Filetadores[Filé produzido (kg)]),"")</f>
        <v/>
      </c>
    </row>
    <row r="2110" spans="1:9" x14ac:dyDescent="0.3">
      <c r="A2110" s="8"/>
      <c r="B2110" s="9"/>
      <c r="C2110" s="32"/>
      <c r="D2110" s="11">
        <f>Rend_Filetadores[[#This Row],[Filé produzido (kg)]]-Rend_Filetadores[[#This Row],[Correção]]</f>
        <v>0</v>
      </c>
      <c r="E2110" s="16"/>
      <c r="F2110" s="16"/>
      <c r="G2110" s="12" t="str">
        <f t="shared" si="32"/>
        <v/>
      </c>
      <c r="H2110" s="13">
        <f>COUNTIF(Rend_Filetadores[Data],Rend_Filetadores[[#This Row],[Data]])</f>
        <v>0</v>
      </c>
      <c r="I2110" s="23" t="str">
        <f>IFERROR(Rend_Filetadores[[#This Row],[Filé produzido (kg)]]/SUMIF(Rend_Filetadores[Data],Rend_Filetadores[[#This Row],[Data]],Rend_Filetadores[Filé produzido (kg)]),"")</f>
        <v/>
      </c>
    </row>
    <row r="2111" spans="1:9" x14ac:dyDescent="0.3">
      <c r="A2111" s="8"/>
      <c r="B2111" s="9"/>
      <c r="C2111" s="32"/>
      <c r="D2111" s="11">
        <f>Rend_Filetadores[[#This Row],[Filé produzido (kg)]]-Rend_Filetadores[[#This Row],[Correção]]</f>
        <v>0</v>
      </c>
      <c r="E2111" s="16"/>
      <c r="F2111" s="16"/>
      <c r="G2111" s="12" t="str">
        <f t="shared" si="32"/>
        <v/>
      </c>
      <c r="H2111" s="13">
        <f>COUNTIF(Rend_Filetadores[Data],Rend_Filetadores[[#This Row],[Data]])</f>
        <v>0</v>
      </c>
      <c r="I2111" s="23" t="str">
        <f>IFERROR(Rend_Filetadores[[#This Row],[Filé produzido (kg)]]/SUMIF(Rend_Filetadores[Data],Rend_Filetadores[[#This Row],[Data]],Rend_Filetadores[Filé produzido (kg)]),"")</f>
        <v/>
      </c>
    </row>
    <row r="2112" spans="1:9" x14ac:dyDescent="0.3">
      <c r="A2112" s="8"/>
      <c r="B2112" s="9"/>
      <c r="C2112" s="32"/>
      <c r="D2112" s="11">
        <f>Rend_Filetadores[[#This Row],[Filé produzido (kg)]]-Rend_Filetadores[[#This Row],[Correção]]</f>
        <v>0</v>
      </c>
      <c r="E2112" s="16"/>
      <c r="F2112" s="16"/>
      <c r="G2112" s="12" t="str">
        <f t="shared" si="32"/>
        <v/>
      </c>
      <c r="H2112" s="13">
        <f>COUNTIF(Rend_Filetadores[Data],Rend_Filetadores[[#This Row],[Data]])</f>
        <v>0</v>
      </c>
      <c r="I2112" s="23" t="str">
        <f>IFERROR(Rend_Filetadores[[#This Row],[Filé produzido (kg)]]/SUMIF(Rend_Filetadores[Data],Rend_Filetadores[[#This Row],[Data]],Rend_Filetadores[Filé produzido (kg)]),"")</f>
        <v/>
      </c>
    </row>
    <row r="2113" spans="1:9" x14ac:dyDescent="0.3">
      <c r="A2113" s="8"/>
      <c r="B2113" s="9"/>
      <c r="C2113" s="32"/>
      <c r="D2113" s="11">
        <f>Rend_Filetadores[[#This Row],[Filé produzido (kg)]]-Rend_Filetadores[[#This Row],[Correção]]</f>
        <v>0</v>
      </c>
      <c r="E2113" s="16"/>
      <c r="F2113" s="16"/>
      <c r="G2113" s="12" t="str">
        <f t="shared" si="32"/>
        <v/>
      </c>
      <c r="H2113" s="13">
        <f>COUNTIF(Rend_Filetadores[Data],Rend_Filetadores[[#This Row],[Data]])</f>
        <v>0</v>
      </c>
      <c r="I2113" s="23" t="str">
        <f>IFERROR(Rend_Filetadores[[#This Row],[Filé produzido (kg)]]/SUMIF(Rend_Filetadores[Data],Rend_Filetadores[[#This Row],[Data]],Rend_Filetadores[Filé produzido (kg)]),"")</f>
        <v/>
      </c>
    </row>
    <row r="2114" spans="1:9" x14ac:dyDescent="0.3">
      <c r="A2114" s="8"/>
      <c r="B2114" s="9"/>
      <c r="C2114" s="32"/>
      <c r="D2114" s="11">
        <f>Rend_Filetadores[[#This Row],[Filé produzido (kg)]]-Rend_Filetadores[[#This Row],[Correção]]</f>
        <v>0</v>
      </c>
      <c r="E2114" s="16"/>
      <c r="F2114" s="16"/>
      <c r="G2114" s="12" t="str">
        <f t="shared" si="32"/>
        <v/>
      </c>
      <c r="H2114" s="13">
        <f>COUNTIF(Rend_Filetadores[Data],Rend_Filetadores[[#This Row],[Data]])</f>
        <v>0</v>
      </c>
      <c r="I2114" s="23" t="str">
        <f>IFERROR(Rend_Filetadores[[#This Row],[Filé produzido (kg)]]/SUMIF(Rend_Filetadores[Data],Rend_Filetadores[[#This Row],[Data]],Rend_Filetadores[Filé produzido (kg)]),"")</f>
        <v/>
      </c>
    </row>
    <row r="2115" spans="1:9" x14ac:dyDescent="0.3">
      <c r="A2115" s="8"/>
      <c r="B2115" s="9"/>
      <c r="C2115" s="32"/>
      <c r="D2115" s="11">
        <f>Rend_Filetadores[[#This Row],[Filé produzido (kg)]]-Rend_Filetadores[[#This Row],[Correção]]</f>
        <v>0</v>
      </c>
      <c r="E2115" s="16"/>
      <c r="F2115" s="16"/>
      <c r="G2115" s="12" t="str">
        <f t="shared" si="32"/>
        <v/>
      </c>
      <c r="H2115" s="13">
        <f>COUNTIF(Rend_Filetadores[Data],Rend_Filetadores[[#This Row],[Data]])</f>
        <v>0</v>
      </c>
      <c r="I2115" s="23" t="str">
        <f>IFERROR(Rend_Filetadores[[#This Row],[Filé produzido (kg)]]/SUMIF(Rend_Filetadores[Data],Rend_Filetadores[[#This Row],[Data]],Rend_Filetadores[Filé produzido (kg)]),"")</f>
        <v/>
      </c>
    </row>
    <row r="2116" spans="1:9" x14ac:dyDescent="0.3">
      <c r="A2116" s="8"/>
      <c r="B2116" s="9"/>
      <c r="C2116" s="32"/>
      <c r="D2116" s="11">
        <f>Rend_Filetadores[[#This Row],[Filé produzido (kg)]]-Rend_Filetadores[[#This Row],[Correção]]</f>
        <v>0</v>
      </c>
      <c r="E2116" s="16"/>
      <c r="F2116" s="16"/>
      <c r="G2116" s="12" t="str">
        <f t="shared" ref="G2116:G2179" si="33">IFERROR(D2116/C2116,"")</f>
        <v/>
      </c>
      <c r="H2116" s="13">
        <f>COUNTIF(Rend_Filetadores[Data],Rend_Filetadores[[#This Row],[Data]])</f>
        <v>0</v>
      </c>
      <c r="I2116" s="23" t="str">
        <f>IFERROR(Rend_Filetadores[[#This Row],[Filé produzido (kg)]]/SUMIF(Rend_Filetadores[Data],Rend_Filetadores[[#This Row],[Data]],Rend_Filetadores[Filé produzido (kg)]),"")</f>
        <v/>
      </c>
    </row>
    <row r="2117" spans="1:9" x14ac:dyDescent="0.3">
      <c r="A2117" s="8"/>
      <c r="B2117" s="9"/>
      <c r="C2117" s="32"/>
      <c r="D2117" s="11">
        <f>Rend_Filetadores[[#This Row],[Filé produzido (kg)]]-Rend_Filetadores[[#This Row],[Correção]]</f>
        <v>0</v>
      </c>
      <c r="E2117" s="16"/>
      <c r="F2117" s="16"/>
      <c r="G2117" s="12" t="str">
        <f t="shared" si="33"/>
        <v/>
      </c>
      <c r="H2117" s="13">
        <f>COUNTIF(Rend_Filetadores[Data],Rend_Filetadores[[#This Row],[Data]])</f>
        <v>0</v>
      </c>
      <c r="I2117" s="23" t="str">
        <f>IFERROR(Rend_Filetadores[[#This Row],[Filé produzido (kg)]]/SUMIF(Rend_Filetadores[Data],Rend_Filetadores[[#This Row],[Data]],Rend_Filetadores[Filé produzido (kg)]),"")</f>
        <v/>
      </c>
    </row>
    <row r="2118" spans="1:9" x14ac:dyDescent="0.3">
      <c r="A2118" s="8"/>
      <c r="B2118" s="9"/>
      <c r="C2118" s="32"/>
      <c r="D2118" s="11">
        <f>Rend_Filetadores[[#This Row],[Filé produzido (kg)]]-Rend_Filetadores[[#This Row],[Correção]]</f>
        <v>0</v>
      </c>
      <c r="E2118" s="16"/>
      <c r="F2118" s="16"/>
      <c r="G2118" s="12" t="str">
        <f t="shared" si="33"/>
        <v/>
      </c>
      <c r="H2118" s="13">
        <f>COUNTIF(Rend_Filetadores[Data],Rend_Filetadores[[#This Row],[Data]])</f>
        <v>0</v>
      </c>
      <c r="I2118" s="23" t="str">
        <f>IFERROR(Rend_Filetadores[[#This Row],[Filé produzido (kg)]]/SUMIF(Rend_Filetadores[Data],Rend_Filetadores[[#This Row],[Data]],Rend_Filetadores[Filé produzido (kg)]),"")</f>
        <v/>
      </c>
    </row>
    <row r="2119" spans="1:9" x14ac:dyDescent="0.3">
      <c r="A2119" s="8"/>
      <c r="B2119" s="9"/>
      <c r="C2119" s="32"/>
      <c r="D2119" s="11">
        <f>Rend_Filetadores[[#This Row],[Filé produzido (kg)]]-Rend_Filetadores[[#This Row],[Correção]]</f>
        <v>0</v>
      </c>
      <c r="E2119" s="16"/>
      <c r="F2119" s="16"/>
      <c r="G2119" s="12" t="str">
        <f t="shared" si="33"/>
        <v/>
      </c>
      <c r="H2119" s="13">
        <f>COUNTIF(Rend_Filetadores[Data],Rend_Filetadores[[#This Row],[Data]])</f>
        <v>0</v>
      </c>
      <c r="I2119" s="23" t="str">
        <f>IFERROR(Rend_Filetadores[[#This Row],[Filé produzido (kg)]]/SUMIF(Rend_Filetadores[Data],Rend_Filetadores[[#This Row],[Data]],Rend_Filetadores[Filé produzido (kg)]),"")</f>
        <v/>
      </c>
    </row>
    <row r="2120" spans="1:9" x14ac:dyDescent="0.3">
      <c r="A2120" s="8"/>
      <c r="B2120" s="9"/>
      <c r="C2120" s="32"/>
      <c r="D2120" s="11">
        <f>Rend_Filetadores[[#This Row],[Filé produzido (kg)]]-Rend_Filetadores[[#This Row],[Correção]]</f>
        <v>0</v>
      </c>
      <c r="E2120" s="16"/>
      <c r="F2120" s="16"/>
      <c r="G2120" s="12" t="str">
        <f t="shared" si="33"/>
        <v/>
      </c>
      <c r="H2120" s="13">
        <f>COUNTIF(Rend_Filetadores[Data],Rend_Filetadores[[#This Row],[Data]])</f>
        <v>0</v>
      </c>
      <c r="I2120" s="23" t="str">
        <f>IFERROR(Rend_Filetadores[[#This Row],[Filé produzido (kg)]]/SUMIF(Rend_Filetadores[Data],Rend_Filetadores[[#This Row],[Data]],Rend_Filetadores[Filé produzido (kg)]),"")</f>
        <v/>
      </c>
    </row>
    <row r="2121" spans="1:9" x14ac:dyDescent="0.3">
      <c r="A2121" s="8"/>
      <c r="B2121" s="9"/>
      <c r="C2121" s="32"/>
      <c r="D2121" s="11">
        <f>Rend_Filetadores[[#This Row],[Filé produzido (kg)]]-Rend_Filetadores[[#This Row],[Correção]]</f>
        <v>0</v>
      </c>
      <c r="E2121" s="16"/>
      <c r="F2121" s="16"/>
      <c r="G2121" s="12" t="str">
        <f t="shared" si="33"/>
        <v/>
      </c>
      <c r="H2121" s="13">
        <f>COUNTIF(Rend_Filetadores[Data],Rend_Filetadores[[#This Row],[Data]])</f>
        <v>0</v>
      </c>
      <c r="I2121" s="23" t="str">
        <f>IFERROR(Rend_Filetadores[[#This Row],[Filé produzido (kg)]]/SUMIF(Rend_Filetadores[Data],Rend_Filetadores[[#This Row],[Data]],Rend_Filetadores[Filé produzido (kg)]),"")</f>
        <v/>
      </c>
    </row>
    <row r="2122" spans="1:9" x14ac:dyDescent="0.3">
      <c r="A2122" s="8"/>
      <c r="B2122" s="9"/>
      <c r="C2122" s="32"/>
      <c r="D2122" s="11">
        <f>Rend_Filetadores[[#This Row],[Filé produzido (kg)]]-Rend_Filetadores[[#This Row],[Correção]]</f>
        <v>0</v>
      </c>
      <c r="E2122" s="16"/>
      <c r="F2122" s="16"/>
      <c r="G2122" s="12" t="str">
        <f t="shared" si="33"/>
        <v/>
      </c>
      <c r="H2122" s="13">
        <f>COUNTIF(Rend_Filetadores[Data],Rend_Filetadores[[#This Row],[Data]])</f>
        <v>0</v>
      </c>
      <c r="I2122" s="23" t="str">
        <f>IFERROR(Rend_Filetadores[[#This Row],[Filé produzido (kg)]]/SUMIF(Rend_Filetadores[Data],Rend_Filetadores[[#This Row],[Data]],Rend_Filetadores[Filé produzido (kg)]),"")</f>
        <v/>
      </c>
    </row>
    <row r="2123" spans="1:9" x14ac:dyDescent="0.3">
      <c r="A2123" s="8"/>
      <c r="B2123" s="9"/>
      <c r="C2123" s="32"/>
      <c r="D2123" s="11">
        <f>Rend_Filetadores[[#This Row],[Filé produzido (kg)]]-Rend_Filetadores[[#This Row],[Correção]]</f>
        <v>0</v>
      </c>
      <c r="E2123" s="16"/>
      <c r="F2123" s="16"/>
      <c r="G2123" s="12" t="str">
        <f t="shared" si="33"/>
        <v/>
      </c>
      <c r="H2123" s="13">
        <f>COUNTIF(Rend_Filetadores[Data],Rend_Filetadores[[#This Row],[Data]])</f>
        <v>0</v>
      </c>
      <c r="I2123" s="23" t="str">
        <f>IFERROR(Rend_Filetadores[[#This Row],[Filé produzido (kg)]]/SUMIF(Rend_Filetadores[Data],Rend_Filetadores[[#This Row],[Data]],Rend_Filetadores[Filé produzido (kg)]),"")</f>
        <v/>
      </c>
    </row>
    <row r="2124" spans="1:9" x14ac:dyDescent="0.3">
      <c r="A2124" s="8"/>
      <c r="B2124" s="9"/>
      <c r="C2124" s="32"/>
      <c r="D2124" s="11">
        <f>Rend_Filetadores[[#This Row],[Filé produzido (kg)]]-Rend_Filetadores[[#This Row],[Correção]]</f>
        <v>0</v>
      </c>
      <c r="E2124" s="16"/>
      <c r="F2124" s="16"/>
      <c r="G2124" s="12" t="str">
        <f t="shared" si="33"/>
        <v/>
      </c>
      <c r="H2124" s="13">
        <f>COUNTIF(Rend_Filetadores[Data],Rend_Filetadores[[#This Row],[Data]])</f>
        <v>0</v>
      </c>
      <c r="I2124" s="23" t="str">
        <f>IFERROR(Rend_Filetadores[[#This Row],[Filé produzido (kg)]]/SUMIF(Rend_Filetadores[Data],Rend_Filetadores[[#This Row],[Data]],Rend_Filetadores[Filé produzido (kg)]),"")</f>
        <v/>
      </c>
    </row>
    <row r="2125" spans="1:9" x14ac:dyDescent="0.3">
      <c r="A2125" s="8"/>
      <c r="B2125" s="9"/>
      <c r="C2125" s="32"/>
      <c r="D2125" s="11">
        <f>Rend_Filetadores[[#This Row],[Filé produzido (kg)]]-Rend_Filetadores[[#This Row],[Correção]]</f>
        <v>0</v>
      </c>
      <c r="E2125" s="16"/>
      <c r="F2125" s="16"/>
      <c r="G2125" s="12" t="str">
        <f t="shared" si="33"/>
        <v/>
      </c>
      <c r="H2125" s="13">
        <f>COUNTIF(Rend_Filetadores[Data],Rend_Filetadores[[#This Row],[Data]])</f>
        <v>0</v>
      </c>
      <c r="I2125" s="23" t="str">
        <f>IFERROR(Rend_Filetadores[[#This Row],[Filé produzido (kg)]]/SUMIF(Rend_Filetadores[Data],Rend_Filetadores[[#This Row],[Data]],Rend_Filetadores[Filé produzido (kg)]),"")</f>
        <v/>
      </c>
    </row>
    <row r="2126" spans="1:9" x14ac:dyDescent="0.3">
      <c r="A2126" s="8"/>
      <c r="B2126" s="9"/>
      <c r="C2126" s="32"/>
      <c r="D2126" s="11">
        <f>Rend_Filetadores[[#This Row],[Filé produzido (kg)]]-Rend_Filetadores[[#This Row],[Correção]]</f>
        <v>0</v>
      </c>
      <c r="E2126" s="16"/>
      <c r="F2126" s="16"/>
      <c r="G2126" s="12" t="str">
        <f t="shared" si="33"/>
        <v/>
      </c>
      <c r="H2126" s="13">
        <f>COUNTIF(Rend_Filetadores[Data],Rend_Filetadores[[#This Row],[Data]])</f>
        <v>0</v>
      </c>
      <c r="I2126" s="23" t="str">
        <f>IFERROR(Rend_Filetadores[[#This Row],[Filé produzido (kg)]]/SUMIF(Rend_Filetadores[Data],Rend_Filetadores[[#This Row],[Data]],Rend_Filetadores[Filé produzido (kg)]),"")</f>
        <v/>
      </c>
    </row>
    <row r="2127" spans="1:9" x14ac:dyDescent="0.3">
      <c r="A2127" s="8"/>
      <c r="B2127" s="9"/>
      <c r="C2127" s="32"/>
      <c r="D2127" s="11">
        <f>Rend_Filetadores[[#This Row],[Filé produzido (kg)]]-Rend_Filetadores[[#This Row],[Correção]]</f>
        <v>0</v>
      </c>
      <c r="E2127" s="16"/>
      <c r="F2127" s="16"/>
      <c r="G2127" s="12" t="str">
        <f t="shared" si="33"/>
        <v/>
      </c>
      <c r="H2127" s="13">
        <f>COUNTIF(Rend_Filetadores[Data],Rend_Filetadores[[#This Row],[Data]])</f>
        <v>0</v>
      </c>
      <c r="I2127" s="23" t="str">
        <f>IFERROR(Rend_Filetadores[[#This Row],[Filé produzido (kg)]]/SUMIF(Rend_Filetadores[Data],Rend_Filetadores[[#This Row],[Data]],Rend_Filetadores[Filé produzido (kg)]),"")</f>
        <v/>
      </c>
    </row>
    <row r="2128" spans="1:9" x14ac:dyDescent="0.3">
      <c r="A2128" s="8"/>
      <c r="B2128" s="9"/>
      <c r="C2128" s="32"/>
      <c r="D2128" s="11">
        <f>Rend_Filetadores[[#This Row],[Filé produzido (kg)]]-Rend_Filetadores[[#This Row],[Correção]]</f>
        <v>0</v>
      </c>
      <c r="E2128" s="16"/>
      <c r="F2128" s="16"/>
      <c r="G2128" s="12" t="str">
        <f t="shared" si="33"/>
        <v/>
      </c>
      <c r="H2128" s="13">
        <f>COUNTIF(Rend_Filetadores[Data],Rend_Filetadores[[#This Row],[Data]])</f>
        <v>0</v>
      </c>
      <c r="I2128" s="23" t="str">
        <f>IFERROR(Rend_Filetadores[[#This Row],[Filé produzido (kg)]]/SUMIF(Rend_Filetadores[Data],Rend_Filetadores[[#This Row],[Data]],Rend_Filetadores[Filé produzido (kg)]),"")</f>
        <v/>
      </c>
    </row>
    <row r="2129" spans="1:9" x14ac:dyDescent="0.3">
      <c r="A2129" s="8"/>
      <c r="B2129" s="9"/>
      <c r="C2129" s="32"/>
      <c r="D2129" s="11">
        <f>Rend_Filetadores[[#This Row],[Filé produzido (kg)]]-Rend_Filetadores[[#This Row],[Correção]]</f>
        <v>0</v>
      </c>
      <c r="E2129" s="16"/>
      <c r="F2129" s="16"/>
      <c r="G2129" s="12" t="str">
        <f t="shared" si="33"/>
        <v/>
      </c>
      <c r="H2129" s="13">
        <f>COUNTIF(Rend_Filetadores[Data],Rend_Filetadores[[#This Row],[Data]])</f>
        <v>0</v>
      </c>
      <c r="I2129" s="23" t="str">
        <f>IFERROR(Rend_Filetadores[[#This Row],[Filé produzido (kg)]]/SUMIF(Rend_Filetadores[Data],Rend_Filetadores[[#This Row],[Data]],Rend_Filetadores[Filé produzido (kg)]),"")</f>
        <v/>
      </c>
    </row>
    <row r="2130" spans="1:9" x14ac:dyDescent="0.3">
      <c r="A2130" s="8"/>
      <c r="B2130" s="9"/>
      <c r="C2130" s="32"/>
      <c r="D2130" s="11">
        <f>Rend_Filetadores[[#This Row],[Filé produzido (kg)]]-Rend_Filetadores[[#This Row],[Correção]]</f>
        <v>0</v>
      </c>
      <c r="E2130" s="16"/>
      <c r="F2130" s="16"/>
      <c r="G2130" s="12" t="str">
        <f t="shared" si="33"/>
        <v/>
      </c>
      <c r="H2130" s="13">
        <f>COUNTIF(Rend_Filetadores[Data],Rend_Filetadores[[#This Row],[Data]])</f>
        <v>0</v>
      </c>
      <c r="I2130" s="23" t="str">
        <f>IFERROR(Rend_Filetadores[[#This Row],[Filé produzido (kg)]]/SUMIF(Rend_Filetadores[Data],Rend_Filetadores[[#This Row],[Data]],Rend_Filetadores[Filé produzido (kg)]),"")</f>
        <v/>
      </c>
    </row>
    <row r="2131" spans="1:9" x14ac:dyDescent="0.3">
      <c r="A2131" s="8"/>
      <c r="B2131" s="9"/>
      <c r="C2131" s="32"/>
      <c r="D2131" s="11">
        <f>Rend_Filetadores[[#This Row],[Filé produzido (kg)]]-Rend_Filetadores[[#This Row],[Correção]]</f>
        <v>0</v>
      </c>
      <c r="E2131" s="16"/>
      <c r="F2131" s="16"/>
      <c r="G2131" s="12" t="str">
        <f t="shared" si="33"/>
        <v/>
      </c>
      <c r="H2131" s="13">
        <f>COUNTIF(Rend_Filetadores[Data],Rend_Filetadores[[#This Row],[Data]])</f>
        <v>0</v>
      </c>
      <c r="I2131" s="23" t="str">
        <f>IFERROR(Rend_Filetadores[[#This Row],[Filé produzido (kg)]]/SUMIF(Rend_Filetadores[Data],Rend_Filetadores[[#This Row],[Data]],Rend_Filetadores[Filé produzido (kg)]),"")</f>
        <v/>
      </c>
    </row>
    <row r="2132" spans="1:9" x14ac:dyDescent="0.3">
      <c r="A2132" s="8"/>
      <c r="B2132" s="9"/>
      <c r="C2132" s="32"/>
      <c r="D2132" s="11">
        <f>Rend_Filetadores[[#This Row],[Filé produzido (kg)]]-Rend_Filetadores[[#This Row],[Correção]]</f>
        <v>0</v>
      </c>
      <c r="E2132" s="16"/>
      <c r="F2132" s="16"/>
      <c r="G2132" s="12" t="str">
        <f t="shared" si="33"/>
        <v/>
      </c>
      <c r="H2132" s="13">
        <f>COUNTIF(Rend_Filetadores[Data],Rend_Filetadores[[#This Row],[Data]])</f>
        <v>0</v>
      </c>
      <c r="I2132" s="23" t="str">
        <f>IFERROR(Rend_Filetadores[[#This Row],[Filé produzido (kg)]]/SUMIF(Rend_Filetadores[Data],Rend_Filetadores[[#This Row],[Data]],Rend_Filetadores[Filé produzido (kg)]),"")</f>
        <v/>
      </c>
    </row>
    <row r="2133" spans="1:9" x14ac:dyDescent="0.3">
      <c r="A2133" s="8"/>
      <c r="B2133" s="9"/>
      <c r="C2133" s="32"/>
      <c r="D2133" s="11">
        <f>Rend_Filetadores[[#This Row],[Filé produzido (kg)]]-Rend_Filetadores[[#This Row],[Correção]]</f>
        <v>0</v>
      </c>
      <c r="E2133" s="16"/>
      <c r="F2133" s="16"/>
      <c r="G2133" s="12" t="str">
        <f t="shared" si="33"/>
        <v/>
      </c>
      <c r="H2133" s="13">
        <f>COUNTIF(Rend_Filetadores[Data],Rend_Filetadores[[#This Row],[Data]])</f>
        <v>0</v>
      </c>
      <c r="I2133" s="23" t="str">
        <f>IFERROR(Rend_Filetadores[[#This Row],[Filé produzido (kg)]]/SUMIF(Rend_Filetadores[Data],Rend_Filetadores[[#This Row],[Data]],Rend_Filetadores[Filé produzido (kg)]),"")</f>
        <v/>
      </c>
    </row>
    <row r="2134" spans="1:9" x14ac:dyDescent="0.3">
      <c r="A2134" s="8"/>
      <c r="B2134" s="9"/>
      <c r="C2134" s="32"/>
      <c r="D2134" s="11">
        <f>Rend_Filetadores[[#This Row],[Filé produzido (kg)]]-Rend_Filetadores[[#This Row],[Correção]]</f>
        <v>0</v>
      </c>
      <c r="E2134" s="16"/>
      <c r="F2134" s="16"/>
      <c r="G2134" s="12" t="str">
        <f t="shared" si="33"/>
        <v/>
      </c>
      <c r="H2134" s="13">
        <f>COUNTIF(Rend_Filetadores[Data],Rend_Filetadores[[#This Row],[Data]])</f>
        <v>0</v>
      </c>
      <c r="I2134" s="23" t="str">
        <f>IFERROR(Rend_Filetadores[[#This Row],[Filé produzido (kg)]]/SUMIF(Rend_Filetadores[Data],Rend_Filetadores[[#This Row],[Data]],Rend_Filetadores[Filé produzido (kg)]),"")</f>
        <v/>
      </c>
    </row>
    <row r="2135" spans="1:9" x14ac:dyDescent="0.3">
      <c r="A2135" s="8"/>
      <c r="B2135" s="9"/>
      <c r="C2135" s="32"/>
      <c r="D2135" s="11">
        <f>Rend_Filetadores[[#This Row],[Filé produzido (kg)]]-Rend_Filetadores[[#This Row],[Correção]]</f>
        <v>0</v>
      </c>
      <c r="E2135" s="16"/>
      <c r="F2135" s="16"/>
      <c r="G2135" s="12" t="str">
        <f t="shared" si="33"/>
        <v/>
      </c>
      <c r="H2135" s="13">
        <f>COUNTIF(Rend_Filetadores[Data],Rend_Filetadores[[#This Row],[Data]])</f>
        <v>0</v>
      </c>
      <c r="I2135" s="23" t="str">
        <f>IFERROR(Rend_Filetadores[[#This Row],[Filé produzido (kg)]]/SUMIF(Rend_Filetadores[Data],Rend_Filetadores[[#This Row],[Data]],Rend_Filetadores[Filé produzido (kg)]),"")</f>
        <v/>
      </c>
    </row>
    <row r="2136" spans="1:9" x14ac:dyDescent="0.3">
      <c r="A2136" s="8"/>
      <c r="B2136" s="9"/>
      <c r="C2136" s="32"/>
      <c r="D2136" s="11">
        <f>Rend_Filetadores[[#This Row],[Filé produzido (kg)]]-Rend_Filetadores[[#This Row],[Correção]]</f>
        <v>0</v>
      </c>
      <c r="E2136" s="16"/>
      <c r="F2136" s="16"/>
      <c r="G2136" s="12" t="str">
        <f t="shared" si="33"/>
        <v/>
      </c>
      <c r="H2136" s="13">
        <f>COUNTIF(Rend_Filetadores[Data],Rend_Filetadores[[#This Row],[Data]])</f>
        <v>0</v>
      </c>
      <c r="I2136" s="23" t="str">
        <f>IFERROR(Rend_Filetadores[[#This Row],[Filé produzido (kg)]]/SUMIF(Rend_Filetadores[Data],Rend_Filetadores[[#This Row],[Data]],Rend_Filetadores[Filé produzido (kg)]),"")</f>
        <v/>
      </c>
    </row>
    <row r="2137" spans="1:9" x14ac:dyDescent="0.3">
      <c r="A2137" s="8"/>
      <c r="B2137" s="9"/>
      <c r="C2137" s="32"/>
      <c r="D2137" s="11">
        <f>Rend_Filetadores[[#This Row],[Filé produzido (kg)]]-Rend_Filetadores[[#This Row],[Correção]]</f>
        <v>0</v>
      </c>
      <c r="E2137" s="16"/>
      <c r="F2137" s="16"/>
      <c r="G2137" s="12" t="str">
        <f t="shared" si="33"/>
        <v/>
      </c>
      <c r="H2137" s="13">
        <f>COUNTIF(Rend_Filetadores[Data],Rend_Filetadores[[#This Row],[Data]])</f>
        <v>0</v>
      </c>
      <c r="I2137" s="23" t="str">
        <f>IFERROR(Rend_Filetadores[[#This Row],[Filé produzido (kg)]]/SUMIF(Rend_Filetadores[Data],Rend_Filetadores[[#This Row],[Data]],Rend_Filetadores[Filé produzido (kg)]),"")</f>
        <v/>
      </c>
    </row>
    <row r="2138" spans="1:9" x14ac:dyDescent="0.3">
      <c r="A2138" s="8"/>
      <c r="B2138" s="9"/>
      <c r="C2138" s="32"/>
      <c r="D2138" s="11">
        <f>Rend_Filetadores[[#This Row],[Filé produzido (kg)]]-Rend_Filetadores[[#This Row],[Correção]]</f>
        <v>0</v>
      </c>
      <c r="E2138" s="16"/>
      <c r="F2138" s="16"/>
      <c r="G2138" s="12" t="str">
        <f t="shared" si="33"/>
        <v/>
      </c>
      <c r="H2138" s="13">
        <f>COUNTIF(Rend_Filetadores[Data],Rend_Filetadores[[#This Row],[Data]])</f>
        <v>0</v>
      </c>
      <c r="I2138" s="23" t="str">
        <f>IFERROR(Rend_Filetadores[[#This Row],[Filé produzido (kg)]]/SUMIF(Rend_Filetadores[Data],Rend_Filetadores[[#This Row],[Data]],Rend_Filetadores[Filé produzido (kg)]),"")</f>
        <v/>
      </c>
    </row>
    <row r="2139" spans="1:9" x14ac:dyDescent="0.3">
      <c r="A2139" s="8"/>
      <c r="B2139" s="9"/>
      <c r="C2139" s="32"/>
      <c r="D2139" s="11">
        <f>Rend_Filetadores[[#This Row],[Filé produzido (kg)]]-Rend_Filetadores[[#This Row],[Correção]]</f>
        <v>0</v>
      </c>
      <c r="E2139" s="16"/>
      <c r="F2139" s="16"/>
      <c r="G2139" s="12" t="str">
        <f t="shared" si="33"/>
        <v/>
      </c>
      <c r="H2139" s="13">
        <f>COUNTIF(Rend_Filetadores[Data],Rend_Filetadores[[#This Row],[Data]])</f>
        <v>0</v>
      </c>
      <c r="I2139" s="23" t="str">
        <f>IFERROR(Rend_Filetadores[[#This Row],[Filé produzido (kg)]]/SUMIF(Rend_Filetadores[Data],Rend_Filetadores[[#This Row],[Data]],Rend_Filetadores[Filé produzido (kg)]),"")</f>
        <v/>
      </c>
    </row>
    <row r="2140" spans="1:9" x14ac:dyDescent="0.3">
      <c r="A2140" s="8"/>
      <c r="B2140" s="9"/>
      <c r="C2140" s="32"/>
      <c r="D2140" s="11">
        <f>Rend_Filetadores[[#This Row],[Filé produzido (kg)]]-Rend_Filetadores[[#This Row],[Correção]]</f>
        <v>0</v>
      </c>
      <c r="E2140" s="16"/>
      <c r="F2140" s="16"/>
      <c r="G2140" s="12" t="str">
        <f t="shared" si="33"/>
        <v/>
      </c>
      <c r="H2140" s="13">
        <f>COUNTIF(Rend_Filetadores[Data],Rend_Filetadores[[#This Row],[Data]])</f>
        <v>0</v>
      </c>
      <c r="I2140" s="23" t="str">
        <f>IFERROR(Rend_Filetadores[[#This Row],[Filé produzido (kg)]]/SUMIF(Rend_Filetadores[Data],Rend_Filetadores[[#This Row],[Data]],Rend_Filetadores[Filé produzido (kg)]),"")</f>
        <v/>
      </c>
    </row>
    <row r="2141" spans="1:9" x14ac:dyDescent="0.3">
      <c r="A2141" s="8"/>
      <c r="B2141" s="9"/>
      <c r="C2141" s="32"/>
      <c r="D2141" s="11">
        <f>Rend_Filetadores[[#This Row],[Filé produzido (kg)]]-Rend_Filetadores[[#This Row],[Correção]]</f>
        <v>0</v>
      </c>
      <c r="E2141" s="16"/>
      <c r="F2141" s="16"/>
      <c r="G2141" s="12" t="str">
        <f t="shared" si="33"/>
        <v/>
      </c>
      <c r="H2141" s="13">
        <f>COUNTIF(Rend_Filetadores[Data],Rend_Filetadores[[#This Row],[Data]])</f>
        <v>0</v>
      </c>
      <c r="I2141" s="23" t="str">
        <f>IFERROR(Rend_Filetadores[[#This Row],[Filé produzido (kg)]]/SUMIF(Rend_Filetadores[Data],Rend_Filetadores[[#This Row],[Data]],Rend_Filetadores[Filé produzido (kg)]),"")</f>
        <v/>
      </c>
    </row>
    <row r="2142" spans="1:9" x14ac:dyDescent="0.3">
      <c r="A2142" s="8"/>
      <c r="B2142" s="9"/>
      <c r="C2142" s="32"/>
      <c r="D2142" s="11">
        <f>Rend_Filetadores[[#This Row],[Filé produzido (kg)]]-Rend_Filetadores[[#This Row],[Correção]]</f>
        <v>0</v>
      </c>
      <c r="E2142" s="16"/>
      <c r="F2142" s="16"/>
      <c r="G2142" s="12" t="str">
        <f t="shared" si="33"/>
        <v/>
      </c>
      <c r="H2142" s="13">
        <f>COUNTIF(Rend_Filetadores[Data],Rend_Filetadores[[#This Row],[Data]])</f>
        <v>0</v>
      </c>
      <c r="I2142" s="23" t="str">
        <f>IFERROR(Rend_Filetadores[[#This Row],[Filé produzido (kg)]]/SUMIF(Rend_Filetadores[Data],Rend_Filetadores[[#This Row],[Data]],Rend_Filetadores[Filé produzido (kg)]),"")</f>
        <v/>
      </c>
    </row>
    <row r="2143" spans="1:9" x14ac:dyDescent="0.3">
      <c r="A2143" s="8"/>
      <c r="B2143" s="9"/>
      <c r="C2143" s="32"/>
      <c r="D2143" s="11">
        <f>Rend_Filetadores[[#This Row],[Filé produzido (kg)]]-Rend_Filetadores[[#This Row],[Correção]]</f>
        <v>0</v>
      </c>
      <c r="E2143" s="16"/>
      <c r="F2143" s="16"/>
      <c r="G2143" s="12" t="str">
        <f t="shared" si="33"/>
        <v/>
      </c>
      <c r="H2143" s="13">
        <f>COUNTIF(Rend_Filetadores[Data],Rend_Filetadores[[#This Row],[Data]])</f>
        <v>0</v>
      </c>
      <c r="I2143" s="23" t="str">
        <f>IFERROR(Rend_Filetadores[[#This Row],[Filé produzido (kg)]]/SUMIF(Rend_Filetadores[Data],Rend_Filetadores[[#This Row],[Data]],Rend_Filetadores[Filé produzido (kg)]),"")</f>
        <v/>
      </c>
    </row>
    <row r="2144" spans="1:9" x14ac:dyDescent="0.3">
      <c r="A2144" s="8"/>
      <c r="B2144" s="9"/>
      <c r="C2144" s="32"/>
      <c r="D2144" s="11">
        <f>Rend_Filetadores[[#This Row],[Filé produzido (kg)]]-Rend_Filetadores[[#This Row],[Correção]]</f>
        <v>0</v>
      </c>
      <c r="E2144" s="16"/>
      <c r="F2144" s="16"/>
      <c r="G2144" s="12" t="str">
        <f t="shared" si="33"/>
        <v/>
      </c>
      <c r="H2144" s="13">
        <f>COUNTIF(Rend_Filetadores[Data],Rend_Filetadores[[#This Row],[Data]])</f>
        <v>0</v>
      </c>
      <c r="I2144" s="23" t="str">
        <f>IFERROR(Rend_Filetadores[[#This Row],[Filé produzido (kg)]]/SUMIF(Rend_Filetadores[Data],Rend_Filetadores[[#This Row],[Data]],Rend_Filetadores[Filé produzido (kg)]),"")</f>
        <v/>
      </c>
    </row>
    <row r="2145" spans="1:9" x14ac:dyDescent="0.3">
      <c r="A2145" s="8"/>
      <c r="B2145" s="9"/>
      <c r="C2145" s="32"/>
      <c r="D2145" s="11">
        <f>Rend_Filetadores[[#This Row],[Filé produzido (kg)]]-Rend_Filetadores[[#This Row],[Correção]]</f>
        <v>0</v>
      </c>
      <c r="E2145" s="16"/>
      <c r="F2145" s="16"/>
      <c r="G2145" s="12" t="str">
        <f t="shared" si="33"/>
        <v/>
      </c>
      <c r="H2145" s="13">
        <f>COUNTIF(Rend_Filetadores[Data],Rend_Filetadores[[#This Row],[Data]])</f>
        <v>0</v>
      </c>
      <c r="I2145" s="23" t="str">
        <f>IFERROR(Rend_Filetadores[[#This Row],[Filé produzido (kg)]]/SUMIF(Rend_Filetadores[Data],Rend_Filetadores[[#This Row],[Data]],Rend_Filetadores[Filé produzido (kg)]),"")</f>
        <v/>
      </c>
    </row>
    <row r="2146" spans="1:9" x14ac:dyDescent="0.3">
      <c r="A2146" s="8"/>
      <c r="B2146" s="9"/>
      <c r="C2146" s="32"/>
      <c r="D2146" s="11">
        <f>Rend_Filetadores[[#This Row],[Filé produzido (kg)]]-Rend_Filetadores[[#This Row],[Correção]]</f>
        <v>0</v>
      </c>
      <c r="E2146" s="16"/>
      <c r="F2146" s="16"/>
      <c r="G2146" s="12" t="str">
        <f t="shared" si="33"/>
        <v/>
      </c>
      <c r="H2146" s="13">
        <f>COUNTIF(Rend_Filetadores[Data],Rend_Filetadores[[#This Row],[Data]])</f>
        <v>0</v>
      </c>
      <c r="I2146" s="23" t="str">
        <f>IFERROR(Rend_Filetadores[[#This Row],[Filé produzido (kg)]]/SUMIF(Rend_Filetadores[Data],Rend_Filetadores[[#This Row],[Data]],Rend_Filetadores[Filé produzido (kg)]),"")</f>
        <v/>
      </c>
    </row>
    <row r="2147" spans="1:9" x14ac:dyDescent="0.3">
      <c r="A2147" s="8"/>
      <c r="B2147" s="9"/>
      <c r="C2147" s="32"/>
      <c r="D2147" s="11">
        <f>Rend_Filetadores[[#This Row],[Filé produzido (kg)]]-Rend_Filetadores[[#This Row],[Correção]]</f>
        <v>0</v>
      </c>
      <c r="E2147" s="16"/>
      <c r="F2147" s="16"/>
      <c r="G2147" s="12" t="str">
        <f t="shared" si="33"/>
        <v/>
      </c>
      <c r="H2147" s="13">
        <f>COUNTIF(Rend_Filetadores[Data],Rend_Filetadores[[#This Row],[Data]])</f>
        <v>0</v>
      </c>
      <c r="I2147" s="23" t="str">
        <f>IFERROR(Rend_Filetadores[[#This Row],[Filé produzido (kg)]]/SUMIF(Rend_Filetadores[Data],Rend_Filetadores[[#This Row],[Data]],Rend_Filetadores[Filé produzido (kg)]),"")</f>
        <v/>
      </c>
    </row>
    <row r="2148" spans="1:9" x14ac:dyDescent="0.3">
      <c r="A2148" s="8"/>
      <c r="B2148" s="9"/>
      <c r="C2148" s="32"/>
      <c r="D2148" s="11">
        <f>Rend_Filetadores[[#This Row],[Filé produzido (kg)]]-Rend_Filetadores[[#This Row],[Correção]]</f>
        <v>0</v>
      </c>
      <c r="E2148" s="16"/>
      <c r="F2148" s="16"/>
      <c r="G2148" s="12" t="str">
        <f t="shared" si="33"/>
        <v/>
      </c>
      <c r="H2148" s="13">
        <f>COUNTIF(Rend_Filetadores[Data],Rend_Filetadores[[#This Row],[Data]])</f>
        <v>0</v>
      </c>
      <c r="I2148" s="23" t="str">
        <f>IFERROR(Rend_Filetadores[[#This Row],[Filé produzido (kg)]]/SUMIF(Rend_Filetadores[Data],Rend_Filetadores[[#This Row],[Data]],Rend_Filetadores[Filé produzido (kg)]),"")</f>
        <v/>
      </c>
    </row>
    <row r="2149" spans="1:9" x14ac:dyDescent="0.3">
      <c r="A2149" s="8"/>
      <c r="B2149" s="9"/>
      <c r="C2149" s="32"/>
      <c r="D2149" s="11">
        <f>Rend_Filetadores[[#This Row],[Filé produzido (kg)]]-Rend_Filetadores[[#This Row],[Correção]]</f>
        <v>0</v>
      </c>
      <c r="E2149" s="16"/>
      <c r="F2149" s="16"/>
      <c r="G2149" s="12" t="str">
        <f t="shared" si="33"/>
        <v/>
      </c>
      <c r="H2149" s="13">
        <f>COUNTIF(Rend_Filetadores[Data],Rend_Filetadores[[#This Row],[Data]])</f>
        <v>0</v>
      </c>
      <c r="I2149" s="23" t="str">
        <f>IFERROR(Rend_Filetadores[[#This Row],[Filé produzido (kg)]]/SUMIF(Rend_Filetadores[Data],Rend_Filetadores[[#This Row],[Data]],Rend_Filetadores[Filé produzido (kg)]),"")</f>
        <v/>
      </c>
    </row>
    <row r="2150" spans="1:9" x14ac:dyDescent="0.3">
      <c r="A2150" s="8"/>
      <c r="B2150" s="9"/>
      <c r="C2150" s="32"/>
      <c r="D2150" s="11">
        <f>Rend_Filetadores[[#This Row],[Filé produzido (kg)]]-Rend_Filetadores[[#This Row],[Correção]]</f>
        <v>0</v>
      </c>
      <c r="E2150" s="16"/>
      <c r="F2150" s="16"/>
      <c r="G2150" s="12" t="str">
        <f t="shared" si="33"/>
        <v/>
      </c>
      <c r="H2150" s="13">
        <f>COUNTIF(Rend_Filetadores[Data],Rend_Filetadores[[#This Row],[Data]])</f>
        <v>0</v>
      </c>
      <c r="I2150" s="23" t="str">
        <f>IFERROR(Rend_Filetadores[[#This Row],[Filé produzido (kg)]]/SUMIF(Rend_Filetadores[Data],Rend_Filetadores[[#This Row],[Data]],Rend_Filetadores[Filé produzido (kg)]),"")</f>
        <v/>
      </c>
    </row>
    <row r="2151" spans="1:9" x14ac:dyDescent="0.3">
      <c r="A2151" s="8"/>
      <c r="B2151" s="9"/>
      <c r="C2151" s="32"/>
      <c r="D2151" s="11">
        <f>Rend_Filetadores[[#This Row],[Filé produzido (kg)]]-Rend_Filetadores[[#This Row],[Correção]]</f>
        <v>0</v>
      </c>
      <c r="E2151" s="16"/>
      <c r="F2151" s="16"/>
      <c r="G2151" s="12" t="str">
        <f t="shared" si="33"/>
        <v/>
      </c>
      <c r="H2151" s="13">
        <f>COUNTIF(Rend_Filetadores[Data],Rend_Filetadores[[#This Row],[Data]])</f>
        <v>0</v>
      </c>
      <c r="I2151" s="23" t="str">
        <f>IFERROR(Rend_Filetadores[[#This Row],[Filé produzido (kg)]]/SUMIF(Rend_Filetadores[Data],Rend_Filetadores[[#This Row],[Data]],Rend_Filetadores[Filé produzido (kg)]),"")</f>
        <v/>
      </c>
    </row>
    <row r="2152" spans="1:9" x14ac:dyDescent="0.3">
      <c r="A2152" s="8"/>
      <c r="B2152" s="9"/>
      <c r="C2152" s="32"/>
      <c r="D2152" s="11">
        <f>Rend_Filetadores[[#This Row],[Filé produzido (kg)]]-Rend_Filetadores[[#This Row],[Correção]]</f>
        <v>0</v>
      </c>
      <c r="E2152" s="16"/>
      <c r="F2152" s="16"/>
      <c r="G2152" s="12" t="str">
        <f t="shared" si="33"/>
        <v/>
      </c>
      <c r="H2152" s="13">
        <f>COUNTIF(Rend_Filetadores[Data],Rend_Filetadores[[#This Row],[Data]])</f>
        <v>0</v>
      </c>
      <c r="I2152" s="23" t="str">
        <f>IFERROR(Rend_Filetadores[[#This Row],[Filé produzido (kg)]]/SUMIF(Rend_Filetadores[Data],Rend_Filetadores[[#This Row],[Data]],Rend_Filetadores[Filé produzido (kg)]),"")</f>
        <v/>
      </c>
    </row>
    <row r="2153" spans="1:9" x14ac:dyDescent="0.3">
      <c r="A2153" s="8"/>
      <c r="B2153" s="9"/>
      <c r="C2153" s="32"/>
      <c r="D2153" s="11">
        <f>Rend_Filetadores[[#This Row],[Filé produzido (kg)]]-Rend_Filetadores[[#This Row],[Correção]]</f>
        <v>0</v>
      </c>
      <c r="E2153" s="16"/>
      <c r="F2153" s="16"/>
      <c r="G2153" s="12" t="str">
        <f t="shared" si="33"/>
        <v/>
      </c>
      <c r="H2153" s="13">
        <f>COUNTIF(Rend_Filetadores[Data],Rend_Filetadores[[#This Row],[Data]])</f>
        <v>0</v>
      </c>
      <c r="I2153" s="23" t="str">
        <f>IFERROR(Rend_Filetadores[[#This Row],[Filé produzido (kg)]]/SUMIF(Rend_Filetadores[Data],Rend_Filetadores[[#This Row],[Data]],Rend_Filetadores[Filé produzido (kg)]),"")</f>
        <v/>
      </c>
    </row>
    <row r="2154" spans="1:9" x14ac:dyDescent="0.3">
      <c r="A2154" s="8"/>
      <c r="B2154" s="9"/>
      <c r="C2154" s="32"/>
      <c r="D2154" s="11">
        <f>Rend_Filetadores[[#This Row],[Filé produzido (kg)]]-Rend_Filetadores[[#This Row],[Correção]]</f>
        <v>0</v>
      </c>
      <c r="E2154" s="16"/>
      <c r="F2154" s="16"/>
      <c r="G2154" s="12" t="str">
        <f t="shared" si="33"/>
        <v/>
      </c>
      <c r="H2154" s="13">
        <f>COUNTIF(Rend_Filetadores[Data],Rend_Filetadores[[#This Row],[Data]])</f>
        <v>0</v>
      </c>
      <c r="I2154" s="23" t="str">
        <f>IFERROR(Rend_Filetadores[[#This Row],[Filé produzido (kg)]]/SUMIF(Rend_Filetadores[Data],Rend_Filetadores[[#This Row],[Data]],Rend_Filetadores[Filé produzido (kg)]),"")</f>
        <v/>
      </c>
    </row>
    <row r="2155" spans="1:9" x14ac:dyDescent="0.3">
      <c r="A2155" s="8"/>
      <c r="B2155" s="9"/>
      <c r="C2155" s="32"/>
      <c r="D2155" s="11">
        <f>Rend_Filetadores[[#This Row],[Filé produzido (kg)]]-Rend_Filetadores[[#This Row],[Correção]]</f>
        <v>0</v>
      </c>
      <c r="E2155" s="16"/>
      <c r="F2155" s="16"/>
      <c r="G2155" s="12" t="str">
        <f t="shared" si="33"/>
        <v/>
      </c>
      <c r="H2155" s="13">
        <f>COUNTIF(Rend_Filetadores[Data],Rend_Filetadores[[#This Row],[Data]])</f>
        <v>0</v>
      </c>
      <c r="I2155" s="23" t="str">
        <f>IFERROR(Rend_Filetadores[[#This Row],[Filé produzido (kg)]]/SUMIF(Rend_Filetadores[Data],Rend_Filetadores[[#This Row],[Data]],Rend_Filetadores[Filé produzido (kg)]),"")</f>
        <v/>
      </c>
    </row>
    <row r="2156" spans="1:9" x14ac:dyDescent="0.3">
      <c r="A2156" s="8"/>
      <c r="B2156" s="9"/>
      <c r="C2156" s="32"/>
      <c r="D2156" s="11">
        <f>Rend_Filetadores[[#This Row],[Filé produzido (kg)]]-Rend_Filetadores[[#This Row],[Correção]]</f>
        <v>0</v>
      </c>
      <c r="E2156" s="16"/>
      <c r="F2156" s="16"/>
      <c r="G2156" s="12" t="str">
        <f t="shared" si="33"/>
        <v/>
      </c>
      <c r="H2156" s="13">
        <f>COUNTIF(Rend_Filetadores[Data],Rend_Filetadores[[#This Row],[Data]])</f>
        <v>0</v>
      </c>
      <c r="I2156" s="23" t="str">
        <f>IFERROR(Rend_Filetadores[[#This Row],[Filé produzido (kg)]]/SUMIF(Rend_Filetadores[Data],Rend_Filetadores[[#This Row],[Data]],Rend_Filetadores[Filé produzido (kg)]),"")</f>
        <v/>
      </c>
    </row>
    <row r="2157" spans="1:9" x14ac:dyDescent="0.3">
      <c r="A2157" s="8"/>
      <c r="B2157" s="9"/>
      <c r="C2157" s="32"/>
      <c r="D2157" s="11">
        <f>Rend_Filetadores[[#This Row],[Filé produzido (kg)]]-Rend_Filetadores[[#This Row],[Correção]]</f>
        <v>0</v>
      </c>
      <c r="E2157" s="16"/>
      <c r="F2157" s="16"/>
      <c r="G2157" s="12" t="str">
        <f t="shared" si="33"/>
        <v/>
      </c>
      <c r="H2157" s="13">
        <f>COUNTIF(Rend_Filetadores[Data],Rend_Filetadores[[#This Row],[Data]])</f>
        <v>0</v>
      </c>
      <c r="I2157" s="23" t="str">
        <f>IFERROR(Rend_Filetadores[[#This Row],[Filé produzido (kg)]]/SUMIF(Rend_Filetadores[Data],Rend_Filetadores[[#This Row],[Data]],Rend_Filetadores[Filé produzido (kg)]),"")</f>
        <v/>
      </c>
    </row>
    <row r="2158" spans="1:9" x14ac:dyDescent="0.3">
      <c r="A2158" s="8"/>
      <c r="B2158" s="9"/>
      <c r="C2158" s="32"/>
      <c r="D2158" s="11">
        <f>Rend_Filetadores[[#This Row],[Filé produzido (kg)]]-Rend_Filetadores[[#This Row],[Correção]]</f>
        <v>0</v>
      </c>
      <c r="E2158" s="16"/>
      <c r="F2158" s="16"/>
      <c r="G2158" s="12" t="str">
        <f t="shared" si="33"/>
        <v/>
      </c>
      <c r="H2158" s="13">
        <f>COUNTIF(Rend_Filetadores[Data],Rend_Filetadores[[#This Row],[Data]])</f>
        <v>0</v>
      </c>
      <c r="I2158" s="23" t="str">
        <f>IFERROR(Rend_Filetadores[[#This Row],[Filé produzido (kg)]]/SUMIF(Rend_Filetadores[Data],Rend_Filetadores[[#This Row],[Data]],Rend_Filetadores[Filé produzido (kg)]),"")</f>
        <v/>
      </c>
    </row>
    <row r="2159" spans="1:9" x14ac:dyDescent="0.3">
      <c r="A2159" s="8"/>
      <c r="B2159" s="9"/>
      <c r="C2159" s="32"/>
      <c r="D2159" s="11">
        <f>Rend_Filetadores[[#This Row],[Filé produzido (kg)]]-Rend_Filetadores[[#This Row],[Correção]]</f>
        <v>0</v>
      </c>
      <c r="E2159" s="16"/>
      <c r="F2159" s="16"/>
      <c r="G2159" s="12" t="str">
        <f t="shared" si="33"/>
        <v/>
      </c>
      <c r="H2159" s="13">
        <f>COUNTIF(Rend_Filetadores[Data],Rend_Filetadores[[#This Row],[Data]])</f>
        <v>0</v>
      </c>
      <c r="I2159" s="23" t="str">
        <f>IFERROR(Rend_Filetadores[[#This Row],[Filé produzido (kg)]]/SUMIF(Rend_Filetadores[Data],Rend_Filetadores[[#This Row],[Data]],Rend_Filetadores[Filé produzido (kg)]),"")</f>
        <v/>
      </c>
    </row>
    <row r="2160" spans="1:9" x14ac:dyDescent="0.3">
      <c r="A2160" s="8"/>
      <c r="B2160" s="9"/>
      <c r="C2160" s="32"/>
      <c r="D2160" s="11">
        <f>Rend_Filetadores[[#This Row],[Filé produzido (kg)]]-Rend_Filetadores[[#This Row],[Correção]]</f>
        <v>0</v>
      </c>
      <c r="E2160" s="16"/>
      <c r="F2160" s="16"/>
      <c r="G2160" s="12" t="str">
        <f t="shared" si="33"/>
        <v/>
      </c>
      <c r="H2160" s="13">
        <f>COUNTIF(Rend_Filetadores[Data],Rend_Filetadores[[#This Row],[Data]])</f>
        <v>0</v>
      </c>
      <c r="I2160" s="23" t="str">
        <f>IFERROR(Rend_Filetadores[[#This Row],[Filé produzido (kg)]]/SUMIF(Rend_Filetadores[Data],Rend_Filetadores[[#This Row],[Data]],Rend_Filetadores[Filé produzido (kg)]),"")</f>
        <v/>
      </c>
    </row>
    <row r="2161" spans="1:9" x14ac:dyDescent="0.3">
      <c r="A2161" s="8"/>
      <c r="B2161" s="9"/>
      <c r="C2161" s="32"/>
      <c r="D2161" s="11">
        <f>Rend_Filetadores[[#This Row],[Filé produzido (kg)]]-Rend_Filetadores[[#This Row],[Correção]]</f>
        <v>0</v>
      </c>
      <c r="E2161" s="16"/>
      <c r="F2161" s="16"/>
      <c r="G2161" s="12" t="str">
        <f t="shared" si="33"/>
        <v/>
      </c>
      <c r="H2161" s="13">
        <f>COUNTIF(Rend_Filetadores[Data],Rend_Filetadores[[#This Row],[Data]])</f>
        <v>0</v>
      </c>
      <c r="I2161" s="23" t="str">
        <f>IFERROR(Rend_Filetadores[[#This Row],[Filé produzido (kg)]]/SUMIF(Rend_Filetadores[Data],Rend_Filetadores[[#This Row],[Data]],Rend_Filetadores[Filé produzido (kg)]),"")</f>
        <v/>
      </c>
    </row>
    <row r="2162" spans="1:9" x14ac:dyDescent="0.3">
      <c r="A2162" s="8"/>
      <c r="B2162" s="9"/>
      <c r="C2162" s="32"/>
      <c r="D2162" s="11">
        <f>Rend_Filetadores[[#This Row],[Filé produzido (kg)]]-Rend_Filetadores[[#This Row],[Correção]]</f>
        <v>0</v>
      </c>
      <c r="E2162" s="16"/>
      <c r="F2162" s="16"/>
      <c r="G2162" s="12" t="str">
        <f t="shared" si="33"/>
        <v/>
      </c>
      <c r="H2162" s="13">
        <f>COUNTIF(Rend_Filetadores[Data],Rend_Filetadores[[#This Row],[Data]])</f>
        <v>0</v>
      </c>
      <c r="I2162" s="23" t="str">
        <f>IFERROR(Rend_Filetadores[[#This Row],[Filé produzido (kg)]]/SUMIF(Rend_Filetadores[Data],Rend_Filetadores[[#This Row],[Data]],Rend_Filetadores[Filé produzido (kg)]),"")</f>
        <v/>
      </c>
    </row>
    <row r="2163" spans="1:9" x14ac:dyDescent="0.3">
      <c r="A2163" s="8"/>
      <c r="B2163" s="9"/>
      <c r="C2163" s="32"/>
      <c r="D2163" s="11">
        <f>Rend_Filetadores[[#This Row],[Filé produzido (kg)]]-Rend_Filetadores[[#This Row],[Correção]]</f>
        <v>0</v>
      </c>
      <c r="E2163" s="16"/>
      <c r="F2163" s="16"/>
      <c r="G2163" s="12" t="str">
        <f t="shared" si="33"/>
        <v/>
      </c>
      <c r="H2163" s="13">
        <f>COUNTIF(Rend_Filetadores[Data],Rend_Filetadores[[#This Row],[Data]])</f>
        <v>0</v>
      </c>
      <c r="I2163" s="23" t="str">
        <f>IFERROR(Rend_Filetadores[[#This Row],[Filé produzido (kg)]]/SUMIF(Rend_Filetadores[Data],Rend_Filetadores[[#This Row],[Data]],Rend_Filetadores[Filé produzido (kg)]),"")</f>
        <v/>
      </c>
    </row>
    <row r="2164" spans="1:9" x14ac:dyDescent="0.3">
      <c r="A2164" s="8"/>
      <c r="B2164" s="9"/>
      <c r="C2164" s="32"/>
      <c r="D2164" s="11">
        <f>Rend_Filetadores[[#This Row],[Filé produzido (kg)]]-Rend_Filetadores[[#This Row],[Correção]]</f>
        <v>0</v>
      </c>
      <c r="E2164" s="16"/>
      <c r="F2164" s="16"/>
      <c r="G2164" s="12" t="str">
        <f t="shared" si="33"/>
        <v/>
      </c>
      <c r="H2164" s="13">
        <f>COUNTIF(Rend_Filetadores[Data],Rend_Filetadores[[#This Row],[Data]])</f>
        <v>0</v>
      </c>
      <c r="I2164" s="23" t="str">
        <f>IFERROR(Rend_Filetadores[[#This Row],[Filé produzido (kg)]]/SUMIF(Rend_Filetadores[Data],Rend_Filetadores[[#This Row],[Data]],Rend_Filetadores[Filé produzido (kg)]),"")</f>
        <v/>
      </c>
    </row>
    <row r="2165" spans="1:9" x14ac:dyDescent="0.3">
      <c r="A2165" s="8"/>
      <c r="B2165" s="9"/>
      <c r="C2165" s="32"/>
      <c r="D2165" s="11">
        <f>Rend_Filetadores[[#This Row],[Filé produzido (kg)]]-Rend_Filetadores[[#This Row],[Correção]]</f>
        <v>0</v>
      </c>
      <c r="E2165" s="16"/>
      <c r="F2165" s="16"/>
      <c r="G2165" s="12" t="str">
        <f t="shared" si="33"/>
        <v/>
      </c>
      <c r="H2165" s="13">
        <f>COUNTIF(Rend_Filetadores[Data],Rend_Filetadores[[#This Row],[Data]])</f>
        <v>0</v>
      </c>
      <c r="I2165" s="23" t="str">
        <f>IFERROR(Rend_Filetadores[[#This Row],[Filé produzido (kg)]]/SUMIF(Rend_Filetadores[Data],Rend_Filetadores[[#This Row],[Data]],Rend_Filetadores[Filé produzido (kg)]),"")</f>
        <v/>
      </c>
    </row>
    <row r="2166" spans="1:9" x14ac:dyDescent="0.3">
      <c r="A2166" s="8"/>
      <c r="B2166" s="9"/>
      <c r="C2166" s="32"/>
      <c r="D2166" s="11">
        <f>Rend_Filetadores[[#This Row],[Filé produzido (kg)]]-Rend_Filetadores[[#This Row],[Correção]]</f>
        <v>0</v>
      </c>
      <c r="E2166" s="16"/>
      <c r="F2166" s="16"/>
      <c r="G2166" s="12" t="str">
        <f t="shared" si="33"/>
        <v/>
      </c>
      <c r="H2166" s="13">
        <f>COUNTIF(Rend_Filetadores[Data],Rend_Filetadores[[#This Row],[Data]])</f>
        <v>0</v>
      </c>
      <c r="I2166" s="23" t="str">
        <f>IFERROR(Rend_Filetadores[[#This Row],[Filé produzido (kg)]]/SUMIF(Rend_Filetadores[Data],Rend_Filetadores[[#This Row],[Data]],Rend_Filetadores[Filé produzido (kg)]),"")</f>
        <v/>
      </c>
    </row>
    <row r="2167" spans="1:9" x14ac:dyDescent="0.3">
      <c r="A2167" s="8"/>
      <c r="B2167" s="9"/>
      <c r="C2167" s="32"/>
      <c r="D2167" s="11">
        <f>Rend_Filetadores[[#This Row],[Filé produzido (kg)]]-Rend_Filetadores[[#This Row],[Correção]]</f>
        <v>0</v>
      </c>
      <c r="E2167" s="16"/>
      <c r="F2167" s="16"/>
      <c r="G2167" s="12" t="str">
        <f t="shared" si="33"/>
        <v/>
      </c>
      <c r="H2167" s="13">
        <f>COUNTIF(Rend_Filetadores[Data],Rend_Filetadores[[#This Row],[Data]])</f>
        <v>0</v>
      </c>
      <c r="I2167" s="23" t="str">
        <f>IFERROR(Rend_Filetadores[[#This Row],[Filé produzido (kg)]]/SUMIF(Rend_Filetadores[Data],Rend_Filetadores[[#This Row],[Data]],Rend_Filetadores[Filé produzido (kg)]),"")</f>
        <v/>
      </c>
    </row>
    <row r="2168" spans="1:9" x14ac:dyDescent="0.3">
      <c r="A2168" s="8"/>
      <c r="B2168" s="9"/>
      <c r="C2168" s="32"/>
      <c r="D2168" s="11">
        <f>Rend_Filetadores[[#This Row],[Filé produzido (kg)]]-Rend_Filetadores[[#This Row],[Correção]]</f>
        <v>0</v>
      </c>
      <c r="E2168" s="16"/>
      <c r="F2168" s="16"/>
      <c r="G2168" s="12" t="str">
        <f t="shared" si="33"/>
        <v/>
      </c>
      <c r="H2168" s="13">
        <f>COUNTIF(Rend_Filetadores[Data],Rend_Filetadores[[#This Row],[Data]])</f>
        <v>0</v>
      </c>
      <c r="I2168" s="23" t="str">
        <f>IFERROR(Rend_Filetadores[[#This Row],[Filé produzido (kg)]]/SUMIF(Rend_Filetadores[Data],Rend_Filetadores[[#This Row],[Data]],Rend_Filetadores[Filé produzido (kg)]),"")</f>
        <v/>
      </c>
    </row>
    <row r="2169" spans="1:9" x14ac:dyDescent="0.3">
      <c r="A2169" s="8"/>
      <c r="B2169" s="9"/>
      <c r="C2169" s="32"/>
      <c r="D2169" s="11">
        <f>Rend_Filetadores[[#This Row],[Filé produzido (kg)]]-Rend_Filetadores[[#This Row],[Correção]]</f>
        <v>0</v>
      </c>
      <c r="E2169" s="16"/>
      <c r="F2169" s="16"/>
      <c r="G2169" s="12" t="str">
        <f t="shared" si="33"/>
        <v/>
      </c>
      <c r="H2169" s="13">
        <f>COUNTIF(Rend_Filetadores[Data],Rend_Filetadores[[#This Row],[Data]])</f>
        <v>0</v>
      </c>
      <c r="I2169" s="23" t="str">
        <f>IFERROR(Rend_Filetadores[[#This Row],[Filé produzido (kg)]]/SUMIF(Rend_Filetadores[Data],Rend_Filetadores[[#This Row],[Data]],Rend_Filetadores[Filé produzido (kg)]),"")</f>
        <v/>
      </c>
    </row>
    <row r="2170" spans="1:9" x14ac:dyDescent="0.3">
      <c r="A2170" s="8"/>
      <c r="B2170" s="9"/>
      <c r="C2170" s="32"/>
      <c r="D2170" s="11">
        <f>Rend_Filetadores[[#This Row],[Filé produzido (kg)]]-Rend_Filetadores[[#This Row],[Correção]]</f>
        <v>0</v>
      </c>
      <c r="E2170" s="16"/>
      <c r="F2170" s="16"/>
      <c r="G2170" s="12" t="str">
        <f t="shared" si="33"/>
        <v/>
      </c>
      <c r="H2170" s="13">
        <f>COUNTIF(Rend_Filetadores[Data],Rend_Filetadores[[#This Row],[Data]])</f>
        <v>0</v>
      </c>
      <c r="I2170" s="23" t="str">
        <f>IFERROR(Rend_Filetadores[[#This Row],[Filé produzido (kg)]]/SUMIF(Rend_Filetadores[Data],Rend_Filetadores[[#This Row],[Data]],Rend_Filetadores[Filé produzido (kg)]),"")</f>
        <v/>
      </c>
    </row>
    <row r="2171" spans="1:9" x14ac:dyDescent="0.3">
      <c r="A2171" s="8"/>
      <c r="B2171" s="9"/>
      <c r="C2171" s="32"/>
      <c r="D2171" s="11">
        <f>Rend_Filetadores[[#This Row],[Filé produzido (kg)]]-Rend_Filetadores[[#This Row],[Correção]]</f>
        <v>0</v>
      </c>
      <c r="E2171" s="16"/>
      <c r="F2171" s="16"/>
      <c r="G2171" s="12" t="str">
        <f t="shared" si="33"/>
        <v/>
      </c>
      <c r="H2171" s="13">
        <f>COUNTIF(Rend_Filetadores[Data],Rend_Filetadores[[#This Row],[Data]])</f>
        <v>0</v>
      </c>
      <c r="I2171" s="23" t="str">
        <f>IFERROR(Rend_Filetadores[[#This Row],[Filé produzido (kg)]]/SUMIF(Rend_Filetadores[Data],Rend_Filetadores[[#This Row],[Data]],Rend_Filetadores[Filé produzido (kg)]),"")</f>
        <v/>
      </c>
    </row>
    <row r="2172" spans="1:9" x14ac:dyDescent="0.3">
      <c r="A2172" s="8"/>
      <c r="B2172" s="9"/>
      <c r="C2172" s="32"/>
      <c r="D2172" s="11">
        <f>Rend_Filetadores[[#This Row],[Filé produzido (kg)]]-Rend_Filetadores[[#This Row],[Correção]]</f>
        <v>0</v>
      </c>
      <c r="E2172" s="16"/>
      <c r="F2172" s="16"/>
      <c r="G2172" s="12" t="str">
        <f t="shared" si="33"/>
        <v/>
      </c>
      <c r="H2172" s="13">
        <f>COUNTIF(Rend_Filetadores[Data],Rend_Filetadores[[#This Row],[Data]])</f>
        <v>0</v>
      </c>
      <c r="I2172" s="23" t="str">
        <f>IFERROR(Rend_Filetadores[[#This Row],[Filé produzido (kg)]]/SUMIF(Rend_Filetadores[Data],Rend_Filetadores[[#This Row],[Data]],Rend_Filetadores[Filé produzido (kg)]),"")</f>
        <v/>
      </c>
    </row>
    <row r="2173" spans="1:9" x14ac:dyDescent="0.3">
      <c r="A2173" s="8"/>
      <c r="B2173" s="9"/>
      <c r="C2173" s="32"/>
      <c r="D2173" s="11">
        <f>Rend_Filetadores[[#This Row],[Filé produzido (kg)]]-Rend_Filetadores[[#This Row],[Correção]]</f>
        <v>0</v>
      </c>
      <c r="E2173" s="16"/>
      <c r="F2173" s="16"/>
      <c r="G2173" s="12" t="str">
        <f t="shared" si="33"/>
        <v/>
      </c>
      <c r="H2173" s="13">
        <f>COUNTIF(Rend_Filetadores[Data],Rend_Filetadores[[#This Row],[Data]])</f>
        <v>0</v>
      </c>
      <c r="I2173" s="23" t="str">
        <f>IFERROR(Rend_Filetadores[[#This Row],[Filé produzido (kg)]]/SUMIF(Rend_Filetadores[Data],Rend_Filetadores[[#This Row],[Data]],Rend_Filetadores[Filé produzido (kg)]),"")</f>
        <v/>
      </c>
    </row>
    <row r="2174" spans="1:9" x14ac:dyDescent="0.3">
      <c r="A2174" s="8"/>
      <c r="B2174" s="9"/>
      <c r="C2174" s="32"/>
      <c r="D2174" s="11">
        <f>Rend_Filetadores[[#This Row],[Filé produzido (kg)]]-Rend_Filetadores[[#This Row],[Correção]]</f>
        <v>0</v>
      </c>
      <c r="E2174" s="16"/>
      <c r="F2174" s="16"/>
      <c r="G2174" s="12" t="str">
        <f t="shared" si="33"/>
        <v/>
      </c>
      <c r="H2174" s="13">
        <f>COUNTIF(Rend_Filetadores[Data],Rend_Filetadores[[#This Row],[Data]])</f>
        <v>0</v>
      </c>
      <c r="I2174" s="23" t="str">
        <f>IFERROR(Rend_Filetadores[[#This Row],[Filé produzido (kg)]]/SUMIF(Rend_Filetadores[Data],Rend_Filetadores[[#This Row],[Data]],Rend_Filetadores[Filé produzido (kg)]),"")</f>
        <v/>
      </c>
    </row>
    <row r="2175" spans="1:9" x14ac:dyDescent="0.3">
      <c r="A2175" s="8"/>
      <c r="B2175" s="9"/>
      <c r="C2175" s="32"/>
      <c r="D2175" s="11">
        <f>Rend_Filetadores[[#This Row],[Filé produzido (kg)]]-Rend_Filetadores[[#This Row],[Correção]]</f>
        <v>0</v>
      </c>
      <c r="E2175" s="16"/>
      <c r="F2175" s="16"/>
      <c r="G2175" s="12" t="str">
        <f t="shared" si="33"/>
        <v/>
      </c>
      <c r="H2175" s="13">
        <f>COUNTIF(Rend_Filetadores[Data],Rend_Filetadores[[#This Row],[Data]])</f>
        <v>0</v>
      </c>
      <c r="I2175" s="23" t="str">
        <f>IFERROR(Rend_Filetadores[[#This Row],[Filé produzido (kg)]]/SUMIF(Rend_Filetadores[Data],Rend_Filetadores[[#This Row],[Data]],Rend_Filetadores[Filé produzido (kg)]),"")</f>
        <v/>
      </c>
    </row>
    <row r="2176" spans="1:9" x14ac:dyDescent="0.3">
      <c r="A2176" s="8"/>
      <c r="B2176" s="9"/>
      <c r="C2176" s="32"/>
      <c r="D2176" s="11">
        <f>Rend_Filetadores[[#This Row],[Filé produzido (kg)]]-Rend_Filetadores[[#This Row],[Correção]]</f>
        <v>0</v>
      </c>
      <c r="E2176" s="16"/>
      <c r="F2176" s="16"/>
      <c r="G2176" s="12" t="str">
        <f t="shared" si="33"/>
        <v/>
      </c>
      <c r="H2176" s="13">
        <f>COUNTIF(Rend_Filetadores[Data],Rend_Filetadores[[#This Row],[Data]])</f>
        <v>0</v>
      </c>
      <c r="I2176" s="23" t="str">
        <f>IFERROR(Rend_Filetadores[[#This Row],[Filé produzido (kg)]]/SUMIF(Rend_Filetadores[Data],Rend_Filetadores[[#This Row],[Data]],Rend_Filetadores[Filé produzido (kg)]),"")</f>
        <v/>
      </c>
    </row>
    <row r="2177" spans="1:9" x14ac:dyDescent="0.3">
      <c r="A2177" s="8"/>
      <c r="B2177" s="9"/>
      <c r="C2177" s="32"/>
      <c r="D2177" s="11">
        <f>Rend_Filetadores[[#This Row],[Filé produzido (kg)]]-Rend_Filetadores[[#This Row],[Correção]]</f>
        <v>0</v>
      </c>
      <c r="E2177" s="16"/>
      <c r="F2177" s="16"/>
      <c r="G2177" s="12" t="str">
        <f t="shared" si="33"/>
        <v/>
      </c>
      <c r="H2177" s="13">
        <f>COUNTIF(Rend_Filetadores[Data],Rend_Filetadores[[#This Row],[Data]])</f>
        <v>0</v>
      </c>
      <c r="I2177" s="23" t="str">
        <f>IFERROR(Rend_Filetadores[[#This Row],[Filé produzido (kg)]]/SUMIF(Rend_Filetadores[Data],Rend_Filetadores[[#This Row],[Data]],Rend_Filetadores[Filé produzido (kg)]),"")</f>
        <v/>
      </c>
    </row>
    <row r="2178" spans="1:9" x14ac:dyDescent="0.3">
      <c r="A2178" s="8"/>
      <c r="B2178" s="9"/>
      <c r="C2178" s="32"/>
      <c r="D2178" s="11">
        <f>Rend_Filetadores[[#This Row],[Filé produzido (kg)]]-Rend_Filetadores[[#This Row],[Correção]]</f>
        <v>0</v>
      </c>
      <c r="E2178" s="16"/>
      <c r="F2178" s="16"/>
      <c r="G2178" s="12" t="str">
        <f t="shared" si="33"/>
        <v/>
      </c>
      <c r="H2178" s="13">
        <f>COUNTIF(Rend_Filetadores[Data],Rend_Filetadores[[#This Row],[Data]])</f>
        <v>0</v>
      </c>
      <c r="I2178" s="23" t="str">
        <f>IFERROR(Rend_Filetadores[[#This Row],[Filé produzido (kg)]]/SUMIF(Rend_Filetadores[Data],Rend_Filetadores[[#This Row],[Data]],Rend_Filetadores[Filé produzido (kg)]),"")</f>
        <v/>
      </c>
    </row>
    <row r="2179" spans="1:9" x14ac:dyDescent="0.3">
      <c r="A2179" s="8"/>
      <c r="B2179" s="9"/>
      <c r="C2179" s="32"/>
      <c r="D2179" s="11">
        <f>Rend_Filetadores[[#This Row],[Filé produzido (kg)]]-Rend_Filetadores[[#This Row],[Correção]]</f>
        <v>0</v>
      </c>
      <c r="E2179" s="16"/>
      <c r="F2179" s="16"/>
      <c r="G2179" s="12" t="str">
        <f t="shared" si="33"/>
        <v/>
      </c>
      <c r="H2179" s="13">
        <f>COUNTIF(Rend_Filetadores[Data],Rend_Filetadores[[#This Row],[Data]])</f>
        <v>0</v>
      </c>
      <c r="I2179" s="23" t="str">
        <f>IFERROR(Rend_Filetadores[[#This Row],[Filé produzido (kg)]]/SUMIF(Rend_Filetadores[Data],Rend_Filetadores[[#This Row],[Data]],Rend_Filetadores[Filé produzido (kg)]),"")</f>
        <v/>
      </c>
    </row>
    <row r="2180" spans="1:9" x14ac:dyDescent="0.3">
      <c r="A2180" s="8"/>
      <c r="B2180" s="9"/>
      <c r="C2180" s="32"/>
      <c r="D2180" s="11">
        <f>Rend_Filetadores[[#This Row],[Filé produzido (kg)]]-Rend_Filetadores[[#This Row],[Correção]]</f>
        <v>0</v>
      </c>
      <c r="E2180" s="16"/>
      <c r="F2180" s="16"/>
      <c r="G2180" s="12" t="str">
        <f t="shared" ref="G2180:G2243" si="34">IFERROR(D2180/C2180,"")</f>
        <v/>
      </c>
      <c r="H2180" s="13">
        <f>COUNTIF(Rend_Filetadores[Data],Rend_Filetadores[[#This Row],[Data]])</f>
        <v>0</v>
      </c>
      <c r="I2180" s="23" t="str">
        <f>IFERROR(Rend_Filetadores[[#This Row],[Filé produzido (kg)]]/SUMIF(Rend_Filetadores[Data],Rend_Filetadores[[#This Row],[Data]],Rend_Filetadores[Filé produzido (kg)]),"")</f>
        <v/>
      </c>
    </row>
    <row r="2181" spans="1:9" x14ac:dyDescent="0.3">
      <c r="A2181" s="8"/>
      <c r="B2181" s="9"/>
      <c r="C2181" s="32"/>
      <c r="D2181" s="11">
        <f>Rend_Filetadores[[#This Row],[Filé produzido (kg)]]-Rend_Filetadores[[#This Row],[Correção]]</f>
        <v>0</v>
      </c>
      <c r="E2181" s="16"/>
      <c r="F2181" s="16"/>
      <c r="G2181" s="12" t="str">
        <f t="shared" si="34"/>
        <v/>
      </c>
      <c r="H2181" s="13">
        <f>COUNTIF(Rend_Filetadores[Data],Rend_Filetadores[[#This Row],[Data]])</f>
        <v>0</v>
      </c>
      <c r="I2181" s="23" t="str">
        <f>IFERROR(Rend_Filetadores[[#This Row],[Filé produzido (kg)]]/SUMIF(Rend_Filetadores[Data],Rend_Filetadores[[#This Row],[Data]],Rend_Filetadores[Filé produzido (kg)]),"")</f>
        <v/>
      </c>
    </row>
    <row r="2182" spans="1:9" x14ac:dyDescent="0.3">
      <c r="A2182" s="8"/>
      <c r="B2182" s="9"/>
      <c r="C2182" s="32"/>
      <c r="D2182" s="11">
        <f>Rend_Filetadores[[#This Row],[Filé produzido (kg)]]-Rend_Filetadores[[#This Row],[Correção]]</f>
        <v>0</v>
      </c>
      <c r="E2182" s="16"/>
      <c r="F2182" s="16"/>
      <c r="G2182" s="12" t="str">
        <f t="shared" si="34"/>
        <v/>
      </c>
      <c r="H2182" s="13">
        <f>COUNTIF(Rend_Filetadores[Data],Rend_Filetadores[[#This Row],[Data]])</f>
        <v>0</v>
      </c>
      <c r="I2182" s="23" t="str">
        <f>IFERROR(Rend_Filetadores[[#This Row],[Filé produzido (kg)]]/SUMIF(Rend_Filetadores[Data],Rend_Filetadores[[#This Row],[Data]],Rend_Filetadores[Filé produzido (kg)]),"")</f>
        <v/>
      </c>
    </row>
    <row r="2183" spans="1:9" x14ac:dyDescent="0.3">
      <c r="A2183" s="8"/>
      <c r="B2183" s="9"/>
      <c r="C2183" s="32"/>
      <c r="D2183" s="11">
        <f>Rend_Filetadores[[#This Row],[Filé produzido (kg)]]-Rend_Filetadores[[#This Row],[Correção]]</f>
        <v>0</v>
      </c>
      <c r="E2183" s="16"/>
      <c r="F2183" s="16"/>
      <c r="G2183" s="12" t="str">
        <f t="shared" si="34"/>
        <v/>
      </c>
      <c r="H2183" s="13">
        <f>COUNTIF(Rend_Filetadores[Data],Rend_Filetadores[[#This Row],[Data]])</f>
        <v>0</v>
      </c>
      <c r="I2183" s="23" t="str">
        <f>IFERROR(Rend_Filetadores[[#This Row],[Filé produzido (kg)]]/SUMIF(Rend_Filetadores[Data],Rend_Filetadores[[#This Row],[Data]],Rend_Filetadores[Filé produzido (kg)]),"")</f>
        <v/>
      </c>
    </row>
    <row r="2184" spans="1:9" x14ac:dyDescent="0.3">
      <c r="A2184" s="8"/>
      <c r="B2184" s="9"/>
      <c r="C2184" s="32"/>
      <c r="D2184" s="11">
        <f>Rend_Filetadores[[#This Row],[Filé produzido (kg)]]-Rend_Filetadores[[#This Row],[Correção]]</f>
        <v>0</v>
      </c>
      <c r="E2184" s="16"/>
      <c r="F2184" s="16"/>
      <c r="G2184" s="12" t="str">
        <f t="shared" si="34"/>
        <v/>
      </c>
      <c r="H2184" s="13">
        <f>COUNTIF(Rend_Filetadores[Data],Rend_Filetadores[[#This Row],[Data]])</f>
        <v>0</v>
      </c>
      <c r="I2184" s="23" t="str">
        <f>IFERROR(Rend_Filetadores[[#This Row],[Filé produzido (kg)]]/SUMIF(Rend_Filetadores[Data],Rend_Filetadores[[#This Row],[Data]],Rend_Filetadores[Filé produzido (kg)]),"")</f>
        <v/>
      </c>
    </row>
    <row r="2185" spans="1:9" x14ac:dyDescent="0.3">
      <c r="A2185" s="8"/>
      <c r="B2185" s="9"/>
      <c r="C2185" s="32"/>
      <c r="D2185" s="11">
        <f>Rend_Filetadores[[#This Row],[Filé produzido (kg)]]-Rend_Filetadores[[#This Row],[Correção]]</f>
        <v>0</v>
      </c>
      <c r="E2185" s="16"/>
      <c r="F2185" s="16"/>
      <c r="G2185" s="12" t="str">
        <f t="shared" si="34"/>
        <v/>
      </c>
      <c r="H2185" s="13">
        <f>COUNTIF(Rend_Filetadores[Data],Rend_Filetadores[[#This Row],[Data]])</f>
        <v>0</v>
      </c>
      <c r="I2185" s="23" t="str">
        <f>IFERROR(Rend_Filetadores[[#This Row],[Filé produzido (kg)]]/SUMIF(Rend_Filetadores[Data],Rend_Filetadores[[#This Row],[Data]],Rend_Filetadores[Filé produzido (kg)]),"")</f>
        <v/>
      </c>
    </row>
    <row r="2186" spans="1:9" x14ac:dyDescent="0.3">
      <c r="A2186" s="8"/>
      <c r="B2186" s="9"/>
      <c r="C2186" s="32"/>
      <c r="D2186" s="11">
        <f>Rend_Filetadores[[#This Row],[Filé produzido (kg)]]-Rend_Filetadores[[#This Row],[Correção]]</f>
        <v>0</v>
      </c>
      <c r="E2186" s="16"/>
      <c r="F2186" s="16"/>
      <c r="G2186" s="12" t="str">
        <f t="shared" si="34"/>
        <v/>
      </c>
      <c r="H2186" s="13">
        <f>COUNTIF(Rend_Filetadores[Data],Rend_Filetadores[[#This Row],[Data]])</f>
        <v>0</v>
      </c>
      <c r="I2186" s="23" t="str">
        <f>IFERROR(Rend_Filetadores[[#This Row],[Filé produzido (kg)]]/SUMIF(Rend_Filetadores[Data],Rend_Filetadores[[#This Row],[Data]],Rend_Filetadores[Filé produzido (kg)]),"")</f>
        <v/>
      </c>
    </row>
    <row r="2187" spans="1:9" x14ac:dyDescent="0.3">
      <c r="A2187" s="8"/>
      <c r="B2187" s="9"/>
      <c r="C2187" s="32"/>
      <c r="D2187" s="11">
        <f>Rend_Filetadores[[#This Row],[Filé produzido (kg)]]-Rend_Filetadores[[#This Row],[Correção]]</f>
        <v>0</v>
      </c>
      <c r="E2187" s="16"/>
      <c r="F2187" s="16"/>
      <c r="G2187" s="12" t="str">
        <f t="shared" si="34"/>
        <v/>
      </c>
      <c r="H2187" s="13">
        <f>COUNTIF(Rend_Filetadores[Data],Rend_Filetadores[[#This Row],[Data]])</f>
        <v>0</v>
      </c>
      <c r="I2187" s="23" t="str">
        <f>IFERROR(Rend_Filetadores[[#This Row],[Filé produzido (kg)]]/SUMIF(Rend_Filetadores[Data],Rend_Filetadores[[#This Row],[Data]],Rend_Filetadores[Filé produzido (kg)]),"")</f>
        <v/>
      </c>
    </row>
    <row r="2188" spans="1:9" x14ac:dyDescent="0.3">
      <c r="A2188" s="8"/>
      <c r="B2188" s="9"/>
      <c r="C2188" s="32"/>
      <c r="D2188" s="11">
        <f>Rend_Filetadores[[#This Row],[Filé produzido (kg)]]-Rend_Filetadores[[#This Row],[Correção]]</f>
        <v>0</v>
      </c>
      <c r="E2188" s="16"/>
      <c r="F2188" s="16"/>
      <c r="G2188" s="12" t="str">
        <f t="shared" si="34"/>
        <v/>
      </c>
      <c r="H2188" s="13">
        <f>COUNTIF(Rend_Filetadores[Data],Rend_Filetadores[[#This Row],[Data]])</f>
        <v>0</v>
      </c>
      <c r="I2188" s="23" t="str">
        <f>IFERROR(Rend_Filetadores[[#This Row],[Filé produzido (kg)]]/SUMIF(Rend_Filetadores[Data],Rend_Filetadores[[#This Row],[Data]],Rend_Filetadores[Filé produzido (kg)]),"")</f>
        <v/>
      </c>
    </row>
    <row r="2189" spans="1:9" x14ac:dyDescent="0.3">
      <c r="A2189" s="8"/>
      <c r="B2189" s="9"/>
      <c r="C2189" s="32"/>
      <c r="D2189" s="11">
        <f>Rend_Filetadores[[#This Row],[Filé produzido (kg)]]-Rend_Filetadores[[#This Row],[Correção]]</f>
        <v>0</v>
      </c>
      <c r="E2189" s="16"/>
      <c r="F2189" s="16"/>
      <c r="G2189" s="12" t="str">
        <f t="shared" si="34"/>
        <v/>
      </c>
      <c r="H2189" s="13">
        <f>COUNTIF(Rend_Filetadores[Data],Rend_Filetadores[[#This Row],[Data]])</f>
        <v>0</v>
      </c>
      <c r="I2189" s="23" t="str">
        <f>IFERROR(Rend_Filetadores[[#This Row],[Filé produzido (kg)]]/SUMIF(Rend_Filetadores[Data],Rend_Filetadores[[#This Row],[Data]],Rend_Filetadores[Filé produzido (kg)]),"")</f>
        <v/>
      </c>
    </row>
    <row r="2190" spans="1:9" x14ac:dyDescent="0.3">
      <c r="A2190" s="8"/>
      <c r="B2190" s="9"/>
      <c r="C2190" s="32"/>
      <c r="D2190" s="11">
        <f>Rend_Filetadores[[#This Row],[Filé produzido (kg)]]-Rend_Filetadores[[#This Row],[Correção]]</f>
        <v>0</v>
      </c>
      <c r="E2190" s="16"/>
      <c r="F2190" s="16"/>
      <c r="G2190" s="12" t="str">
        <f t="shared" si="34"/>
        <v/>
      </c>
      <c r="H2190" s="13">
        <f>COUNTIF(Rend_Filetadores[Data],Rend_Filetadores[[#This Row],[Data]])</f>
        <v>0</v>
      </c>
      <c r="I2190" s="23" t="str">
        <f>IFERROR(Rend_Filetadores[[#This Row],[Filé produzido (kg)]]/SUMIF(Rend_Filetadores[Data],Rend_Filetadores[[#This Row],[Data]],Rend_Filetadores[Filé produzido (kg)]),"")</f>
        <v/>
      </c>
    </row>
    <row r="2191" spans="1:9" x14ac:dyDescent="0.3">
      <c r="A2191" s="8"/>
      <c r="B2191" s="9"/>
      <c r="C2191" s="32"/>
      <c r="D2191" s="11">
        <f>Rend_Filetadores[[#This Row],[Filé produzido (kg)]]-Rend_Filetadores[[#This Row],[Correção]]</f>
        <v>0</v>
      </c>
      <c r="E2191" s="16"/>
      <c r="F2191" s="16"/>
      <c r="G2191" s="12" t="str">
        <f t="shared" si="34"/>
        <v/>
      </c>
      <c r="H2191" s="13">
        <f>COUNTIF(Rend_Filetadores[Data],Rend_Filetadores[[#This Row],[Data]])</f>
        <v>0</v>
      </c>
      <c r="I2191" s="23" t="str">
        <f>IFERROR(Rend_Filetadores[[#This Row],[Filé produzido (kg)]]/SUMIF(Rend_Filetadores[Data],Rend_Filetadores[[#This Row],[Data]],Rend_Filetadores[Filé produzido (kg)]),"")</f>
        <v/>
      </c>
    </row>
    <row r="2192" spans="1:9" x14ac:dyDescent="0.3">
      <c r="A2192" s="8"/>
      <c r="B2192" s="9"/>
      <c r="C2192" s="32"/>
      <c r="D2192" s="11">
        <f>Rend_Filetadores[[#This Row],[Filé produzido (kg)]]-Rend_Filetadores[[#This Row],[Correção]]</f>
        <v>0</v>
      </c>
      <c r="E2192" s="16"/>
      <c r="F2192" s="16"/>
      <c r="G2192" s="12" t="str">
        <f t="shared" si="34"/>
        <v/>
      </c>
      <c r="H2192" s="13">
        <f>COUNTIF(Rend_Filetadores[Data],Rend_Filetadores[[#This Row],[Data]])</f>
        <v>0</v>
      </c>
      <c r="I2192" s="23" t="str">
        <f>IFERROR(Rend_Filetadores[[#This Row],[Filé produzido (kg)]]/SUMIF(Rend_Filetadores[Data],Rend_Filetadores[[#This Row],[Data]],Rend_Filetadores[Filé produzido (kg)]),"")</f>
        <v/>
      </c>
    </row>
    <row r="2193" spans="1:9" x14ac:dyDescent="0.3">
      <c r="A2193" s="8"/>
      <c r="B2193" s="9"/>
      <c r="C2193" s="32"/>
      <c r="D2193" s="11">
        <f>Rend_Filetadores[[#This Row],[Filé produzido (kg)]]-Rend_Filetadores[[#This Row],[Correção]]</f>
        <v>0</v>
      </c>
      <c r="E2193" s="16"/>
      <c r="F2193" s="16"/>
      <c r="G2193" s="12" t="str">
        <f t="shared" si="34"/>
        <v/>
      </c>
      <c r="H2193" s="13">
        <f>COUNTIF(Rend_Filetadores[Data],Rend_Filetadores[[#This Row],[Data]])</f>
        <v>0</v>
      </c>
      <c r="I2193" s="23" t="str">
        <f>IFERROR(Rend_Filetadores[[#This Row],[Filé produzido (kg)]]/SUMIF(Rend_Filetadores[Data],Rend_Filetadores[[#This Row],[Data]],Rend_Filetadores[Filé produzido (kg)]),"")</f>
        <v/>
      </c>
    </row>
    <row r="2194" spans="1:9" x14ac:dyDescent="0.3">
      <c r="A2194" s="8"/>
      <c r="B2194" s="9"/>
      <c r="C2194" s="32"/>
      <c r="D2194" s="11">
        <f>Rend_Filetadores[[#This Row],[Filé produzido (kg)]]-Rend_Filetadores[[#This Row],[Correção]]</f>
        <v>0</v>
      </c>
      <c r="E2194" s="16"/>
      <c r="F2194" s="16"/>
      <c r="G2194" s="12" t="str">
        <f t="shared" si="34"/>
        <v/>
      </c>
      <c r="H2194" s="13">
        <f>COUNTIF(Rend_Filetadores[Data],Rend_Filetadores[[#This Row],[Data]])</f>
        <v>0</v>
      </c>
      <c r="I2194" s="23" t="str">
        <f>IFERROR(Rend_Filetadores[[#This Row],[Filé produzido (kg)]]/SUMIF(Rend_Filetadores[Data],Rend_Filetadores[[#This Row],[Data]],Rend_Filetadores[Filé produzido (kg)]),"")</f>
        <v/>
      </c>
    </row>
    <row r="2195" spans="1:9" x14ac:dyDescent="0.3">
      <c r="A2195" s="8"/>
      <c r="B2195" s="9"/>
      <c r="C2195" s="32"/>
      <c r="D2195" s="11">
        <f>Rend_Filetadores[[#This Row],[Filé produzido (kg)]]-Rend_Filetadores[[#This Row],[Correção]]</f>
        <v>0</v>
      </c>
      <c r="E2195" s="16"/>
      <c r="F2195" s="16"/>
      <c r="G2195" s="12" t="str">
        <f t="shared" si="34"/>
        <v/>
      </c>
      <c r="H2195" s="13">
        <f>COUNTIF(Rend_Filetadores[Data],Rend_Filetadores[[#This Row],[Data]])</f>
        <v>0</v>
      </c>
      <c r="I2195" s="23" t="str">
        <f>IFERROR(Rend_Filetadores[[#This Row],[Filé produzido (kg)]]/SUMIF(Rend_Filetadores[Data],Rend_Filetadores[[#This Row],[Data]],Rend_Filetadores[Filé produzido (kg)]),"")</f>
        <v/>
      </c>
    </row>
    <row r="2196" spans="1:9" x14ac:dyDescent="0.3">
      <c r="A2196" s="8"/>
      <c r="B2196" s="9"/>
      <c r="C2196" s="32"/>
      <c r="D2196" s="11">
        <f>Rend_Filetadores[[#This Row],[Filé produzido (kg)]]-Rend_Filetadores[[#This Row],[Correção]]</f>
        <v>0</v>
      </c>
      <c r="E2196" s="16"/>
      <c r="F2196" s="16"/>
      <c r="G2196" s="12" t="str">
        <f t="shared" si="34"/>
        <v/>
      </c>
      <c r="H2196" s="13">
        <f>COUNTIF(Rend_Filetadores[Data],Rend_Filetadores[[#This Row],[Data]])</f>
        <v>0</v>
      </c>
      <c r="I2196" s="23" t="str">
        <f>IFERROR(Rend_Filetadores[[#This Row],[Filé produzido (kg)]]/SUMIF(Rend_Filetadores[Data],Rend_Filetadores[[#This Row],[Data]],Rend_Filetadores[Filé produzido (kg)]),"")</f>
        <v/>
      </c>
    </row>
    <row r="2197" spans="1:9" x14ac:dyDescent="0.3">
      <c r="A2197" s="8"/>
      <c r="B2197" s="9"/>
      <c r="C2197" s="32"/>
      <c r="D2197" s="11">
        <f>Rend_Filetadores[[#This Row],[Filé produzido (kg)]]-Rend_Filetadores[[#This Row],[Correção]]</f>
        <v>0</v>
      </c>
      <c r="E2197" s="16"/>
      <c r="F2197" s="16"/>
      <c r="G2197" s="12" t="str">
        <f t="shared" si="34"/>
        <v/>
      </c>
      <c r="H2197" s="13">
        <f>COUNTIF(Rend_Filetadores[Data],Rend_Filetadores[[#This Row],[Data]])</f>
        <v>0</v>
      </c>
      <c r="I2197" s="23" t="str">
        <f>IFERROR(Rend_Filetadores[[#This Row],[Filé produzido (kg)]]/SUMIF(Rend_Filetadores[Data],Rend_Filetadores[[#This Row],[Data]],Rend_Filetadores[Filé produzido (kg)]),"")</f>
        <v/>
      </c>
    </row>
    <row r="2198" spans="1:9" x14ac:dyDescent="0.3">
      <c r="A2198" s="8"/>
      <c r="B2198" s="9"/>
      <c r="C2198" s="32"/>
      <c r="D2198" s="11">
        <f>Rend_Filetadores[[#This Row],[Filé produzido (kg)]]-Rend_Filetadores[[#This Row],[Correção]]</f>
        <v>0</v>
      </c>
      <c r="E2198" s="16"/>
      <c r="F2198" s="16"/>
      <c r="G2198" s="12" t="str">
        <f t="shared" si="34"/>
        <v/>
      </c>
      <c r="H2198" s="13">
        <f>COUNTIF(Rend_Filetadores[Data],Rend_Filetadores[[#This Row],[Data]])</f>
        <v>0</v>
      </c>
      <c r="I2198" s="23" t="str">
        <f>IFERROR(Rend_Filetadores[[#This Row],[Filé produzido (kg)]]/SUMIF(Rend_Filetadores[Data],Rend_Filetadores[[#This Row],[Data]],Rend_Filetadores[Filé produzido (kg)]),"")</f>
        <v/>
      </c>
    </row>
    <row r="2199" spans="1:9" x14ac:dyDescent="0.3">
      <c r="A2199" s="8"/>
      <c r="B2199" s="9"/>
      <c r="C2199" s="32"/>
      <c r="D2199" s="11">
        <f>Rend_Filetadores[[#This Row],[Filé produzido (kg)]]-Rend_Filetadores[[#This Row],[Correção]]</f>
        <v>0</v>
      </c>
      <c r="E2199" s="16"/>
      <c r="F2199" s="16"/>
      <c r="G2199" s="12" t="str">
        <f t="shared" si="34"/>
        <v/>
      </c>
      <c r="H2199" s="13">
        <f>COUNTIF(Rend_Filetadores[Data],Rend_Filetadores[[#This Row],[Data]])</f>
        <v>0</v>
      </c>
      <c r="I2199" s="23" t="str">
        <f>IFERROR(Rend_Filetadores[[#This Row],[Filé produzido (kg)]]/SUMIF(Rend_Filetadores[Data],Rend_Filetadores[[#This Row],[Data]],Rend_Filetadores[Filé produzido (kg)]),"")</f>
        <v/>
      </c>
    </row>
    <row r="2200" spans="1:9" x14ac:dyDescent="0.3">
      <c r="A2200" s="8"/>
      <c r="B2200" s="9"/>
      <c r="C2200" s="32"/>
      <c r="D2200" s="11">
        <f>Rend_Filetadores[[#This Row],[Filé produzido (kg)]]-Rend_Filetadores[[#This Row],[Correção]]</f>
        <v>0</v>
      </c>
      <c r="E2200" s="16"/>
      <c r="F2200" s="16"/>
      <c r="G2200" s="12" t="str">
        <f t="shared" si="34"/>
        <v/>
      </c>
      <c r="H2200" s="13">
        <f>COUNTIF(Rend_Filetadores[Data],Rend_Filetadores[[#This Row],[Data]])</f>
        <v>0</v>
      </c>
      <c r="I2200" s="23" t="str">
        <f>IFERROR(Rend_Filetadores[[#This Row],[Filé produzido (kg)]]/SUMIF(Rend_Filetadores[Data],Rend_Filetadores[[#This Row],[Data]],Rend_Filetadores[Filé produzido (kg)]),"")</f>
        <v/>
      </c>
    </row>
    <row r="2201" spans="1:9" x14ac:dyDescent="0.3">
      <c r="A2201" s="8"/>
      <c r="B2201" s="9"/>
      <c r="C2201" s="32"/>
      <c r="D2201" s="11">
        <f>Rend_Filetadores[[#This Row],[Filé produzido (kg)]]-Rend_Filetadores[[#This Row],[Correção]]</f>
        <v>0</v>
      </c>
      <c r="E2201" s="16"/>
      <c r="F2201" s="16"/>
      <c r="G2201" s="12" t="str">
        <f t="shared" si="34"/>
        <v/>
      </c>
      <c r="H2201" s="13">
        <f>COUNTIF(Rend_Filetadores[Data],Rend_Filetadores[[#This Row],[Data]])</f>
        <v>0</v>
      </c>
      <c r="I2201" s="23" t="str">
        <f>IFERROR(Rend_Filetadores[[#This Row],[Filé produzido (kg)]]/SUMIF(Rend_Filetadores[Data],Rend_Filetadores[[#This Row],[Data]],Rend_Filetadores[Filé produzido (kg)]),"")</f>
        <v/>
      </c>
    </row>
    <row r="2202" spans="1:9" x14ac:dyDescent="0.3">
      <c r="A2202" s="8"/>
      <c r="B2202" s="9"/>
      <c r="C2202" s="32"/>
      <c r="D2202" s="11">
        <f>Rend_Filetadores[[#This Row],[Filé produzido (kg)]]-Rend_Filetadores[[#This Row],[Correção]]</f>
        <v>0</v>
      </c>
      <c r="E2202" s="16"/>
      <c r="F2202" s="16"/>
      <c r="G2202" s="12" t="str">
        <f t="shared" si="34"/>
        <v/>
      </c>
      <c r="H2202" s="13">
        <f>COUNTIF(Rend_Filetadores[Data],Rend_Filetadores[[#This Row],[Data]])</f>
        <v>0</v>
      </c>
      <c r="I2202" s="23" t="str">
        <f>IFERROR(Rend_Filetadores[[#This Row],[Filé produzido (kg)]]/SUMIF(Rend_Filetadores[Data],Rend_Filetadores[[#This Row],[Data]],Rend_Filetadores[Filé produzido (kg)]),"")</f>
        <v/>
      </c>
    </row>
    <row r="2203" spans="1:9" x14ac:dyDescent="0.3">
      <c r="A2203" s="8"/>
      <c r="B2203" s="9"/>
      <c r="C2203" s="32"/>
      <c r="D2203" s="11">
        <f>Rend_Filetadores[[#This Row],[Filé produzido (kg)]]-Rend_Filetadores[[#This Row],[Correção]]</f>
        <v>0</v>
      </c>
      <c r="E2203" s="16"/>
      <c r="F2203" s="16"/>
      <c r="G2203" s="12" t="str">
        <f t="shared" si="34"/>
        <v/>
      </c>
      <c r="H2203" s="13">
        <f>COUNTIF(Rend_Filetadores[Data],Rend_Filetadores[[#This Row],[Data]])</f>
        <v>0</v>
      </c>
      <c r="I2203" s="23" t="str">
        <f>IFERROR(Rend_Filetadores[[#This Row],[Filé produzido (kg)]]/SUMIF(Rend_Filetadores[Data],Rend_Filetadores[[#This Row],[Data]],Rend_Filetadores[Filé produzido (kg)]),"")</f>
        <v/>
      </c>
    </row>
    <row r="2204" spans="1:9" x14ac:dyDescent="0.3">
      <c r="A2204" s="8"/>
      <c r="B2204" s="9"/>
      <c r="C2204" s="32"/>
      <c r="D2204" s="11">
        <f>Rend_Filetadores[[#This Row],[Filé produzido (kg)]]-Rend_Filetadores[[#This Row],[Correção]]</f>
        <v>0</v>
      </c>
      <c r="E2204" s="16"/>
      <c r="F2204" s="16"/>
      <c r="G2204" s="12" t="str">
        <f t="shared" si="34"/>
        <v/>
      </c>
      <c r="H2204" s="13">
        <f>COUNTIF(Rend_Filetadores[Data],Rend_Filetadores[[#This Row],[Data]])</f>
        <v>0</v>
      </c>
      <c r="I2204" s="23" t="str">
        <f>IFERROR(Rend_Filetadores[[#This Row],[Filé produzido (kg)]]/SUMIF(Rend_Filetadores[Data],Rend_Filetadores[[#This Row],[Data]],Rend_Filetadores[Filé produzido (kg)]),"")</f>
        <v/>
      </c>
    </row>
    <row r="2205" spans="1:9" x14ac:dyDescent="0.3">
      <c r="A2205" s="8"/>
      <c r="B2205" s="9"/>
      <c r="C2205" s="32"/>
      <c r="D2205" s="11">
        <f>Rend_Filetadores[[#This Row],[Filé produzido (kg)]]-Rend_Filetadores[[#This Row],[Correção]]</f>
        <v>0</v>
      </c>
      <c r="E2205" s="16"/>
      <c r="F2205" s="16"/>
      <c r="G2205" s="12" t="str">
        <f t="shared" si="34"/>
        <v/>
      </c>
      <c r="H2205" s="13">
        <f>COUNTIF(Rend_Filetadores[Data],Rend_Filetadores[[#This Row],[Data]])</f>
        <v>0</v>
      </c>
      <c r="I2205" s="23" t="str">
        <f>IFERROR(Rend_Filetadores[[#This Row],[Filé produzido (kg)]]/SUMIF(Rend_Filetadores[Data],Rend_Filetadores[[#This Row],[Data]],Rend_Filetadores[Filé produzido (kg)]),"")</f>
        <v/>
      </c>
    </row>
    <row r="2206" spans="1:9" x14ac:dyDescent="0.3">
      <c r="A2206" s="8"/>
      <c r="B2206" s="9"/>
      <c r="C2206" s="32"/>
      <c r="D2206" s="11">
        <f>Rend_Filetadores[[#This Row],[Filé produzido (kg)]]-Rend_Filetadores[[#This Row],[Correção]]</f>
        <v>0</v>
      </c>
      <c r="E2206" s="16"/>
      <c r="F2206" s="16"/>
      <c r="G2206" s="12" t="str">
        <f t="shared" si="34"/>
        <v/>
      </c>
      <c r="H2206" s="13">
        <f>COUNTIF(Rend_Filetadores[Data],Rend_Filetadores[[#This Row],[Data]])</f>
        <v>0</v>
      </c>
      <c r="I2206" s="23" t="str">
        <f>IFERROR(Rend_Filetadores[[#This Row],[Filé produzido (kg)]]/SUMIF(Rend_Filetadores[Data],Rend_Filetadores[[#This Row],[Data]],Rend_Filetadores[Filé produzido (kg)]),"")</f>
        <v/>
      </c>
    </row>
    <row r="2207" spans="1:9" x14ac:dyDescent="0.3">
      <c r="A2207" s="8"/>
      <c r="B2207" s="9"/>
      <c r="C2207" s="32"/>
      <c r="D2207" s="11">
        <f>Rend_Filetadores[[#This Row],[Filé produzido (kg)]]-Rend_Filetadores[[#This Row],[Correção]]</f>
        <v>0</v>
      </c>
      <c r="E2207" s="16"/>
      <c r="F2207" s="16"/>
      <c r="G2207" s="12" t="str">
        <f t="shared" si="34"/>
        <v/>
      </c>
      <c r="H2207" s="13">
        <f>COUNTIF(Rend_Filetadores[Data],Rend_Filetadores[[#This Row],[Data]])</f>
        <v>0</v>
      </c>
      <c r="I2207" s="23" t="str">
        <f>IFERROR(Rend_Filetadores[[#This Row],[Filé produzido (kg)]]/SUMIF(Rend_Filetadores[Data],Rend_Filetadores[[#This Row],[Data]],Rend_Filetadores[Filé produzido (kg)]),"")</f>
        <v/>
      </c>
    </row>
    <row r="2208" spans="1:9" x14ac:dyDescent="0.3">
      <c r="A2208" s="8"/>
      <c r="B2208" s="9"/>
      <c r="C2208" s="32"/>
      <c r="D2208" s="11">
        <f>Rend_Filetadores[[#This Row],[Filé produzido (kg)]]-Rend_Filetadores[[#This Row],[Correção]]</f>
        <v>0</v>
      </c>
      <c r="E2208" s="16"/>
      <c r="F2208" s="16"/>
      <c r="G2208" s="12" t="str">
        <f t="shared" si="34"/>
        <v/>
      </c>
      <c r="H2208" s="13">
        <f>COUNTIF(Rend_Filetadores[Data],Rend_Filetadores[[#This Row],[Data]])</f>
        <v>0</v>
      </c>
      <c r="I2208" s="23" t="str">
        <f>IFERROR(Rend_Filetadores[[#This Row],[Filé produzido (kg)]]/SUMIF(Rend_Filetadores[Data],Rend_Filetadores[[#This Row],[Data]],Rend_Filetadores[Filé produzido (kg)]),"")</f>
        <v/>
      </c>
    </row>
    <row r="2209" spans="1:9" x14ac:dyDescent="0.3">
      <c r="A2209" s="8"/>
      <c r="B2209" s="9"/>
      <c r="C2209" s="32"/>
      <c r="D2209" s="11">
        <f>Rend_Filetadores[[#This Row],[Filé produzido (kg)]]-Rend_Filetadores[[#This Row],[Correção]]</f>
        <v>0</v>
      </c>
      <c r="E2209" s="16"/>
      <c r="F2209" s="16"/>
      <c r="G2209" s="12" t="str">
        <f t="shared" si="34"/>
        <v/>
      </c>
      <c r="H2209" s="13">
        <f>COUNTIF(Rend_Filetadores[Data],Rend_Filetadores[[#This Row],[Data]])</f>
        <v>0</v>
      </c>
      <c r="I2209" s="23" t="str">
        <f>IFERROR(Rend_Filetadores[[#This Row],[Filé produzido (kg)]]/SUMIF(Rend_Filetadores[Data],Rend_Filetadores[[#This Row],[Data]],Rend_Filetadores[Filé produzido (kg)]),"")</f>
        <v/>
      </c>
    </row>
    <row r="2210" spans="1:9" x14ac:dyDescent="0.3">
      <c r="A2210" s="8"/>
      <c r="B2210" s="9"/>
      <c r="C2210" s="32"/>
      <c r="D2210" s="11">
        <f>Rend_Filetadores[[#This Row],[Filé produzido (kg)]]-Rend_Filetadores[[#This Row],[Correção]]</f>
        <v>0</v>
      </c>
      <c r="E2210" s="16"/>
      <c r="F2210" s="16"/>
      <c r="G2210" s="12" t="str">
        <f t="shared" si="34"/>
        <v/>
      </c>
      <c r="H2210" s="13">
        <f>COUNTIF(Rend_Filetadores[Data],Rend_Filetadores[[#This Row],[Data]])</f>
        <v>0</v>
      </c>
      <c r="I2210" s="23" t="str">
        <f>IFERROR(Rend_Filetadores[[#This Row],[Filé produzido (kg)]]/SUMIF(Rend_Filetadores[Data],Rend_Filetadores[[#This Row],[Data]],Rend_Filetadores[Filé produzido (kg)]),"")</f>
        <v/>
      </c>
    </row>
    <row r="2211" spans="1:9" x14ac:dyDescent="0.3">
      <c r="A2211" s="8"/>
      <c r="B2211" s="9"/>
      <c r="C2211" s="32"/>
      <c r="D2211" s="11">
        <f>Rend_Filetadores[[#This Row],[Filé produzido (kg)]]-Rend_Filetadores[[#This Row],[Correção]]</f>
        <v>0</v>
      </c>
      <c r="E2211" s="16"/>
      <c r="F2211" s="16"/>
      <c r="G2211" s="12" t="str">
        <f t="shared" si="34"/>
        <v/>
      </c>
      <c r="H2211" s="13">
        <f>COUNTIF(Rend_Filetadores[Data],Rend_Filetadores[[#This Row],[Data]])</f>
        <v>0</v>
      </c>
      <c r="I2211" s="23" t="str">
        <f>IFERROR(Rend_Filetadores[[#This Row],[Filé produzido (kg)]]/SUMIF(Rend_Filetadores[Data],Rend_Filetadores[[#This Row],[Data]],Rend_Filetadores[Filé produzido (kg)]),"")</f>
        <v/>
      </c>
    </row>
    <row r="2212" spans="1:9" x14ac:dyDescent="0.3">
      <c r="A2212" s="8"/>
      <c r="B2212" s="9"/>
      <c r="C2212" s="32"/>
      <c r="D2212" s="11">
        <f>Rend_Filetadores[[#This Row],[Filé produzido (kg)]]-Rend_Filetadores[[#This Row],[Correção]]</f>
        <v>0</v>
      </c>
      <c r="E2212" s="16"/>
      <c r="F2212" s="16"/>
      <c r="G2212" s="12" t="str">
        <f t="shared" si="34"/>
        <v/>
      </c>
      <c r="H2212" s="13">
        <f>COUNTIF(Rend_Filetadores[Data],Rend_Filetadores[[#This Row],[Data]])</f>
        <v>0</v>
      </c>
      <c r="I2212" s="23" t="str">
        <f>IFERROR(Rend_Filetadores[[#This Row],[Filé produzido (kg)]]/SUMIF(Rend_Filetadores[Data],Rend_Filetadores[[#This Row],[Data]],Rend_Filetadores[Filé produzido (kg)]),"")</f>
        <v/>
      </c>
    </row>
    <row r="2213" spans="1:9" x14ac:dyDescent="0.3">
      <c r="A2213" s="8"/>
      <c r="B2213" s="9"/>
      <c r="C2213" s="32"/>
      <c r="D2213" s="11">
        <f>Rend_Filetadores[[#This Row],[Filé produzido (kg)]]-Rend_Filetadores[[#This Row],[Correção]]</f>
        <v>0</v>
      </c>
      <c r="E2213" s="16"/>
      <c r="F2213" s="16"/>
      <c r="G2213" s="12" t="str">
        <f t="shared" si="34"/>
        <v/>
      </c>
      <c r="H2213" s="13">
        <f>COUNTIF(Rend_Filetadores[Data],Rend_Filetadores[[#This Row],[Data]])</f>
        <v>0</v>
      </c>
      <c r="I2213" s="23" t="str">
        <f>IFERROR(Rend_Filetadores[[#This Row],[Filé produzido (kg)]]/SUMIF(Rend_Filetadores[Data],Rend_Filetadores[[#This Row],[Data]],Rend_Filetadores[Filé produzido (kg)]),"")</f>
        <v/>
      </c>
    </row>
    <row r="2214" spans="1:9" x14ac:dyDescent="0.3">
      <c r="A2214" s="8"/>
      <c r="B2214" s="9"/>
      <c r="C2214" s="32"/>
      <c r="D2214" s="11">
        <f>Rend_Filetadores[[#This Row],[Filé produzido (kg)]]-Rend_Filetadores[[#This Row],[Correção]]</f>
        <v>0</v>
      </c>
      <c r="E2214" s="16"/>
      <c r="F2214" s="16"/>
      <c r="G2214" s="12" t="str">
        <f t="shared" si="34"/>
        <v/>
      </c>
      <c r="H2214" s="13">
        <f>COUNTIF(Rend_Filetadores[Data],Rend_Filetadores[[#This Row],[Data]])</f>
        <v>0</v>
      </c>
      <c r="I2214" s="23" t="str">
        <f>IFERROR(Rend_Filetadores[[#This Row],[Filé produzido (kg)]]/SUMIF(Rend_Filetadores[Data],Rend_Filetadores[[#This Row],[Data]],Rend_Filetadores[Filé produzido (kg)]),"")</f>
        <v/>
      </c>
    </row>
    <row r="2215" spans="1:9" x14ac:dyDescent="0.3">
      <c r="A2215" s="8"/>
      <c r="B2215" s="9"/>
      <c r="C2215" s="32"/>
      <c r="D2215" s="11">
        <f>Rend_Filetadores[[#This Row],[Filé produzido (kg)]]-Rend_Filetadores[[#This Row],[Correção]]</f>
        <v>0</v>
      </c>
      <c r="E2215" s="16"/>
      <c r="F2215" s="16"/>
      <c r="G2215" s="12" t="str">
        <f t="shared" si="34"/>
        <v/>
      </c>
      <c r="H2215" s="13">
        <f>COUNTIF(Rend_Filetadores[Data],Rend_Filetadores[[#This Row],[Data]])</f>
        <v>0</v>
      </c>
      <c r="I2215" s="23" t="str">
        <f>IFERROR(Rend_Filetadores[[#This Row],[Filé produzido (kg)]]/SUMIF(Rend_Filetadores[Data],Rend_Filetadores[[#This Row],[Data]],Rend_Filetadores[Filé produzido (kg)]),"")</f>
        <v/>
      </c>
    </row>
    <row r="2216" spans="1:9" x14ac:dyDescent="0.3">
      <c r="A2216" s="8"/>
      <c r="B2216" s="9"/>
      <c r="C2216" s="32"/>
      <c r="D2216" s="11">
        <f>Rend_Filetadores[[#This Row],[Filé produzido (kg)]]-Rend_Filetadores[[#This Row],[Correção]]</f>
        <v>0</v>
      </c>
      <c r="E2216" s="16"/>
      <c r="F2216" s="16"/>
      <c r="G2216" s="12" t="str">
        <f t="shared" si="34"/>
        <v/>
      </c>
      <c r="H2216" s="13">
        <f>COUNTIF(Rend_Filetadores[Data],Rend_Filetadores[[#This Row],[Data]])</f>
        <v>0</v>
      </c>
      <c r="I2216" s="23" t="str">
        <f>IFERROR(Rend_Filetadores[[#This Row],[Filé produzido (kg)]]/SUMIF(Rend_Filetadores[Data],Rend_Filetadores[[#This Row],[Data]],Rend_Filetadores[Filé produzido (kg)]),"")</f>
        <v/>
      </c>
    </row>
    <row r="2217" spans="1:9" x14ac:dyDescent="0.3">
      <c r="A2217" s="8"/>
      <c r="B2217" s="9"/>
      <c r="C2217" s="32"/>
      <c r="D2217" s="11">
        <f>Rend_Filetadores[[#This Row],[Filé produzido (kg)]]-Rend_Filetadores[[#This Row],[Correção]]</f>
        <v>0</v>
      </c>
      <c r="E2217" s="16"/>
      <c r="F2217" s="16"/>
      <c r="G2217" s="12" t="str">
        <f t="shared" si="34"/>
        <v/>
      </c>
      <c r="H2217" s="13">
        <f>COUNTIF(Rend_Filetadores[Data],Rend_Filetadores[[#This Row],[Data]])</f>
        <v>0</v>
      </c>
      <c r="I2217" s="23" t="str">
        <f>IFERROR(Rend_Filetadores[[#This Row],[Filé produzido (kg)]]/SUMIF(Rend_Filetadores[Data],Rend_Filetadores[[#This Row],[Data]],Rend_Filetadores[Filé produzido (kg)]),"")</f>
        <v/>
      </c>
    </row>
    <row r="2218" spans="1:9" x14ac:dyDescent="0.3">
      <c r="A2218" s="8"/>
      <c r="B2218" s="9"/>
      <c r="C2218" s="32"/>
      <c r="D2218" s="11">
        <f>Rend_Filetadores[[#This Row],[Filé produzido (kg)]]-Rend_Filetadores[[#This Row],[Correção]]</f>
        <v>0</v>
      </c>
      <c r="E2218" s="16"/>
      <c r="F2218" s="16"/>
      <c r="G2218" s="12" t="str">
        <f t="shared" si="34"/>
        <v/>
      </c>
      <c r="H2218" s="13">
        <f>COUNTIF(Rend_Filetadores[Data],Rend_Filetadores[[#This Row],[Data]])</f>
        <v>0</v>
      </c>
      <c r="I2218" s="23" t="str">
        <f>IFERROR(Rend_Filetadores[[#This Row],[Filé produzido (kg)]]/SUMIF(Rend_Filetadores[Data],Rend_Filetadores[[#This Row],[Data]],Rend_Filetadores[Filé produzido (kg)]),"")</f>
        <v/>
      </c>
    </row>
    <row r="2219" spans="1:9" x14ac:dyDescent="0.3">
      <c r="A2219" s="8"/>
      <c r="B2219" s="9"/>
      <c r="C2219" s="32"/>
      <c r="D2219" s="11">
        <f>Rend_Filetadores[[#This Row],[Filé produzido (kg)]]-Rend_Filetadores[[#This Row],[Correção]]</f>
        <v>0</v>
      </c>
      <c r="E2219" s="16"/>
      <c r="F2219" s="16"/>
      <c r="G2219" s="12" t="str">
        <f t="shared" si="34"/>
        <v/>
      </c>
      <c r="H2219" s="13">
        <f>COUNTIF(Rend_Filetadores[Data],Rend_Filetadores[[#This Row],[Data]])</f>
        <v>0</v>
      </c>
      <c r="I2219" s="23" t="str">
        <f>IFERROR(Rend_Filetadores[[#This Row],[Filé produzido (kg)]]/SUMIF(Rend_Filetadores[Data],Rend_Filetadores[[#This Row],[Data]],Rend_Filetadores[Filé produzido (kg)]),"")</f>
        <v/>
      </c>
    </row>
    <row r="2220" spans="1:9" x14ac:dyDescent="0.3">
      <c r="A2220" s="8"/>
      <c r="B2220" s="9"/>
      <c r="C2220" s="32"/>
      <c r="D2220" s="11">
        <f>Rend_Filetadores[[#This Row],[Filé produzido (kg)]]-Rend_Filetadores[[#This Row],[Correção]]</f>
        <v>0</v>
      </c>
      <c r="E2220" s="16"/>
      <c r="F2220" s="16"/>
      <c r="G2220" s="12" t="str">
        <f t="shared" si="34"/>
        <v/>
      </c>
      <c r="H2220" s="13">
        <f>COUNTIF(Rend_Filetadores[Data],Rend_Filetadores[[#This Row],[Data]])</f>
        <v>0</v>
      </c>
      <c r="I2220" s="23" t="str">
        <f>IFERROR(Rend_Filetadores[[#This Row],[Filé produzido (kg)]]/SUMIF(Rend_Filetadores[Data],Rend_Filetadores[[#This Row],[Data]],Rend_Filetadores[Filé produzido (kg)]),"")</f>
        <v/>
      </c>
    </row>
    <row r="2221" spans="1:9" x14ac:dyDescent="0.3">
      <c r="A2221" s="8"/>
      <c r="B2221" s="9"/>
      <c r="C2221" s="32"/>
      <c r="D2221" s="11">
        <f>Rend_Filetadores[[#This Row],[Filé produzido (kg)]]-Rend_Filetadores[[#This Row],[Correção]]</f>
        <v>0</v>
      </c>
      <c r="E2221" s="16"/>
      <c r="F2221" s="16"/>
      <c r="G2221" s="12" t="str">
        <f t="shared" si="34"/>
        <v/>
      </c>
      <c r="H2221" s="13">
        <f>COUNTIF(Rend_Filetadores[Data],Rend_Filetadores[[#This Row],[Data]])</f>
        <v>0</v>
      </c>
      <c r="I2221" s="23" t="str">
        <f>IFERROR(Rend_Filetadores[[#This Row],[Filé produzido (kg)]]/SUMIF(Rend_Filetadores[Data],Rend_Filetadores[[#This Row],[Data]],Rend_Filetadores[Filé produzido (kg)]),"")</f>
        <v/>
      </c>
    </row>
    <row r="2222" spans="1:9" x14ac:dyDescent="0.3">
      <c r="A2222" s="8"/>
      <c r="B2222" s="9"/>
      <c r="C2222" s="32"/>
      <c r="D2222" s="11">
        <f>Rend_Filetadores[[#This Row],[Filé produzido (kg)]]-Rend_Filetadores[[#This Row],[Correção]]</f>
        <v>0</v>
      </c>
      <c r="E2222" s="16"/>
      <c r="F2222" s="16"/>
      <c r="G2222" s="12" t="str">
        <f t="shared" si="34"/>
        <v/>
      </c>
      <c r="H2222" s="13">
        <f>COUNTIF(Rend_Filetadores[Data],Rend_Filetadores[[#This Row],[Data]])</f>
        <v>0</v>
      </c>
      <c r="I2222" s="23" t="str">
        <f>IFERROR(Rend_Filetadores[[#This Row],[Filé produzido (kg)]]/SUMIF(Rend_Filetadores[Data],Rend_Filetadores[[#This Row],[Data]],Rend_Filetadores[Filé produzido (kg)]),"")</f>
        <v/>
      </c>
    </row>
    <row r="2223" spans="1:9" x14ac:dyDescent="0.3">
      <c r="A2223" s="8"/>
      <c r="B2223" s="9"/>
      <c r="C2223" s="32"/>
      <c r="D2223" s="11">
        <f>Rend_Filetadores[[#This Row],[Filé produzido (kg)]]-Rend_Filetadores[[#This Row],[Correção]]</f>
        <v>0</v>
      </c>
      <c r="E2223" s="16"/>
      <c r="F2223" s="16"/>
      <c r="G2223" s="12" t="str">
        <f t="shared" si="34"/>
        <v/>
      </c>
      <c r="H2223" s="13">
        <f>COUNTIF(Rend_Filetadores[Data],Rend_Filetadores[[#This Row],[Data]])</f>
        <v>0</v>
      </c>
      <c r="I2223" s="23" t="str">
        <f>IFERROR(Rend_Filetadores[[#This Row],[Filé produzido (kg)]]/SUMIF(Rend_Filetadores[Data],Rend_Filetadores[[#This Row],[Data]],Rend_Filetadores[Filé produzido (kg)]),"")</f>
        <v/>
      </c>
    </row>
    <row r="2224" spans="1:9" x14ac:dyDescent="0.3">
      <c r="A2224" s="8"/>
      <c r="B2224" s="9"/>
      <c r="C2224" s="32"/>
      <c r="D2224" s="11">
        <f>Rend_Filetadores[[#This Row],[Filé produzido (kg)]]-Rend_Filetadores[[#This Row],[Correção]]</f>
        <v>0</v>
      </c>
      <c r="E2224" s="16"/>
      <c r="F2224" s="16"/>
      <c r="G2224" s="12" t="str">
        <f t="shared" si="34"/>
        <v/>
      </c>
      <c r="H2224" s="13">
        <f>COUNTIF(Rend_Filetadores[Data],Rend_Filetadores[[#This Row],[Data]])</f>
        <v>0</v>
      </c>
      <c r="I2224" s="23" t="str">
        <f>IFERROR(Rend_Filetadores[[#This Row],[Filé produzido (kg)]]/SUMIF(Rend_Filetadores[Data],Rend_Filetadores[[#This Row],[Data]],Rend_Filetadores[Filé produzido (kg)]),"")</f>
        <v/>
      </c>
    </row>
    <row r="2225" spans="1:9" x14ac:dyDescent="0.3">
      <c r="A2225" s="8"/>
      <c r="B2225" s="9"/>
      <c r="C2225" s="32"/>
      <c r="D2225" s="11">
        <f>Rend_Filetadores[[#This Row],[Filé produzido (kg)]]-Rend_Filetadores[[#This Row],[Correção]]</f>
        <v>0</v>
      </c>
      <c r="E2225" s="16"/>
      <c r="F2225" s="16"/>
      <c r="G2225" s="12" t="str">
        <f t="shared" si="34"/>
        <v/>
      </c>
      <c r="H2225" s="13">
        <f>COUNTIF(Rend_Filetadores[Data],Rend_Filetadores[[#This Row],[Data]])</f>
        <v>0</v>
      </c>
      <c r="I2225" s="23" t="str">
        <f>IFERROR(Rend_Filetadores[[#This Row],[Filé produzido (kg)]]/SUMIF(Rend_Filetadores[Data],Rend_Filetadores[[#This Row],[Data]],Rend_Filetadores[Filé produzido (kg)]),"")</f>
        <v/>
      </c>
    </row>
    <row r="2226" spans="1:9" x14ac:dyDescent="0.3">
      <c r="A2226" s="8"/>
      <c r="B2226" s="9"/>
      <c r="C2226" s="32"/>
      <c r="D2226" s="11">
        <f>Rend_Filetadores[[#This Row],[Filé produzido (kg)]]-Rend_Filetadores[[#This Row],[Correção]]</f>
        <v>0</v>
      </c>
      <c r="E2226" s="16"/>
      <c r="F2226" s="16"/>
      <c r="G2226" s="12" t="str">
        <f t="shared" si="34"/>
        <v/>
      </c>
      <c r="H2226" s="13">
        <f>COUNTIF(Rend_Filetadores[Data],Rend_Filetadores[[#This Row],[Data]])</f>
        <v>0</v>
      </c>
      <c r="I2226" s="23" t="str">
        <f>IFERROR(Rend_Filetadores[[#This Row],[Filé produzido (kg)]]/SUMIF(Rend_Filetadores[Data],Rend_Filetadores[[#This Row],[Data]],Rend_Filetadores[Filé produzido (kg)]),"")</f>
        <v/>
      </c>
    </row>
    <row r="2227" spans="1:9" x14ac:dyDescent="0.3">
      <c r="A2227" s="8"/>
      <c r="B2227" s="9"/>
      <c r="C2227" s="32"/>
      <c r="D2227" s="11">
        <f>Rend_Filetadores[[#This Row],[Filé produzido (kg)]]-Rend_Filetadores[[#This Row],[Correção]]</f>
        <v>0</v>
      </c>
      <c r="E2227" s="16"/>
      <c r="F2227" s="16"/>
      <c r="G2227" s="12" t="str">
        <f t="shared" si="34"/>
        <v/>
      </c>
      <c r="H2227" s="13">
        <f>COUNTIF(Rend_Filetadores[Data],Rend_Filetadores[[#This Row],[Data]])</f>
        <v>0</v>
      </c>
      <c r="I2227" s="23" t="str">
        <f>IFERROR(Rend_Filetadores[[#This Row],[Filé produzido (kg)]]/SUMIF(Rend_Filetadores[Data],Rend_Filetadores[[#This Row],[Data]],Rend_Filetadores[Filé produzido (kg)]),"")</f>
        <v/>
      </c>
    </row>
    <row r="2228" spans="1:9" x14ac:dyDescent="0.3">
      <c r="A2228" s="8"/>
      <c r="B2228" s="9"/>
      <c r="C2228" s="32"/>
      <c r="D2228" s="11">
        <f>Rend_Filetadores[[#This Row],[Filé produzido (kg)]]-Rend_Filetadores[[#This Row],[Correção]]</f>
        <v>0</v>
      </c>
      <c r="E2228" s="16"/>
      <c r="F2228" s="16"/>
      <c r="G2228" s="12" t="str">
        <f t="shared" si="34"/>
        <v/>
      </c>
      <c r="H2228" s="13">
        <f>COUNTIF(Rend_Filetadores[Data],Rend_Filetadores[[#This Row],[Data]])</f>
        <v>0</v>
      </c>
      <c r="I2228" s="23" t="str">
        <f>IFERROR(Rend_Filetadores[[#This Row],[Filé produzido (kg)]]/SUMIF(Rend_Filetadores[Data],Rend_Filetadores[[#This Row],[Data]],Rend_Filetadores[Filé produzido (kg)]),"")</f>
        <v/>
      </c>
    </row>
    <row r="2229" spans="1:9" x14ac:dyDescent="0.3">
      <c r="A2229" s="8"/>
      <c r="B2229" s="9"/>
      <c r="C2229" s="32"/>
      <c r="D2229" s="11">
        <f>Rend_Filetadores[[#This Row],[Filé produzido (kg)]]-Rend_Filetadores[[#This Row],[Correção]]</f>
        <v>0</v>
      </c>
      <c r="E2229" s="16"/>
      <c r="F2229" s="16"/>
      <c r="G2229" s="12" t="str">
        <f t="shared" si="34"/>
        <v/>
      </c>
      <c r="H2229" s="13">
        <f>COUNTIF(Rend_Filetadores[Data],Rend_Filetadores[[#This Row],[Data]])</f>
        <v>0</v>
      </c>
      <c r="I2229" s="23" t="str">
        <f>IFERROR(Rend_Filetadores[[#This Row],[Filé produzido (kg)]]/SUMIF(Rend_Filetadores[Data],Rend_Filetadores[[#This Row],[Data]],Rend_Filetadores[Filé produzido (kg)]),"")</f>
        <v/>
      </c>
    </row>
    <row r="2230" spans="1:9" x14ac:dyDescent="0.3">
      <c r="A2230" s="8"/>
      <c r="B2230" s="9"/>
      <c r="C2230" s="32"/>
      <c r="D2230" s="11">
        <f>Rend_Filetadores[[#This Row],[Filé produzido (kg)]]-Rend_Filetadores[[#This Row],[Correção]]</f>
        <v>0</v>
      </c>
      <c r="E2230" s="16"/>
      <c r="F2230" s="16"/>
      <c r="G2230" s="12" t="str">
        <f t="shared" si="34"/>
        <v/>
      </c>
      <c r="H2230" s="13">
        <f>COUNTIF(Rend_Filetadores[Data],Rend_Filetadores[[#This Row],[Data]])</f>
        <v>0</v>
      </c>
      <c r="I2230" s="23" t="str">
        <f>IFERROR(Rend_Filetadores[[#This Row],[Filé produzido (kg)]]/SUMIF(Rend_Filetadores[Data],Rend_Filetadores[[#This Row],[Data]],Rend_Filetadores[Filé produzido (kg)]),"")</f>
        <v/>
      </c>
    </row>
    <row r="2231" spans="1:9" x14ac:dyDescent="0.3">
      <c r="A2231" s="8"/>
      <c r="B2231" s="9"/>
      <c r="C2231" s="32"/>
      <c r="D2231" s="11">
        <f>Rend_Filetadores[[#This Row],[Filé produzido (kg)]]-Rend_Filetadores[[#This Row],[Correção]]</f>
        <v>0</v>
      </c>
      <c r="E2231" s="16"/>
      <c r="F2231" s="16"/>
      <c r="G2231" s="12" t="str">
        <f t="shared" si="34"/>
        <v/>
      </c>
      <c r="H2231" s="13">
        <f>COUNTIF(Rend_Filetadores[Data],Rend_Filetadores[[#This Row],[Data]])</f>
        <v>0</v>
      </c>
      <c r="I2231" s="23" t="str">
        <f>IFERROR(Rend_Filetadores[[#This Row],[Filé produzido (kg)]]/SUMIF(Rend_Filetadores[Data],Rend_Filetadores[[#This Row],[Data]],Rend_Filetadores[Filé produzido (kg)]),"")</f>
        <v/>
      </c>
    </row>
    <row r="2232" spans="1:9" x14ac:dyDescent="0.3">
      <c r="A2232" s="8"/>
      <c r="B2232" s="9"/>
      <c r="C2232" s="32"/>
      <c r="D2232" s="11">
        <f>Rend_Filetadores[[#This Row],[Filé produzido (kg)]]-Rend_Filetadores[[#This Row],[Correção]]</f>
        <v>0</v>
      </c>
      <c r="E2232" s="16"/>
      <c r="F2232" s="16"/>
      <c r="G2232" s="12" t="str">
        <f t="shared" si="34"/>
        <v/>
      </c>
      <c r="H2232" s="13">
        <f>COUNTIF(Rend_Filetadores[Data],Rend_Filetadores[[#This Row],[Data]])</f>
        <v>0</v>
      </c>
      <c r="I2232" s="23" t="str">
        <f>IFERROR(Rend_Filetadores[[#This Row],[Filé produzido (kg)]]/SUMIF(Rend_Filetadores[Data],Rend_Filetadores[[#This Row],[Data]],Rend_Filetadores[Filé produzido (kg)]),"")</f>
        <v/>
      </c>
    </row>
    <row r="2233" spans="1:9" x14ac:dyDescent="0.3">
      <c r="A2233" s="8"/>
      <c r="B2233" s="9"/>
      <c r="C2233" s="32"/>
      <c r="D2233" s="11">
        <f>Rend_Filetadores[[#This Row],[Filé produzido (kg)]]-Rend_Filetadores[[#This Row],[Correção]]</f>
        <v>0</v>
      </c>
      <c r="E2233" s="16"/>
      <c r="F2233" s="16"/>
      <c r="G2233" s="12" t="str">
        <f t="shared" si="34"/>
        <v/>
      </c>
      <c r="H2233" s="13">
        <f>COUNTIF(Rend_Filetadores[Data],Rend_Filetadores[[#This Row],[Data]])</f>
        <v>0</v>
      </c>
      <c r="I2233" s="23" t="str">
        <f>IFERROR(Rend_Filetadores[[#This Row],[Filé produzido (kg)]]/SUMIF(Rend_Filetadores[Data],Rend_Filetadores[[#This Row],[Data]],Rend_Filetadores[Filé produzido (kg)]),"")</f>
        <v/>
      </c>
    </row>
    <row r="2234" spans="1:9" x14ac:dyDescent="0.3">
      <c r="A2234" s="8"/>
      <c r="B2234" s="9"/>
      <c r="C2234" s="32"/>
      <c r="D2234" s="11">
        <f>Rend_Filetadores[[#This Row],[Filé produzido (kg)]]-Rend_Filetadores[[#This Row],[Correção]]</f>
        <v>0</v>
      </c>
      <c r="E2234" s="16"/>
      <c r="F2234" s="16"/>
      <c r="G2234" s="12" t="str">
        <f t="shared" si="34"/>
        <v/>
      </c>
      <c r="H2234" s="13">
        <f>COUNTIF(Rend_Filetadores[Data],Rend_Filetadores[[#This Row],[Data]])</f>
        <v>0</v>
      </c>
      <c r="I2234" s="23" t="str">
        <f>IFERROR(Rend_Filetadores[[#This Row],[Filé produzido (kg)]]/SUMIF(Rend_Filetadores[Data],Rend_Filetadores[[#This Row],[Data]],Rend_Filetadores[Filé produzido (kg)]),"")</f>
        <v/>
      </c>
    </row>
    <row r="2235" spans="1:9" x14ac:dyDescent="0.3">
      <c r="A2235" s="8"/>
      <c r="B2235" s="9"/>
      <c r="C2235" s="32"/>
      <c r="D2235" s="11">
        <f>Rend_Filetadores[[#This Row],[Filé produzido (kg)]]-Rend_Filetadores[[#This Row],[Correção]]</f>
        <v>0</v>
      </c>
      <c r="E2235" s="16"/>
      <c r="F2235" s="16"/>
      <c r="G2235" s="12" t="str">
        <f t="shared" si="34"/>
        <v/>
      </c>
      <c r="H2235" s="13">
        <f>COUNTIF(Rend_Filetadores[Data],Rend_Filetadores[[#This Row],[Data]])</f>
        <v>0</v>
      </c>
      <c r="I2235" s="23" t="str">
        <f>IFERROR(Rend_Filetadores[[#This Row],[Filé produzido (kg)]]/SUMIF(Rend_Filetadores[Data],Rend_Filetadores[[#This Row],[Data]],Rend_Filetadores[Filé produzido (kg)]),"")</f>
        <v/>
      </c>
    </row>
    <row r="2236" spans="1:9" x14ac:dyDescent="0.3">
      <c r="A2236" s="8"/>
      <c r="B2236" s="9"/>
      <c r="C2236" s="32"/>
      <c r="D2236" s="11">
        <f>Rend_Filetadores[[#This Row],[Filé produzido (kg)]]-Rend_Filetadores[[#This Row],[Correção]]</f>
        <v>0</v>
      </c>
      <c r="E2236" s="16"/>
      <c r="F2236" s="16"/>
      <c r="G2236" s="12" t="str">
        <f t="shared" si="34"/>
        <v/>
      </c>
      <c r="H2236" s="13">
        <f>COUNTIF(Rend_Filetadores[Data],Rend_Filetadores[[#This Row],[Data]])</f>
        <v>0</v>
      </c>
      <c r="I2236" s="23" t="str">
        <f>IFERROR(Rend_Filetadores[[#This Row],[Filé produzido (kg)]]/SUMIF(Rend_Filetadores[Data],Rend_Filetadores[[#This Row],[Data]],Rend_Filetadores[Filé produzido (kg)]),"")</f>
        <v/>
      </c>
    </row>
    <row r="2237" spans="1:9" x14ac:dyDescent="0.3">
      <c r="A2237" s="8"/>
      <c r="B2237" s="9"/>
      <c r="C2237" s="32"/>
      <c r="D2237" s="11">
        <f>Rend_Filetadores[[#This Row],[Filé produzido (kg)]]-Rend_Filetadores[[#This Row],[Correção]]</f>
        <v>0</v>
      </c>
      <c r="E2237" s="16"/>
      <c r="F2237" s="16"/>
      <c r="G2237" s="12" t="str">
        <f t="shared" si="34"/>
        <v/>
      </c>
      <c r="H2237" s="13">
        <f>COUNTIF(Rend_Filetadores[Data],Rend_Filetadores[[#This Row],[Data]])</f>
        <v>0</v>
      </c>
      <c r="I2237" s="23" t="str">
        <f>IFERROR(Rend_Filetadores[[#This Row],[Filé produzido (kg)]]/SUMIF(Rend_Filetadores[Data],Rend_Filetadores[[#This Row],[Data]],Rend_Filetadores[Filé produzido (kg)]),"")</f>
        <v/>
      </c>
    </row>
    <row r="2238" spans="1:9" x14ac:dyDescent="0.3">
      <c r="A2238" s="8"/>
      <c r="B2238" s="9"/>
      <c r="C2238" s="32"/>
      <c r="D2238" s="11">
        <f>Rend_Filetadores[[#This Row],[Filé produzido (kg)]]-Rend_Filetadores[[#This Row],[Correção]]</f>
        <v>0</v>
      </c>
      <c r="E2238" s="16"/>
      <c r="F2238" s="16"/>
      <c r="G2238" s="12" t="str">
        <f t="shared" si="34"/>
        <v/>
      </c>
      <c r="H2238" s="13">
        <f>COUNTIF(Rend_Filetadores[Data],Rend_Filetadores[[#This Row],[Data]])</f>
        <v>0</v>
      </c>
      <c r="I2238" s="23" t="str">
        <f>IFERROR(Rend_Filetadores[[#This Row],[Filé produzido (kg)]]/SUMIF(Rend_Filetadores[Data],Rend_Filetadores[[#This Row],[Data]],Rend_Filetadores[Filé produzido (kg)]),"")</f>
        <v/>
      </c>
    </row>
    <row r="2239" spans="1:9" x14ac:dyDescent="0.3">
      <c r="A2239" s="8"/>
      <c r="B2239" s="9"/>
      <c r="C2239" s="32"/>
      <c r="D2239" s="11">
        <f>Rend_Filetadores[[#This Row],[Filé produzido (kg)]]-Rend_Filetadores[[#This Row],[Correção]]</f>
        <v>0</v>
      </c>
      <c r="E2239" s="16"/>
      <c r="F2239" s="16"/>
      <c r="G2239" s="12" t="str">
        <f t="shared" si="34"/>
        <v/>
      </c>
      <c r="H2239" s="13">
        <f>COUNTIF(Rend_Filetadores[Data],Rend_Filetadores[[#This Row],[Data]])</f>
        <v>0</v>
      </c>
      <c r="I2239" s="23" t="str">
        <f>IFERROR(Rend_Filetadores[[#This Row],[Filé produzido (kg)]]/SUMIF(Rend_Filetadores[Data],Rend_Filetadores[[#This Row],[Data]],Rend_Filetadores[Filé produzido (kg)]),"")</f>
        <v/>
      </c>
    </row>
    <row r="2240" spans="1:9" x14ac:dyDescent="0.3">
      <c r="A2240" s="8"/>
      <c r="B2240" s="9"/>
      <c r="C2240" s="32"/>
      <c r="D2240" s="11">
        <f>Rend_Filetadores[[#This Row],[Filé produzido (kg)]]-Rend_Filetadores[[#This Row],[Correção]]</f>
        <v>0</v>
      </c>
      <c r="E2240" s="16"/>
      <c r="F2240" s="16"/>
      <c r="G2240" s="12" t="str">
        <f t="shared" si="34"/>
        <v/>
      </c>
      <c r="H2240" s="13">
        <f>COUNTIF(Rend_Filetadores[Data],Rend_Filetadores[[#This Row],[Data]])</f>
        <v>0</v>
      </c>
      <c r="I2240" s="23" t="str">
        <f>IFERROR(Rend_Filetadores[[#This Row],[Filé produzido (kg)]]/SUMIF(Rend_Filetadores[Data],Rend_Filetadores[[#This Row],[Data]],Rend_Filetadores[Filé produzido (kg)]),"")</f>
        <v/>
      </c>
    </row>
    <row r="2241" spans="1:9" x14ac:dyDescent="0.3">
      <c r="A2241" s="8"/>
      <c r="B2241" s="9"/>
      <c r="C2241" s="32"/>
      <c r="D2241" s="11">
        <f>Rend_Filetadores[[#This Row],[Filé produzido (kg)]]-Rend_Filetadores[[#This Row],[Correção]]</f>
        <v>0</v>
      </c>
      <c r="E2241" s="16"/>
      <c r="F2241" s="16"/>
      <c r="G2241" s="12" t="str">
        <f t="shared" si="34"/>
        <v/>
      </c>
      <c r="H2241" s="13">
        <f>COUNTIF(Rend_Filetadores[Data],Rend_Filetadores[[#This Row],[Data]])</f>
        <v>0</v>
      </c>
      <c r="I2241" s="23" t="str">
        <f>IFERROR(Rend_Filetadores[[#This Row],[Filé produzido (kg)]]/SUMIF(Rend_Filetadores[Data],Rend_Filetadores[[#This Row],[Data]],Rend_Filetadores[Filé produzido (kg)]),"")</f>
        <v/>
      </c>
    </row>
    <row r="2242" spans="1:9" x14ac:dyDescent="0.3">
      <c r="A2242" s="8"/>
      <c r="B2242" s="9"/>
      <c r="C2242" s="32"/>
      <c r="D2242" s="11">
        <f>Rend_Filetadores[[#This Row],[Filé produzido (kg)]]-Rend_Filetadores[[#This Row],[Correção]]</f>
        <v>0</v>
      </c>
      <c r="E2242" s="16"/>
      <c r="F2242" s="16"/>
      <c r="G2242" s="12" t="str">
        <f t="shared" si="34"/>
        <v/>
      </c>
      <c r="H2242" s="13">
        <f>COUNTIF(Rend_Filetadores[Data],Rend_Filetadores[[#This Row],[Data]])</f>
        <v>0</v>
      </c>
      <c r="I2242" s="23" t="str">
        <f>IFERROR(Rend_Filetadores[[#This Row],[Filé produzido (kg)]]/SUMIF(Rend_Filetadores[Data],Rend_Filetadores[[#This Row],[Data]],Rend_Filetadores[Filé produzido (kg)]),"")</f>
        <v/>
      </c>
    </row>
    <row r="2243" spans="1:9" x14ac:dyDescent="0.3">
      <c r="A2243" s="8"/>
      <c r="B2243" s="9"/>
      <c r="C2243" s="32"/>
      <c r="D2243" s="11">
        <f>Rend_Filetadores[[#This Row],[Filé produzido (kg)]]-Rend_Filetadores[[#This Row],[Correção]]</f>
        <v>0</v>
      </c>
      <c r="E2243" s="16"/>
      <c r="F2243" s="16"/>
      <c r="G2243" s="12" t="str">
        <f t="shared" si="34"/>
        <v/>
      </c>
      <c r="H2243" s="13">
        <f>COUNTIF(Rend_Filetadores[Data],Rend_Filetadores[[#This Row],[Data]])</f>
        <v>0</v>
      </c>
      <c r="I2243" s="23" t="str">
        <f>IFERROR(Rend_Filetadores[[#This Row],[Filé produzido (kg)]]/SUMIF(Rend_Filetadores[Data],Rend_Filetadores[[#This Row],[Data]],Rend_Filetadores[Filé produzido (kg)]),"")</f>
        <v/>
      </c>
    </row>
    <row r="2244" spans="1:9" x14ac:dyDescent="0.3">
      <c r="A2244" s="8"/>
      <c r="B2244" s="9"/>
      <c r="C2244" s="32"/>
      <c r="D2244" s="11">
        <f>Rend_Filetadores[[#This Row],[Filé produzido (kg)]]-Rend_Filetadores[[#This Row],[Correção]]</f>
        <v>0</v>
      </c>
      <c r="E2244" s="16"/>
      <c r="F2244" s="16"/>
      <c r="G2244" s="12" t="str">
        <f t="shared" ref="G2244:G2307" si="35">IFERROR(D2244/C2244,"")</f>
        <v/>
      </c>
      <c r="H2244" s="13">
        <f>COUNTIF(Rend_Filetadores[Data],Rend_Filetadores[[#This Row],[Data]])</f>
        <v>0</v>
      </c>
      <c r="I2244" s="23" t="str">
        <f>IFERROR(Rend_Filetadores[[#This Row],[Filé produzido (kg)]]/SUMIF(Rend_Filetadores[Data],Rend_Filetadores[[#This Row],[Data]],Rend_Filetadores[Filé produzido (kg)]),"")</f>
        <v/>
      </c>
    </row>
    <row r="2245" spans="1:9" x14ac:dyDescent="0.3">
      <c r="A2245" s="8"/>
      <c r="B2245" s="9"/>
      <c r="C2245" s="32"/>
      <c r="D2245" s="11">
        <f>Rend_Filetadores[[#This Row],[Filé produzido (kg)]]-Rend_Filetadores[[#This Row],[Correção]]</f>
        <v>0</v>
      </c>
      <c r="E2245" s="16"/>
      <c r="F2245" s="16"/>
      <c r="G2245" s="12" t="str">
        <f t="shared" si="35"/>
        <v/>
      </c>
      <c r="H2245" s="13">
        <f>COUNTIF(Rend_Filetadores[Data],Rend_Filetadores[[#This Row],[Data]])</f>
        <v>0</v>
      </c>
      <c r="I2245" s="23" t="str">
        <f>IFERROR(Rend_Filetadores[[#This Row],[Filé produzido (kg)]]/SUMIF(Rend_Filetadores[Data],Rend_Filetadores[[#This Row],[Data]],Rend_Filetadores[Filé produzido (kg)]),"")</f>
        <v/>
      </c>
    </row>
    <row r="2246" spans="1:9" x14ac:dyDescent="0.3">
      <c r="A2246" s="8"/>
      <c r="B2246" s="9"/>
      <c r="C2246" s="32"/>
      <c r="D2246" s="11">
        <f>Rend_Filetadores[[#This Row],[Filé produzido (kg)]]-Rend_Filetadores[[#This Row],[Correção]]</f>
        <v>0</v>
      </c>
      <c r="E2246" s="16"/>
      <c r="F2246" s="16"/>
      <c r="G2246" s="12" t="str">
        <f t="shared" si="35"/>
        <v/>
      </c>
      <c r="H2246" s="13">
        <f>COUNTIF(Rend_Filetadores[Data],Rend_Filetadores[[#This Row],[Data]])</f>
        <v>0</v>
      </c>
      <c r="I2246" s="23" t="str">
        <f>IFERROR(Rend_Filetadores[[#This Row],[Filé produzido (kg)]]/SUMIF(Rend_Filetadores[Data],Rend_Filetadores[[#This Row],[Data]],Rend_Filetadores[Filé produzido (kg)]),"")</f>
        <v/>
      </c>
    </row>
    <row r="2247" spans="1:9" x14ac:dyDescent="0.3">
      <c r="A2247" s="8"/>
      <c r="B2247" s="9"/>
      <c r="C2247" s="32"/>
      <c r="D2247" s="11">
        <f>Rend_Filetadores[[#This Row],[Filé produzido (kg)]]-Rend_Filetadores[[#This Row],[Correção]]</f>
        <v>0</v>
      </c>
      <c r="E2247" s="16"/>
      <c r="F2247" s="16"/>
      <c r="G2247" s="12" t="str">
        <f t="shared" si="35"/>
        <v/>
      </c>
      <c r="H2247" s="13">
        <f>COUNTIF(Rend_Filetadores[Data],Rend_Filetadores[[#This Row],[Data]])</f>
        <v>0</v>
      </c>
      <c r="I2247" s="23" t="str">
        <f>IFERROR(Rend_Filetadores[[#This Row],[Filé produzido (kg)]]/SUMIF(Rend_Filetadores[Data],Rend_Filetadores[[#This Row],[Data]],Rend_Filetadores[Filé produzido (kg)]),"")</f>
        <v/>
      </c>
    </row>
    <row r="2248" spans="1:9" x14ac:dyDescent="0.3">
      <c r="A2248" s="8"/>
      <c r="B2248" s="9"/>
      <c r="C2248" s="32"/>
      <c r="D2248" s="11">
        <f>Rend_Filetadores[[#This Row],[Filé produzido (kg)]]-Rend_Filetadores[[#This Row],[Correção]]</f>
        <v>0</v>
      </c>
      <c r="E2248" s="16"/>
      <c r="F2248" s="16"/>
      <c r="G2248" s="12" t="str">
        <f t="shared" si="35"/>
        <v/>
      </c>
      <c r="H2248" s="13">
        <f>COUNTIF(Rend_Filetadores[Data],Rend_Filetadores[[#This Row],[Data]])</f>
        <v>0</v>
      </c>
      <c r="I2248" s="23" t="str">
        <f>IFERROR(Rend_Filetadores[[#This Row],[Filé produzido (kg)]]/SUMIF(Rend_Filetadores[Data],Rend_Filetadores[[#This Row],[Data]],Rend_Filetadores[Filé produzido (kg)]),"")</f>
        <v/>
      </c>
    </row>
    <row r="2249" spans="1:9" x14ac:dyDescent="0.3">
      <c r="A2249" s="8"/>
      <c r="B2249" s="9"/>
      <c r="C2249" s="32"/>
      <c r="D2249" s="11">
        <f>Rend_Filetadores[[#This Row],[Filé produzido (kg)]]-Rend_Filetadores[[#This Row],[Correção]]</f>
        <v>0</v>
      </c>
      <c r="E2249" s="16"/>
      <c r="F2249" s="16"/>
      <c r="G2249" s="12" t="str">
        <f t="shared" si="35"/>
        <v/>
      </c>
      <c r="H2249" s="13">
        <f>COUNTIF(Rend_Filetadores[Data],Rend_Filetadores[[#This Row],[Data]])</f>
        <v>0</v>
      </c>
      <c r="I2249" s="23" t="str">
        <f>IFERROR(Rend_Filetadores[[#This Row],[Filé produzido (kg)]]/SUMIF(Rend_Filetadores[Data],Rend_Filetadores[[#This Row],[Data]],Rend_Filetadores[Filé produzido (kg)]),"")</f>
        <v/>
      </c>
    </row>
    <row r="2250" spans="1:9" x14ac:dyDescent="0.3">
      <c r="A2250" s="8"/>
      <c r="B2250" s="9"/>
      <c r="C2250" s="32"/>
      <c r="D2250" s="11">
        <f>Rend_Filetadores[[#This Row],[Filé produzido (kg)]]-Rend_Filetadores[[#This Row],[Correção]]</f>
        <v>0</v>
      </c>
      <c r="E2250" s="16"/>
      <c r="F2250" s="16"/>
      <c r="G2250" s="12" t="str">
        <f t="shared" si="35"/>
        <v/>
      </c>
      <c r="H2250" s="13">
        <f>COUNTIF(Rend_Filetadores[Data],Rend_Filetadores[[#This Row],[Data]])</f>
        <v>0</v>
      </c>
      <c r="I2250" s="23" t="str">
        <f>IFERROR(Rend_Filetadores[[#This Row],[Filé produzido (kg)]]/SUMIF(Rend_Filetadores[Data],Rend_Filetadores[[#This Row],[Data]],Rend_Filetadores[Filé produzido (kg)]),"")</f>
        <v/>
      </c>
    </row>
    <row r="2251" spans="1:9" x14ac:dyDescent="0.3">
      <c r="A2251" s="8"/>
      <c r="B2251" s="9"/>
      <c r="C2251" s="32"/>
      <c r="D2251" s="11">
        <f>Rend_Filetadores[[#This Row],[Filé produzido (kg)]]-Rend_Filetadores[[#This Row],[Correção]]</f>
        <v>0</v>
      </c>
      <c r="E2251" s="16"/>
      <c r="F2251" s="16"/>
      <c r="G2251" s="12" t="str">
        <f t="shared" si="35"/>
        <v/>
      </c>
      <c r="H2251" s="13">
        <f>COUNTIF(Rend_Filetadores[Data],Rend_Filetadores[[#This Row],[Data]])</f>
        <v>0</v>
      </c>
      <c r="I2251" s="23" t="str">
        <f>IFERROR(Rend_Filetadores[[#This Row],[Filé produzido (kg)]]/SUMIF(Rend_Filetadores[Data],Rend_Filetadores[[#This Row],[Data]],Rend_Filetadores[Filé produzido (kg)]),"")</f>
        <v/>
      </c>
    </row>
    <row r="2252" spans="1:9" x14ac:dyDescent="0.3">
      <c r="A2252" s="8"/>
      <c r="B2252" s="9"/>
      <c r="C2252" s="32"/>
      <c r="D2252" s="11">
        <f>Rend_Filetadores[[#This Row],[Filé produzido (kg)]]-Rend_Filetadores[[#This Row],[Correção]]</f>
        <v>0</v>
      </c>
      <c r="E2252" s="16"/>
      <c r="F2252" s="16"/>
      <c r="G2252" s="12" t="str">
        <f t="shared" si="35"/>
        <v/>
      </c>
      <c r="H2252" s="13">
        <f>COUNTIF(Rend_Filetadores[Data],Rend_Filetadores[[#This Row],[Data]])</f>
        <v>0</v>
      </c>
      <c r="I2252" s="23" t="str">
        <f>IFERROR(Rend_Filetadores[[#This Row],[Filé produzido (kg)]]/SUMIF(Rend_Filetadores[Data],Rend_Filetadores[[#This Row],[Data]],Rend_Filetadores[Filé produzido (kg)]),"")</f>
        <v/>
      </c>
    </row>
    <row r="2253" spans="1:9" x14ac:dyDescent="0.3">
      <c r="A2253" s="8"/>
      <c r="B2253" s="9"/>
      <c r="C2253" s="32"/>
      <c r="D2253" s="11">
        <f>Rend_Filetadores[[#This Row],[Filé produzido (kg)]]-Rend_Filetadores[[#This Row],[Correção]]</f>
        <v>0</v>
      </c>
      <c r="E2253" s="16"/>
      <c r="F2253" s="16"/>
      <c r="G2253" s="12" t="str">
        <f t="shared" si="35"/>
        <v/>
      </c>
      <c r="H2253" s="13">
        <f>COUNTIF(Rend_Filetadores[Data],Rend_Filetadores[[#This Row],[Data]])</f>
        <v>0</v>
      </c>
      <c r="I2253" s="23" t="str">
        <f>IFERROR(Rend_Filetadores[[#This Row],[Filé produzido (kg)]]/SUMIF(Rend_Filetadores[Data],Rend_Filetadores[[#This Row],[Data]],Rend_Filetadores[Filé produzido (kg)]),"")</f>
        <v/>
      </c>
    </row>
    <row r="2254" spans="1:9" x14ac:dyDescent="0.3">
      <c r="A2254" s="8"/>
      <c r="B2254" s="9"/>
      <c r="C2254" s="32"/>
      <c r="D2254" s="11">
        <f>Rend_Filetadores[[#This Row],[Filé produzido (kg)]]-Rend_Filetadores[[#This Row],[Correção]]</f>
        <v>0</v>
      </c>
      <c r="E2254" s="16"/>
      <c r="F2254" s="16"/>
      <c r="G2254" s="12" t="str">
        <f t="shared" si="35"/>
        <v/>
      </c>
      <c r="H2254" s="13">
        <f>COUNTIF(Rend_Filetadores[Data],Rend_Filetadores[[#This Row],[Data]])</f>
        <v>0</v>
      </c>
      <c r="I2254" s="23" t="str">
        <f>IFERROR(Rend_Filetadores[[#This Row],[Filé produzido (kg)]]/SUMIF(Rend_Filetadores[Data],Rend_Filetadores[[#This Row],[Data]],Rend_Filetadores[Filé produzido (kg)]),"")</f>
        <v/>
      </c>
    </row>
    <row r="2255" spans="1:9" x14ac:dyDescent="0.3">
      <c r="A2255" s="8"/>
      <c r="B2255" s="9"/>
      <c r="C2255" s="32"/>
      <c r="D2255" s="11">
        <f>Rend_Filetadores[[#This Row],[Filé produzido (kg)]]-Rend_Filetadores[[#This Row],[Correção]]</f>
        <v>0</v>
      </c>
      <c r="E2255" s="16"/>
      <c r="F2255" s="16"/>
      <c r="G2255" s="12" t="str">
        <f t="shared" si="35"/>
        <v/>
      </c>
      <c r="H2255" s="13">
        <f>COUNTIF(Rend_Filetadores[Data],Rend_Filetadores[[#This Row],[Data]])</f>
        <v>0</v>
      </c>
      <c r="I2255" s="23" t="str">
        <f>IFERROR(Rend_Filetadores[[#This Row],[Filé produzido (kg)]]/SUMIF(Rend_Filetadores[Data],Rend_Filetadores[[#This Row],[Data]],Rend_Filetadores[Filé produzido (kg)]),"")</f>
        <v/>
      </c>
    </row>
    <row r="2256" spans="1:9" x14ac:dyDescent="0.3">
      <c r="A2256" s="8"/>
      <c r="B2256" s="9"/>
      <c r="C2256" s="32"/>
      <c r="D2256" s="11">
        <f>Rend_Filetadores[[#This Row],[Filé produzido (kg)]]-Rend_Filetadores[[#This Row],[Correção]]</f>
        <v>0</v>
      </c>
      <c r="E2256" s="16"/>
      <c r="F2256" s="16"/>
      <c r="G2256" s="12" t="str">
        <f t="shared" si="35"/>
        <v/>
      </c>
      <c r="H2256" s="13">
        <f>COUNTIF(Rend_Filetadores[Data],Rend_Filetadores[[#This Row],[Data]])</f>
        <v>0</v>
      </c>
      <c r="I2256" s="23" t="str">
        <f>IFERROR(Rend_Filetadores[[#This Row],[Filé produzido (kg)]]/SUMIF(Rend_Filetadores[Data],Rend_Filetadores[[#This Row],[Data]],Rend_Filetadores[Filé produzido (kg)]),"")</f>
        <v/>
      </c>
    </row>
    <row r="2257" spans="1:9" x14ac:dyDescent="0.3">
      <c r="A2257" s="8"/>
      <c r="B2257" s="9"/>
      <c r="C2257" s="32"/>
      <c r="D2257" s="11">
        <f>Rend_Filetadores[[#This Row],[Filé produzido (kg)]]-Rend_Filetadores[[#This Row],[Correção]]</f>
        <v>0</v>
      </c>
      <c r="E2257" s="16"/>
      <c r="F2257" s="16"/>
      <c r="G2257" s="12" t="str">
        <f t="shared" si="35"/>
        <v/>
      </c>
      <c r="H2257" s="13">
        <f>COUNTIF(Rend_Filetadores[Data],Rend_Filetadores[[#This Row],[Data]])</f>
        <v>0</v>
      </c>
      <c r="I2257" s="23" t="str">
        <f>IFERROR(Rend_Filetadores[[#This Row],[Filé produzido (kg)]]/SUMIF(Rend_Filetadores[Data],Rend_Filetadores[[#This Row],[Data]],Rend_Filetadores[Filé produzido (kg)]),"")</f>
        <v/>
      </c>
    </row>
    <row r="2258" spans="1:9" x14ac:dyDescent="0.3">
      <c r="A2258" s="8"/>
      <c r="B2258" s="9"/>
      <c r="C2258" s="32"/>
      <c r="D2258" s="11">
        <f>Rend_Filetadores[[#This Row],[Filé produzido (kg)]]-Rend_Filetadores[[#This Row],[Correção]]</f>
        <v>0</v>
      </c>
      <c r="E2258" s="16"/>
      <c r="F2258" s="16"/>
      <c r="G2258" s="12" t="str">
        <f t="shared" si="35"/>
        <v/>
      </c>
      <c r="H2258" s="13">
        <f>COUNTIF(Rend_Filetadores[Data],Rend_Filetadores[[#This Row],[Data]])</f>
        <v>0</v>
      </c>
      <c r="I2258" s="23" t="str">
        <f>IFERROR(Rend_Filetadores[[#This Row],[Filé produzido (kg)]]/SUMIF(Rend_Filetadores[Data],Rend_Filetadores[[#This Row],[Data]],Rend_Filetadores[Filé produzido (kg)]),"")</f>
        <v/>
      </c>
    </row>
    <row r="2259" spans="1:9" x14ac:dyDescent="0.3">
      <c r="A2259" s="8"/>
      <c r="B2259" s="9"/>
      <c r="C2259" s="32"/>
      <c r="D2259" s="11">
        <f>Rend_Filetadores[[#This Row],[Filé produzido (kg)]]-Rend_Filetadores[[#This Row],[Correção]]</f>
        <v>0</v>
      </c>
      <c r="E2259" s="16"/>
      <c r="F2259" s="16"/>
      <c r="G2259" s="12" t="str">
        <f t="shared" si="35"/>
        <v/>
      </c>
      <c r="H2259" s="13">
        <f>COUNTIF(Rend_Filetadores[Data],Rend_Filetadores[[#This Row],[Data]])</f>
        <v>0</v>
      </c>
      <c r="I2259" s="23" t="str">
        <f>IFERROR(Rend_Filetadores[[#This Row],[Filé produzido (kg)]]/SUMIF(Rend_Filetadores[Data],Rend_Filetadores[[#This Row],[Data]],Rend_Filetadores[Filé produzido (kg)]),"")</f>
        <v/>
      </c>
    </row>
    <row r="2260" spans="1:9" x14ac:dyDescent="0.3">
      <c r="A2260" s="8"/>
      <c r="B2260" s="9"/>
      <c r="C2260" s="32"/>
      <c r="D2260" s="11">
        <f>Rend_Filetadores[[#This Row],[Filé produzido (kg)]]-Rend_Filetadores[[#This Row],[Correção]]</f>
        <v>0</v>
      </c>
      <c r="E2260" s="16"/>
      <c r="F2260" s="16"/>
      <c r="G2260" s="12" t="str">
        <f t="shared" si="35"/>
        <v/>
      </c>
      <c r="H2260" s="13">
        <f>COUNTIF(Rend_Filetadores[Data],Rend_Filetadores[[#This Row],[Data]])</f>
        <v>0</v>
      </c>
      <c r="I2260" s="23" t="str">
        <f>IFERROR(Rend_Filetadores[[#This Row],[Filé produzido (kg)]]/SUMIF(Rend_Filetadores[Data],Rend_Filetadores[[#This Row],[Data]],Rend_Filetadores[Filé produzido (kg)]),"")</f>
        <v/>
      </c>
    </row>
    <row r="2261" spans="1:9" x14ac:dyDescent="0.3">
      <c r="A2261" s="8"/>
      <c r="B2261" s="9"/>
      <c r="C2261" s="32"/>
      <c r="D2261" s="11">
        <f>Rend_Filetadores[[#This Row],[Filé produzido (kg)]]-Rend_Filetadores[[#This Row],[Correção]]</f>
        <v>0</v>
      </c>
      <c r="E2261" s="16"/>
      <c r="F2261" s="16"/>
      <c r="G2261" s="12" t="str">
        <f t="shared" si="35"/>
        <v/>
      </c>
      <c r="H2261" s="13">
        <f>COUNTIF(Rend_Filetadores[Data],Rend_Filetadores[[#This Row],[Data]])</f>
        <v>0</v>
      </c>
      <c r="I2261" s="23" t="str">
        <f>IFERROR(Rend_Filetadores[[#This Row],[Filé produzido (kg)]]/SUMIF(Rend_Filetadores[Data],Rend_Filetadores[[#This Row],[Data]],Rend_Filetadores[Filé produzido (kg)]),"")</f>
        <v/>
      </c>
    </row>
    <row r="2262" spans="1:9" x14ac:dyDescent="0.3">
      <c r="A2262" s="8"/>
      <c r="B2262" s="9"/>
      <c r="C2262" s="32"/>
      <c r="D2262" s="11">
        <f>Rend_Filetadores[[#This Row],[Filé produzido (kg)]]-Rend_Filetadores[[#This Row],[Correção]]</f>
        <v>0</v>
      </c>
      <c r="E2262" s="16"/>
      <c r="F2262" s="16"/>
      <c r="G2262" s="12" t="str">
        <f t="shared" si="35"/>
        <v/>
      </c>
      <c r="H2262" s="13">
        <f>COUNTIF(Rend_Filetadores[Data],Rend_Filetadores[[#This Row],[Data]])</f>
        <v>0</v>
      </c>
      <c r="I2262" s="23" t="str">
        <f>IFERROR(Rend_Filetadores[[#This Row],[Filé produzido (kg)]]/SUMIF(Rend_Filetadores[Data],Rend_Filetadores[[#This Row],[Data]],Rend_Filetadores[Filé produzido (kg)]),"")</f>
        <v/>
      </c>
    </row>
    <row r="2263" spans="1:9" x14ac:dyDescent="0.3">
      <c r="A2263" s="8"/>
      <c r="B2263" s="9"/>
      <c r="C2263" s="32"/>
      <c r="D2263" s="11">
        <f>Rend_Filetadores[[#This Row],[Filé produzido (kg)]]-Rend_Filetadores[[#This Row],[Correção]]</f>
        <v>0</v>
      </c>
      <c r="E2263" s="16"/>
      <c r="F2263" s="16"/>
      <c r="G2263" s="12" t="str">
        <f t="shared" si="35"/>
        <v/>
      </c>
      <c r="H2263" s="13">
        <f>COUNTIF(Rend_Filetadores[Data],Rend_Filetadores[[#This Row],[Data]])</f>
        <v>0</v>
      </c>
      <c r="I2263" s="23" t="str">
        <f>IFERROR(Rend_Filetadores[[#This Row],[Filé produzido (kg)]]/SUMIF(Rend_Filetadores[Data],Rend_Filetadores[[#This Row],[Data]],Rend_Filetadores[Filé produzido (kg)]),"")</f>
        <v/>
      </c>
    </row>
    <row r="2264" spans="1:9" x14ac:dyDescent="0.3">
      <c r="A2264" s="8"/>
      <c r="B2264" s="9"/>
      <c r="C2264" s="32"/>
      <c r="D2264" s="11">
        <f>Rend_Filetadores[[#This Row],[Filé produzido (kg)]]-Rend_Filetadores[[#This Row],[Correção]]</f>
        <v>0</v>
      </c>
      <c r="E2264" s="16"/>
      <c r="F2264" s="16"/>
      <c r="G2264" s="12" t="str">
        <f t="shared" si="35"/>
        <v/>
      </c>
      <c r="H2264" s="13">
        <f>COUNTIF(Rend_Filetadores[Data],Rend_Filetadores[[#This Row],[Data]])</f>
        <v>0</v>
      </c>
      <c r="I2264" s="23" t="str">
        <f>IFERROR(Rend_Filetadores[[#This Row],[Filé produzido (kg)]]/SUMIF(Rend_Filetadores[Data],Rend_Filetadores[[#This Row],[Data]],Rend_Filetadores[Filé produzido (kg)]),"")</f>
        <v/>
      </c>
    </row>
    <row r="2265" spans="1:9" x14ac:dyDescent="0.3">
      <c r="A2265" s="8"/>
      <c r="B2265" s="9"/>
      <c r="C2265" s="32"/>
      <c r="D2265" s="11">
        <f>Rend_Filetadores[[#This Row],[Filé produzido (kg)]]-Rend_Filetadores[[#This Row],[Correção]]</f>
        <v>0</v>
      </c>
      <c r="E2265" s="16"/>
      <c r="F2265" s="16"/>
      <c r="G2265" s="12" t="str">
        <f t="shared" si="35"/>
        <v/>
      </c>
      <c r="H2265" s="13">
        <f>COUNTIF(Rend_Filetadores[Data],Rend_Filetadores[[#This Row],[Data]])</f>
        <v>0</v>
      </c>
      <c r="I2265" s="23" t="str">
        <f>IFERROR(Rend_Filetadores[[#This Row],[Filé produzido (kg)]]/SUMIF(Rend_Filetadores[Data],Rend_Filetadores[[#This Row],[Data]],Rend_Filetadores[Filé produzido (kg)]),"")</f>
        <v/>
      </c>
    </row>
    <row r="2266" spans="1:9" x14ac:dyDescent="0.3">
      <c r="A2266" s="8"/>
      <c r="B2266" s="9"/>
      <c r="C2266" s="32"/>
      <c r="D2266" s="11">
        <f>Rend_Filetadores[[#This Row],[Filé produzido (kg)]]-Rend_Filetadores[[#This Row],[Correção]]</f>
        <v>0</v>
      </c>
      <c r="E2266" s="16"/>
      <c r="F2266" s="16"/>
      <c r="G2266" s="12" t="str">
        <f t="shared" si="35"/>
        <v/>
      </c>
      <c r="H2266" s="13">
        <f>COUNTIF(Rend_Filetadores[Data],Rend_Filetadores[[#This Row],[Data]])</f>
        <v>0</v>
      </c>
      <c r="I2266" s="23" t="str">
        <f>IFERROR(Rend_Filetadores[[#This Row],[Filé produzido (kg)]]/SUMIF(Rend_Filetadores[Data],Rend_Filetadores[[#This Row],[Data]],Rend_Filetadores[Filé produzido (kg)]),"")</f>
        <v/>
      </c>
    </row>
    <row r="2267" spans="1:9" x14ac:dyDescent="0.3">
      <c r="A2267" s="8"/>
      <c r="B2267" s="9"/>
      <c r="C2267" s="32"/>
      <c r="D2267" s="11">
        <f>Rend_Filetadores[[#This Row],[Filé produzido (kg)]]-Rend_Filetadores[[#This Row],[Correção]]</f>
        <v>0</v>
      </c>
      <c r="E2267" s="16"/>
      <c r="F2267" s="16"/>
      <c r="G2267" s="12" t="str">
        <f t="shared" si="35"/>
        <v/>
      </c>
      <c r="H2267" s="13">
        <f>COUNTIF(Rend_Filetadores[Data],Rend_Filetadores[[#This Row],[Data]])</f>
        <v>0</v>
      </c>
      <c r="I2267" s="23" t="str">
        <f>IFERROR(Rend_Filetadores[[#This Row],[Filé produzido (kg)]]/SUMIF(Rend_Filetadores[Data],Rend_Filetadores[[#This Row],[Data]],Rend_Filetadores[Filé produzido (kg)]),"")</f>
        <v/>
      </c>
    </row>
    <row r="2268" spans="1:9" x14ac:dyDescent="0.3">
      <c r="A2268" s="8"/>
      <c r="B2268" s="9"/>
      <c r="C2268" s="32"/>
      <c r="D2268" s="11">
        <f>Rend_Filetadores[[#This Row],[Filé produzido (kg)]]-Rend_Filetadores[[#This Row],[Correção]]</f>
        <v>0</v>
      </c>
      <c r="E2268" s="16"/>
      <c r="F2268" s="16"/>
      <c r="G2268" s="12" t="str">
        <f t="shared" si="35"/>
        <v/>
      </c>
      <c r="H2268" s="13">
        <f>COUNTIF(Rend_Filetadores[Data],Rend_Filetadores[[#This Row],[Data]])</f>
        <v>0</v>
      </c>
      <c r="I2268" s="23" t="str">
        <f>IFERROR(Rend_Filetadores[[#This Row],[Filé produzido (kg)]]/SUMIF(Rend_Filetadores[Data],Rend_Filetadores[[#This Row],[Data]],Rend_Filetadores[Filé produzido (kg)]),"")</f>
        <v/>
      </c>
    </row>
    <row r="2269" spans="1:9" x14ac:dyDescent="0.3">
      <c r="A2269" s="8"/>
      <c r="B2269" s="9"/>
      <c r="C2269" s="32"/>
      <c r="D2269" s="11">
        <f>Rend_Filetadores[[#This Row],[Filé produzido (kg)]]-Rend_Filetadores[[#This Row],[Correção]]</f>
        <v>0</v>
      </c>
      <c r="E2269" s="16"/>
      <c r="F2269" s="16"/>
      <c r="G2269" s="12" t="str">
        <f t="shared" si="35"/>
        <v/>
      </c>
      <c r="H2269" s="13">
        <f>COUNTIF(Rend_Filetadores[Data],Rend_Filetadores[[#This Row],[Data]])</f>
        <v>0</v>
      </c>
      <c r="I2269" s="23" t="str">
        <f>IFERROR(Rend_Filetadores[[#This Row],[Filé produzido (kg)]]/SUMIF(Rend_Filetadores[Data],Rend_Filetadores[[#This Row],[Data]],Rend_Filetadores[Filé produzido (kg)]),"")</f>
        <v/>
      </c>
    </row>
    <row r="2270" spans="1:9" x14ac:dyDescent="0.3">
      <c r="A2270" s="8"/>
      <c r="B2270" s="9"/>
      <c r="C2270" s="32"/>
      <c r="D2270" s="11">
        <f>Rend_Filetadores[[#This Row],[Filé produzido (kg)]]-Rend_Filetadores[[#This Row],[Correção]]</f>
        <v>0</v>
      </c>
      <c r="E2270" s="16"/>
      <c r="F2270" s="16"/>
      <c r="G2270" s="12" t="str">
        <f t="shared" si="35"/>
        <v/>
      </c>
      <c r="H2270" s="13">
        <f>COUNTIF(Rend_Filetadores[Data],Rend_Filetadores[[#This Row],[Data]])</f>
        <v>0</v>
      </c>
      <c r="I2270" s="23" t="str">
        <f>IFERROR(Rend_Filetadores[[#This Row],[Filé produzido (kg)]]/SUMIF(Rend_Filetadores[Data],Rend_Filetadores[[#This Row],[Data]],Rend_Filetadores[Filé produzido (kg)]),"")</f>
        <v/>
      </c>
    </row>
    <row r="2271" spans="1:9" x14ac:dyDescent="0.3">
      <c r="A2271" s="8"/>
      <c r="B2271" s="9"/>
      <c r="C2271" s="32"/>
      <c r="D2271" s="11">
        <f>Rend_Filetadores[[#This Row],[Filé produzido (kg)]]-Rend_Filetadores[[#This Row],[Correção]]</f>
        <v>0</v>
      </c>
      <c r="E2271" s="16"/>
      <c r="F2271" s="16"/>
      <c r="G2271" s="12" t="str">
        <f t="shared" si="35"/>
        <v/>
      </c>
      <c r="H2271" s="13">
        <f>COUNTIF(Rend_Filetadores[Data],Rend_Filetadores[[#This Row],[Data]])</f>
        <v>0</v>
      </c>
      <c r="I2271" s="23" t="str">
        <f>IFERROR(Rend_Filetadores[[#This Row],[Filé produzido (kg)]]/SUMIF(Rend_Filetadores[Data],Rend_Filetadores[[#This Row],[Data]],Rend_Filetadores[Filé produzido (kg)]),"")</f>
        <v/>
      </c>
    </row>
    <row r="2272" spans="1:9" x14ac:dyDescent="0.3">
      <c r="A2272" s="8"/>
      <c r="B2272" s="9"/>
      <c r="C2272" s="32"/>
      <c r="D2272" s="11">
        <f>Rend_Filetadores[[#This Row],[Filé produzido (kg)]]-Rend_Filetadores[[#This Row],[Correção]]</f>
        <v>0</v>
      </c>
      <c r="E2272" s="16"/>
      <c r="F2272" s="16"/>
      <c r="G2272" s="12" t="str">
        <f t="shared" si="35"/>
        <v/>
      </c>
      <c r="H2272" s="13">
        <f>COUNTIF(Rend_Filetadores[Data],Rend_Filetadores[[#This Row],[Data]])</f>
        <v>0</v>
      </c>
      <c r="I2272" s="23" t="str">
        <f>IFERROR(Rend_Filetadores[[#This Row],[Filé produzido (kg)]]/SUMIF(Rend_Filetadores[Data],Rend_Filetadores[[#This Row],[Data]],Rend_Filetadores[Filé produzido (kg)]),"")</f>
        <v/>
      </c>
    </row>
    <row r="2273" spans="1:9" x14ac:dyDescent="0.3">
      <c r="A2273" s="8"/>
      <c r="B2273" s="9"/>
      <c r="C2273" s="32"/>
      <c r="D2273" s="11">
        <f>Rend_Filetadores[[#This Row],[Filé produzido (kg)]]-Rend_Filetadores[[#This Row],[Correção]]</f>
        <v>0</v>
      </c>
      <c r="E2273" s="16"/>
      <c r="F2273" s="16"/>
      <c r="G2273" s="12" t="str">
        <f t="shared" si="35"/>
        <v/>
      </c>
      <c r="H2273" s="13">
        <f>COUNTIF(Rend_Filetadores[Data],Rend_Filetadores[[#This Row],[Data]])</f>
        <v>0</v>
      </c>
      <c r="I2273" s="23" t="str">
        <f>IFERROR(Rend_Filetadores[[#This Row],[Filé produzido (kg)]]/SUMIF(Rend_Filetadores[Data],Rend_Filetadores[[#This Row],[Data]],Rend_Filetadores[Filé produzido (kg)]),"")</f>
        <v/>
      </c>
    </row>
    <row r="2274" spans="1:9" x14ac:dyDescent="0.3">
      <c r="A2274" s="8"/>
      <c r="B2274" s="9"/>
      <c r="C2274" s="32"/>
      <c r="D2274" s="11">
        <f>Rend_Filetadores[[#This Row],[Filé produzido (kg)]]-Rend_Filetadores[[#This Row],[Correção]]</f>
        <v>0</v>
      </c>
      <c r="E2274" s="16"/>
      <c r="F2274" s="16"/>
      <c r="G2274" s="12" t="str">
        <f t="shared" si="35"/>
        <v/>
      </c>
      <c r="H2274" s="13">
        <f>COUNTIF(Rend_Filetadores[Data],Rend_Filetadores[[#This Row],[Data]])</f>
        <v>0</v>
      </c>
      <c r="I2274" s="23" t="str">
        <f>IFERROR(Rend_Filetadores[[#This Row],[Filé produzido (kg)]]/SUMIF(Rend_Filetadores[Data],Rend_Filetadores[[#This Row],[Data]],Rend_Filetadores[Filé produzido (kg)]),"")</f>
        <v/>
      </c>
    </row>
    <row r="2275" spans="1:9" x14ac:dyDescent="0.3">
      <c r="A2275" s="8"/>
      <c r="B2275" s="9"/>
      <c r="C2275" s="32"/>
      <c r="D2275" s="11">
        <f>Rend_Filetadores[[#This Row],[Filé produzido (kg)]]-Rend_Filetadores[[#This Row],[Correção]]</f>
        <v>0</v>
      </c>
      <c r="E2275" s="16"/>
      <c r="F2275" s="16"/>
      <c r="G2275" s="12" t="str">
        <f t="shared" si="35"/>
        <v/>
      </c>
      <c r="H2275" s="13">
        <f>COUNTIF(Rend_Filetadores[Data],Rend_Filetadores[[#This Row],[Data]])</f>
        <v>0</v>
      </c>
      <c r="I2275" s="23" t="str">
        <f>IFERROR(Rend_Filetadores[[#This Row],[Filé produzido (kg)]]/SUMIF(Rend_Filetadores[Data],Rend_Filetadores[[#This Row],[Data]],Rend_Filetadores[Filé produzido (kg)]),"")</f>
        <v/>
      </c>
    </row>
    <row r="2276" spans="1:9" x14ac:dyDescent="0.3">
      <c r="A2276" s="8"/>
      <c r="B2276" s="9"/>
      <c r="C2276" s="32"/>
      <c r="D2276" s="11">
        <f>Rend_Filetadores[[#This Row],[Filé produzido (kg)]]-Rend_Filetadores[[#This Row],[Correção]]</f>
        <v>0</v>
      </c>
      <c r="E2276" s="16"/>
      <c r="F2276" s="16"/>
      <c r="G2276" s="12" t="str">
        <f t="shared" si="35"/>
        <v/>
      </c>
      <c r="H2276" s="13">
        <f>COUNTIF(Rend_Filetadores[Data],Rend_Filetadores[[#This Row],[Data]])</f>
        <v>0</v>
      </c>
      <c r="I2276" s="23" t="str">
        <f>IFERROR(Rend_Filetadores[[#This Row],[Filé produzido (kg)]]/SUMIF(Rend_Filetadores[Data],Rend_Filetadores[[#This Row],[Data]],Rend_Filetadores[Filé produzido (kg)]),"")</f>
        <v/>
      </c>
    </row>
    <row r="2277" spans="1:9" x14ac:dyDescent="0.3">
      <c r="A2277" s="8"/>
      <c r="B2277" s="9"/>
      <c r="C2277" s="32"/>
      <c r="D2277" s="11">
        <f>Rend_Filetadores[[#This Row],[Filé produzido (kg)]]-Rend_Filetadores[[#This Row],[Correção]]</f>
        <v>0</v>
      </c>
      <c r="E2277" s="16"/>
      <c r="F2277" s="16"/>
      <c r="G2277" s="12" t="str">
        <f t="shared" si="35"/>
        <v/>
      </c>
      <c r="H2277" s="13">
        <f>COUNTIF(Rend_Filetadores[Data],Rend_Filetadores[[#This Row],[Data]])</f>
        <v>0</v>
      </c>
      <c r="I2277" s="23" t="str">
        <f>IFERROR(Rend_Filetadores[[#This Row],[Filé produzido (kg)]]/SUMIF(Rend_Filetadores[Data],Rend_Filetadores[[#This Row],[Data]],Rend_Filetadores[Filé produzido (kg)]),"")</f>
        <v/>
      </c>
    </row>
    <row r="2278" spans="1:9" x14ac:dyDescent="0.3">
      <c r="A2278" s="8"/>
      <c r="B2278" s="9"/>
      <c r="C2278" s="32"/>
      <c r="D2278" s="11">
        <f>Rend_Filetadores[[#This Row],[Filé produzido (kg)]]-Rend_Filetadores[[#This Row],[Correção]]</f>
        <v>0</v>
      </c>
      <c r="E2278" s="16"/>
      <c r="F2278" s="16"/>
      <c r="G2278" s="12" t="str">
        <f t="shared" si="35"/>
        <v/>
      </c>
      <c r="H2278" s="13">
        <f>COUNTIF(Rend_Filetadores[Data],Rend_Filetadores[[#This Row],[Data]])</f>
        <v>0</v>
      </c>
      <c r="I2278" s="23" t="str">
        <f>IFERROR(Rend_Filetadores[[#This Row],[Filé produzido (kg)]]/SUMIF(Rend_Filetadores[Data],Rend_Filetadores[[#This Row],[Data]],Rend_Filetadores[Filé produzido (kg)]),"")</f>
        <v/>
      </c>
    </row>
    <row r="2279" spans="1:9" x14ac:dyDescent="0.3">
      <c r="A2279" s="8"/>
      <c r="B2279" s="9"/>
      <c r="C2279" s="32"/>
      <c r="D2279" s="11">
        <f>Rend_Filetadores[[#This Row],[Filé produzido (kg)]]-Rend_Filetadores[[#This Row],[Correção]]</f>
        <v>0</v>
      </c>
      <c r="E2279" s="16"/>
      <c r="F2279" s="16"/>
      <c r="G2279" s="12" t="str">
        <f t="shared" si="35"/>
        <v/>
      </c>
      <c r="H2279" s="13">
        <f>COUNTIF(Rend_Filetadores[Data],Rend_Filetadores[[#This Row],[Data]])</f>
        <v>0</v>
      </c>
      <c r="I2279" s="23" t="str">
        <f>IFERROR(Rend_Filetadores[[#This Row],[Filé produzido (kg)]]/SUMIF(Rend_Filetadores[Data],Rend_Filetadores[[#This Row],[Data]],Rend_Filetadores[Filé produzido (kg)]),"")</f>
        <v/>
      </c>
    </row>
    <row r="2280" spans="1:9" x14ac:dyDescent="0.3">
      <c r="A2280" s="8"/>
      <c r="B2280" s="9"/>
      <c r="C2280" s="32"/>
      <c r="D2280" s="11">
        <f>Rend_Filetadores[[#This Row],[Filé produzido (kg)]]-Rend_Filetadores[[#This Row],[Correção]]</f>
        <v>0</v>
      </c>
      <c r="E2280" s="16"/>
      <c r="F2280" s="16"/>
      <c r="G2280" s="12" t="str">
        <f t="shared" si="35"/>
        <v/>
      </c>
      <c r="H2280" s="13">
        <f>COUNTIF(Rend_Filetadores[Data],Rend_Filetadores[[#This Row],[Data]])</f>
        <v>0</v>
      </c>
      <c r="I2280" s="23" t="str">
        <f>IFERROR(Rend_Filetadores[[#This Row],[Filé produzido (kg)]]/SUMIF(Rend_Filetadores[Data],Rend_Filetadores[[#This Row],[Data]],Rend_Filetadores[Filé produzido (kg)]),"")</f>
        <v/>
      </c>
    </row>
    <row r="2281" spans="1:9" x14ac:dyDescent="0.3">
      <c r="A2281" s="8"/>
      <c r="B2281" s="9"/>
      <c r="C2281" s="32"/>
      <c r="D2281" s="11">
        <f>Rend_Filetadores[[#This Row],[Filé produzido (kg)]]-Rend_Filetadores[[#This Row],[Correção]]</f>
        <v>0</v>
      </c>
      <c r="E2281" s="16"/>
      <c r="F2281" s="16"/>
      <c r="G2281" s="12" t="str">
        <f t="shared" si="35"/>
        <v/>
      </c>
      <c r="H2281" s="13">
        <f>COUNTIF(Rend_Filetadores[Data],Rend_Filetadores[[#This Row],[Data]])</f>
        <v>0</v>
      </c>
      <c r="I2281" s="23" t="str">
        <f>IFERROR(Rend_Filetadores[[#This Row],[Filé produzido (kg)]]/SUMIF(Rend_Filetadores[Data],Rend_Filetadores[[#This Row],[Data]],Rend_Filetadores[Filé produzido (kg)]),"")</f>
        <v/>
      </c>
    </row>
    <row r="2282" spans="1:9" x14ac:dyDescent="0.3">
      <c r="A2282" s="8"/>
      <c r="B2282" s="9"/>
      <c r="C2282" s="32"/>
      <c r="D2282" s="11">
        <f>Rend_Filetadores[[#This Row],[Filé produzido (kg)]]-Rend_Filetadores[[#This Row],[Correção]]</f>
        <v>0</v>
      </c>
      <c r="E2282" s="16"/>
      <c r="F2282" s="16"/>
      <c r="G2282" s="12" t="str">
        <f t="shared" si="35"/>
        <v/>
      </c>
      <c r="H2282" s="13">
        <f>COUNTIF(Rend_Filetadores[Data],Rend_Filetadores[[#This Row],[Data]])</f>
        <v>0</v>
      </c>
      <c r="I2282" s="23" t="str">
        <f>IFERROR(Rend_Filetadores[[#This Row],[Filé produzido (kg)]]/SUMIF(Rend_Filetadores[Data],Rend_Filetadores[[#This Row],[Data]],Rend_Filetadores[Filé produzido (kg)]),"")</f>
        <v/>
      </c>
    </row>
    <row r="2283" spans="1:9" x14ac:dyDescent="0.3">
      <c r="A2283" s="8"/>
      <c r="B2283" s="9"/>
      <c r="C2283" s="32"/>
      <c r="D2283" s="11">
        <f>Rend_Filetadores[[#This Row],[Filé produzido (kg)]]-Rend_Filetadores[[#This Row],[Correção]]</f>
        <v>0</v>
      </c>
      <c r="E2283" s="16"/>
      <c r="F2283" s="16"/>
      <c r="G2283" s="12" t="str">
        <f t="shared" si="35"/>
        <v/>
      </c>
      <c r="H2283" s="13">
        <f>COUNTIF(Rend_Filetadores[Data],Rend_Filetadores[[#This Row],[Data]])</f>
        <v>0</v>
      </c>
      <c r="I2283" s="23" t="str">
        <f>IFERROR(Rend_Filetadores[[#This Row],[Filé produzido (kg)]]/SUMIF(Rend_Filetadores[Data],Rend_Filetadores[[#This Row],[Data]],Rend_Filetadores[Filé produzido (kg)]),"")</f>
        <v/>
      </c>
    </row>
    <row r="2284" spans="1:9" x14ac:dyDescent="0.3">
      <c r="A2284" s="8"/>
      <c r="B2284" s="9"/>
      <c r="C2284" s="32"/>
      <c r="D2284" s="11">
        <f>Rend_Filetadores[[#This Row],[Filé produzido (kg)]]-Rend_Filetadores[[#This Row],[Correção]]</f>
        <v>0</v>
      </c>
      <c r="E2284" s="16"/>
      <c r="F2284" s="16"/>
      <c r="G2284" s="12" t="str">
        <f t="shared" si="35"/>
        <v/>
      </c>
      <c r="H2284" s="13">
        <f>COUNTIF(Rend_Filetadores[Data],Rend_Filetadores[[#This Row],[Data]])</f>
        <v>0</v>
      </c>
      <c r="I2284" s="23" t="str">
        <f>IFERROR(Rend_Filetadores[[#This Row],[Filé produzido (kg)]]/SUMIF(Rend_Filetadores[Data],Rend_Filetadores[[#This Row],[Data]],Rend_Filetadores[Filé produzido (kg)]),"")</f>
        <v/>
      </c>
    </row>
    <row r="2285" spans="1:9" x14ac:dyDescent="0.3">
      <c r="A2285" s="8"/>
      <c r="B2285" s="9"/>
      <c r="C2285" s="32"/>
      <c r="D2285" s="11">
        <f>Rend_Filetadores[[#This Row],[Filé produzido (kg)]]-Rend_Filetadores[[#This Row],[Correção]]</f>
        <v>0</v>
      </c>
      <c r="E2285" s="16"/>
      <c r="F2285" s="16"/>
      <c r="G2285" s="12" t="str">
        <f t="shared" si="35"/>
        <v/>
      </c>
      <c r="H2285" s="13">
        <f>COUNTIF(Rend_Filetadores[Data],Rend_Filetadores[[#This Row],[Data]])</f>
        <v>0</v>
      </c>
      <c r="I2285" s="23" t="str">
        <f>IFERROR(Rend_Filetadores[[#This Row],[Filé produzido (kg)]]/SUMIF(Rend_Filetadores[Data],Rend_Filetadores[[#This Row],[Data]],Rend_Filetadores[Filé produzido (kg)]),"")</f>
        <v/>
      </c>
    </row>
    <row r="2286" spans="1:9" x14ac:dyDescent="0.3">
      <c r="A2286" s="8"/>
      <c r="B2286" s="9"/>
      <c r="C2286" s="32"/>
      <c r="D2286" s="11">
        <f>Rend_Filetadores[[#This Row],[Filé produzido (kg)]]-Rend_Filetadores[[#This Row],[Correção]]</f>
        <v>0</v>
      </c>
      <c r="E2286" s="16"/>
      <c r="F2286" s="16"/>
      <c r="G2286" s="12" t="str">
        <f t="shared" si="35"/>
        <v/>
      </c>
      <c r="H2286" s="13">
        <f>COUNTIF(Rend_Filetadores[Data],Rend_Filetadores[[#This Row],[Data]])</f>
        <v>0</v>
      </c>
      <c r="I2286" s="23" t="str">
        <f>IFERROR(Rend_Filetadores[[#This Row],[Filé produzido (kg)]]/SUMIF(Rend_Filetadores[Data],Rend_Filetadores[[#This Row],[Data]],Rend_Filetadores[Filé produzido (kg)]),"")</f>
        <v/>
      </c>
    </row>
    <row r="2287" spans="1:9" x14ac:dyDescent="0.3">
      <c r="A2287" s="8"/>
      <c r="B2287" s="9"/>
      <c r="C2287" s="32"/>
      <c r="D2287" s="11">
        <f>Rend_Filetadores[[#This Row],[Filé produzido (kg)]]-Rend_Filetadores[[#This Row],[Correção]]</f>
        <v>0</v>
      </c>
      <c r="E2287" s="16"/>
      <c r="F2287" s="16"/>
      <c r="G2287" s="12" t="str">
        <f t="shared" si="35"/>
        <v/>
      </c>
      <c r="H2287" s="13">
        <f>COUNTIF(Rend_Filetadores[Data],Rend_Filetadores[[#This Row],[Data]])</f>
        <v>0</v>
      </c>
      <c r="I2287" s="23" t="str">
        <f>IFERROR(Rend_Filetadores[[#This Row],[Filé produzido (kg)]]/SUMIF(Rend_Filetadores[Data],Rend_Filetadores[[#This Row],[Data]],Rend_Filetadores[Filé produzido (kg)]),"")</f>
        <v/>
      </c>
    </row>
    <row r="2288" spans="1:9" x14ac:dyDescent="0.3">
      <c r="A2288" s="8"/>
      <c r="B2288" s="9"/>
      <c r="C2288" s="32"/>
      <c r="D2288" s="11">
        <f>Rend_Filetadores[[#This Row],[Filé produzido (kg)]]-Rend_Filetadores[[#This Row],[Correção]]</f>
        <v>0</v>
      </c>
      <c r="E2288" s="16"/>
      <c r="F2288" s="16"/>
      <c r="G2288" s="12" t="str">
        <f t="shared" si="35"/>
        <v/>
      </c>
      <c r="H2288" s="13">
        <f>COUNTIF(Rend_Filetadores[Data],Rend_Filetadores[[#This Row],[Data]])</f>
        <v>0</v>
      </c>
      <c r="I2288" s="23" t="str">
        <f>IFERROR(Rend_Filetadores[[#This Row],[Filé produzido (kg)]]/SUMIF(Rend_Filetadores[Data],Rend_Filetadores[[#This Row],[Data]],Rend_Filetadores[Filé produzido (kg)]),"")</f>
        <v/>
      </c>
    </row>
    <row r="2289" spans="1:9" x14ac:dyDescent="0.3">
      <c r="A2289" s="8"/>
      <c r="B2289" s="9"/>
      <c r="C2289" s="32"/>
      <c r="D2289" s="11">
        <f>Rend_Filetadores[[#This Row],[Filé produzido (kg)]]-Rend_Filetadores[[#This Row],[Correção]]</f>
        <v>0</v>
      </c>
      <c r="E2289" s="16"/>
      <c r="F2289" s="16"/>
      <c r="G2289" s="12" t="str">
        <f t="shared" si="35"/>
        <v/>
      </c>
      <c r="H2289" s="13">
        <f>COUNTIF(Rend_Filetadores[Data],Rend_Filetadores[[#This Row],[Data]])</f>
        <v>0</v>
      </c>
      <c r="I2289" s="23" t="str">
        <f>IFERROR(Rend_Filetadores[[#This Row],[Filé produzido (kg)]]/SUMIF(Rend_Filetadores[Data],Rend_Filetadores[[#This Row],[Data]],Rend_Filetadores[Filé produzido (kg)]),"")</f>
        <v/>
      </c>
    </row>
    <row r="2290" spans="1:9" x14ac:dyDescent="0.3">
      <c r="A2290" s="8"/>
      <c r="B2290" s="9"/>
      <c r="C2290" s="32"/>
      <c r="D2290" s="11">
        <f>Rend_Filetadores[[#This Row],[Filé produzido (kg)]]-Rend_Filetadores[[#This Row],[Correção]]</f>
        <v>0</v>
      </c>
      <c r="E2290" s="16"/>
      <c r="F2290" s="16"/>
      <c r="G2290" s="12" t="str">
        <f t="shared" si="35"/>
        <v/>
      </c>
      <c r="H2290" s="13">
        <f>COUNTIF(Rend_Filetadores[Data],Rend_Filetadores[[#This Row],[Data]])</f>
        <v>0</v>
      </c>
      <c r="I2290" s="23" t="str">
        <f>IFERROR(Rend_Filetadores[[#This Row],[Filé produzido (kg)]]/SUMIF(Rend_Filetadores[Data],Rend_Filetadores[[#This Row],[Data]],Rend_Filetadores[Filé produzido (kg)]),"")</f>
        <v/>
      </c>
    </row>
    <row r="2291" spans="1:9" x14ac:dyDescent="0.3">
      <c r="A2291" s="8"/>
      <c r="B2291" s="9"/>
      <c r="C2291" s="32"/>
      <c r="D2291" s="11">
        <f>Rend_Filetadores[[#This Row],[Filé produzido (kg)]]-Rend_Filetadores[[#This Row],[Correção]]</f>
        <v>0</v>
      </c>
      <c r="E2291" s="16"/>
      <c r="F2291" s="16"/>
      <c r="G2291" s="12" t="str">
        <f t="shared" si="35"/>
        <v/>
      </c>
      <c r="H2291" s="13">
        <f>COUNTIF(Rend_Filetadores[Data],Rend_Filetadores[[#This Row],[Data]])</f>
        <v>0</v>
      </c>
      <c r="I2291" s="23" t="str">
        <f>IFERROR(Rend_Filetadores[[#This Row],[Filé produzido (kg)]]/SUMIF(Rend_Filetadores[Data],Rend_Filetadores[[#This Row],[Data]],Rend_Filetadores[Filé produzido (kg)]),"")</f>
        <v/>
      </c>
    </row>
    <row r="2292" spans="1:9" x14ac:dyDescent="0.3">
      <c r="A2292" s="8"/>
      <c r="B2292" s="9"/>
      <c r="C2292" s="32"/>
      <c r="D2292" s="11">
        <f>Rend_Filetadores[[#This Row],[Filé produzido (kg)]]-Rend_Filetadores[[#This Row],[Correção]]</f>
        <v>0</v>
      </c>
      <c r="E2292" s="16"/>
      <c r="F2292" s="16"/>
      <c r="G2292" s="12" t="str">
        <f t="shared" si="35"/>
        <v/>
      </c>
      <c r="H2292" s="13">
        <f>COUNTIF(Rend_Filetadores[Data],Rend_Filetadores[[#This Row],[Data]])</f>
        <v>0</v>
      </c>
      <c r="I2292" s="23" t="str">
        <f>IFERROR(Rend_Filetadores[[#This Row],[Filé produzido (kg)]]/SUMIF(Rend_Filetadores[Data],Rend_Filetadores[[#This Row],[Data]],Rend_Filetadores[Filé produzido (kg)]),"")</f>
        <v/>
      </c>
    </row>
    <row r="2293" spans="1:9" x14ac:dyDescent="0.3">
      <c r="A2293" s="8"/>
      <c r="B2293" s="9"/>
      <c r="C2293" s="32"/>
      <c r="D2293" s="11">
        <f>Rend_Filetadores[[#This Row],[Filé produzido (kg)]]-Rend_Filetadores[[#This Row],[Correção]]</f>
        <v>0</v>
      </c>
      <c r="E2293" s="16"/>
      <c r="F2293" s="16"/>
      <c r="G2293" s="12" t="str">
        <f t="shared" si="35"/>
        <v/>
      </c>
      <c r="H2293" s="13">
        <f>COUNTIF(Rend_Filetadores[Data],Rend_Filetadores[[#This Row],[Data]])</f>
        <v>0</v>
      </c>
      <c r="I2293" s="23" t="str">
        <f>IFERROR(Rend_Filetadores[[#This Row],[Filé produzido (kg)]]/SUMIF(Rend_Filetadores[Data],Rend_Filetadores[[#This Row],[Data]],Rend_Filetadores[Filé produzido (kg)]),"")</f>
        <v/>
      </c>
    </row>
    <row r="2294" spans="1:9" x14ac:dyDescent="0.3">
      <c r="A2294" s="8"/>
      <c r="B2294" s="9"/>
      <c r="C2294" s="32"/>
      <c r="D2294" s="11">
        <f>Rend_Filetadores[[#This Row],[Filé produzido (kg)]]-Rend_Filetadores[[#This Row],[Correção]]</f>
        <v>0</v>
      </c>
      <c r="E2294" s="16"/>
      <c r="F2294" s="16"/>
      <c r="G2294" s="12" t="str">
        <f t="shared" si="35"/>
        <v/>
      </c>
      <c r="H2294" s="13">
        <f>COUNTIF(Rend_Filetadores[Data],Rend_Filetadores[[#This Row],[Data]])</f>
        <v>0</v>
      </c>
      <c r="I2294" s="23" t="str">
        <f>IFERROR(Rend_Filetadores[[#This Row],[Filé produzido (kg)]]/SUMIF(Rend_Filetadores[Data],Rend_Filetadores[[#This Row],[Data]],Rend_Filetadores[Filé produzido (kg)]),"")</f>
        <v/>
      </c>
    </row>
    <row r="2295" spans="1:9" x14ac:dyDescent="0.3">
      <c r="A2295" s="8"/>
      <c r="B2295" s="9"/>
      <c r="C2295" s="32"/>
      <c r="D2295" s="11">
        <f>Rend_Filetadores[[#This Row],[Filé produzido (kg)]]-Rend_Filetadores[[#This Row],[Correção]]</f>
        <v>0</v>
      </c>
      <c r="E2295" s="16"/>
      <c r="F2295" s="16"/>
      <c r="G2295" s="12" t="str">
        <f t="shared" si="35"/>
        <v/>
      </c>
      <c r="H2295" s="13">
        <f>COUNTIF(Rend_Filetadores[Data],Rend_Filetadores[[#This Row],[Data]])</f>
        <v>0</v>
      </c>
      <c r="I2295" s="23" t="str">
        <f>IFERROR(Rend_Filetadores[[#This Row],[Filé produzido (kg)]]/SUMIF(Rend_Filetadores[Data],Rend_Filetadores[[#This Row],[Data]],Rend_Filetadores[Filé produzido (kg)]),"")</f>
        <v/>
      </c>
    </row>
    <row r="2296" spans="1:9" x14ac:dyDescent="0.3">
      <c r="A2296" s="8"/>
      <c r="B2296" s="9"/>
      <c r="C2296" s="32"/>
      <c r="D2296" s="11">
        <f>Rend_Filetadores[[#This Row],[Filé produzido (kg)]]-Rend_Filetadores[[#This Row],[Correção]]</f>
        <v>0</v>
      </c>
      <c r="E2296" s="16"/>
      <c r="F2296" s="16"/>
      <c r="G2296" s="12" t="str">
        <f t="shared" si="35"/>
        <v/>
      </c>
      <c r="H2296" s="13">
        <f>COUNTIF(Rend_Filetadores[Data],Rend_Filetadores[[#This Row],[Data]])</f>
        <v>0</v>
      </c>
      <c r="I2296" s="23" t="str">
        <f>IFERROR(Rend_Filetadores[[#This Row],[Filé produzido (kg)]]/SUMIF(Rend_Filetadores[Data],Rend_Filetadores[[#This Row],[Data]],Rend_Filetadores[Filé produzido (kg)]),"")</f>
        <v/>
      </c>
    </row>
    <row r="2297" spans="1:9" x14ac:dyDescent="0.3">
      <c r="A2297" s="8"/>
      <c r="B2297" s="9"/>
      <c r="C2297" s="32"/>
      <c r="D2297" s="11">
        <f>Rend_Filetadores[[#This Row],[Filé produzido (kg)]]-Rend_Filetadores[[#This Row],[Correção]]</f>
        <v>0</v>
      </c>
      <c r="E2297" s="16"/>
      <c r="F2297" s="16"/>
      <c r="G2297" s="12" t="str">
        <f t="shared" si="35"/>
        <v/>
      </c>
      <c r="H2297" s="13">
        <f>COUNTIF(Rend_Filetadores[Data],Rend_Filetadores[[#This Row],[Data]])</f>
        <v>0</v>
      </c>
      <c r="I2297" s="23" t="str">
        <f>IFERROR(Rend_Filetadores[[#This Row],[Filé produzido (kg)]]/SUMIF(Rend_Filetadores[Data],Rend_Filetadores[[#This Row],[Data]],Rend_Filetadores[Filé produzido (kg)]),"")</f>
        <v/>
      </c>
    </row>
    <row r="2298" spans="1:9" x14ac:dyDescent="0.3">
      <c r="A2298" s="8"/>
      <c r="B2298" s="9"/>
      <c r="C2298" s="32"/>
      <c r="D2298" s="11">
        <f>Rend_Filetadores[[#This Row],[Filé produzido (kg)]]-Rend_Filetadores[[#This Row],[Correção]]</f>
        <v>0</v>
      </c>
      <c r="E2298" s="16"/>
      <c r="F2298" s="16"/>
      <c r="G2298" s="12" t="str">
        <f t="shared" si="35"/>
        <v/>
      </c>
      <c r="H2298" s="13">
        <f>COUNTIF(Rend_Filetadores[Data],Rend_Filetadores[[#This Row],[Data]])</f>
        <v>0</v>
      </c>
      <c r="I2298" s="23" t="str">
        <f>IFERROR(Rend_Filetadores[[#This Row],[Filé produzido (kg)]]/SUMIF(Rend_Filetadores[Data],Rend_Filetadores[[#This Row],[Data]],Rend_Filetadores[Filé produzido (kg)]),"")</f>
        <v/>
      </c>
    </row>
    <row r="2299" spans="1:9" x14ac:dyDescent="0.3">
      <c r="A2299" s="8"/>
      <c r="B2299" s="9"/>
      <c r="C2299" s="32"/>
      <c r="D2299" s="11">
        <f>Rend_Filetadores[[#This Row],[Filé produzido (kg)]]-Rend_Filetadores[[#This Row],[Correção]]</f>
        <v>0</v>
      </c>
      <c r="E2299" s="16"/>
      <c r="F2299" s="16"/>
      <c r="G2299" s="12" t="str">
        <f t="shared" si="35"/>
        <v/>
      </c>
      <c r="H2299" s="13">
        <f>COUNTIF(Rend_Filetadores[Data],Rend_Filetadores[[#This Row],[Data]])</f>
        <v>0</v>
      </c>
      <c r="I2299" s="23" t="str">
        <f>IFERROR(Rend_Filetadores[[#This Row],[Filé produzido (kg)]]/SUMIF(Rend_Filetadores[Data],Rend_Filetadores[[#This Row],[Data]],Rend_Filetadores[Filé produzido (kg)]),"")</f>
        <v/>
      </c>
    </row>
    <row r="2300" spans="1:9" x14ac:dyDescent="0.3">
      <c r="A2300" s="8"/>
      <c r="B2300" s="9"/>
      <c r="C2300" s="32"/>
      <c r="D2300" s="11">
        <f>Rend_Filetadores[[#This Row],[Filé produzido (kg)]]-Rend_Filetadores[[#This Row],[Correção]]</f>
        <v>0</v>
      </c>
      <c r="E2300" s="16"/>
      <c r="F2300" s="16"/>
      <c r="G2300" s="12" t="str">
        <f t="shared" si="35"/>
        <v/>
      </c>
      <c r="H2300" s="13">
        <f>COUNTIF(Rend_Filetadores[Data],Rend_Filetadores[[#This Row],[Data]])</f>
        <v>0</v>
      </c>
      <c r="I2300" s="23" t="str">
        <f>IFERROR(Rend_Filetadores[[#This Row],[Filé produzido (kg)]]/SUMIF(Rend_Filetadores[Data],Rend_Filetadores[[#This Row],[Data]],Rend_Filetadores[Filé produzido (kg)]),"")</f>
        <v/>
      </c>
    </row>
    <row r="2301" spans="1:9" x14ac:dyDescent="0.3">
      <c r="A2301" s="8"/>
      <c r="B2301" s="9"/>
      <c r="C2301" s="32"/>
      <c r="D2301" s="11">
        <f>Rend_Filetadores[[#This Row],[Filé produzido (kg)]]-Rend_Filetadores[[#This Row],[Correção]]</f>
        <v>0</v>
      </c>
      <c r="E2301" s="16"/>
      <c r="F2301" s="16"/>
      <c r="G2301" s="12" t="str">
        <f t="shared" si="35"/>
        <v/>
      </c>
      <c r="H2301" s="13">
        <f>COUNTIF(Rend_Filetadores[Data],Rend_Filetadores[[#This Row],[Data]])</f>
        <v>0</v>
      </c>
      <c r="I2301" s="23" t="str">
        <f>IFERROR(Rend_Filetadores[[#This Row],[Filé produzido (kg)]]/SUMIF(Rend_Filetadores[Data],Rend_Filetadores[[#This Row],[Data]],Rend_Filetadores[Filé produzido (kg)]),"")</f>
        <v/>
      </c>
    </row>
    <row r="2302" spans="1:9" x14ac:dyDescent="0.3">
      <c r="A2302" s="8"/>
      <c r="B2302" s="9"/>
      <c r="C2302" s="32"/>
      <c r="D2302" s="11">
        <f>Rend_Filetadores[[#This Row],[Filé produzido (kg)]]-Rend_Filetadores[[#This Row],[Correção]]</f>
        <v>0</v>
      </c>
      <c r="E2302" s="16"/>
      <c r="F2302" s="16"/>
      <c r="G2302" s="12" t="str">
        <f t="shared" si="35"/>
        <v/>
      </c>
      <c r="H2302" s="13">
        <f>COUNTIF(Rend_Filetadores[Data],Rend_Filetadores[[#This Row],[Data]])</f>
        <v>0</v>
      </c>
      <c r="I2302" s="23" t="str">
        <f>IFERROR(Rend_Filetadores[[#This Row],[Filé produzido (kg)]]/SUMIF(Rend_Filetadores[Data],Rend_Filetadores[[#This Row],[Data]],Rend_Filetadores[Filé produzido (kg)]),"")</f>
        <v/>
      </c>
    </row>
    <row r="2303" spans="1:9" x14ac:dyDescent="0.3">
      <c r="A2303" s="8"/>
      <c r="B2303" s="9"/>
      <c r="C2303" s="32"/>
      <c r="D2303" s="11">
        <f>Rend_Filetadores[[#This Row],[Filé produzido (kg)]]-Rend_Filetadores[[#This Row],[Correção]]</f>
        <v>0</v>
      </c>
      <c r="E2303" s="16"/>
      <c r="F2303" s="16"/>
      <c r="G2303" s="12" t="str">
        <f t="shared" si="35"/>
        <v/>
      </c>
      <c r="H2303" s="13">
        <f>COUNTIF(Rend_Filetadores[Data],Rend_Filetadores[[#This Row],[Data]])</f>
        <v>0</v>
      </c>
      <c r="I2303" s="23" t="str">
        <f>IFERROR(Rend_Filetadores[[#This Row],[Filé produzido (kg)]]/SUMIF(Rend_Filetadores[Data],Rend_Filetadores[[#This Row],[Data]],Rend_Filetadores[Filé produzido (kg)]),"")</f>
        <v/>
      </c>
    </row>
    <row r="2304" spans="1:9" x14ac:dyDescent="0.3">
      <c r="A2304" s="8"/>
      <c r="B2304" s="9"/>
      <c r="C2304" s="32"/>
      <c r="D2304" s="11">
        <f>Rend_Filetadores[[#This Row],[Filé produzido (kg)]]-Rend_Filetadores[[#This Row],[Correção]]</f>
        <v>0</v>
      </c>
      <c r="E2304" s="16"/>
      <c r="F2304" s="16"/>
      <c r="G2304" s="12" t="str">
        <f t="shared" si="35"/>
        <v/>
      </c>
      <c r="H2304" s="13">
        <f>COUNTIF(Rend_Filetadores[Data],Rend_Filetadores[[#This Row],[Data]])</f>
        <v>0</v>
      </c>
      <c r="I2304" s="23" t="str">
        <f>IFERROR(Rend_Filetadores[[#This Row],[Filé produzido (kg)]]/SUMIF(Rend_Filetadores[Data],Rend_Filetadores[[#This Row],[Data]],Rend_Filetadores[Filé produzido (kg)]),"")</f>
        <v/>
      </c>
    </row>
    <row r="2305" spans="1:9" x14ac:dyDescent="0.3">
      <c r="A2305" s="8"/>
      <c r="B2305" s="9"/>
      <c r="C2305" s="32"/>
      <c r="D2305" s="11">
        <f>Rend_Filetadores[[#This Row],[Filé produzido (kg)]]-Rend_Filetadores[[#This Row],[Correção]]</f>
        <v>0</v>
      </c>
      <c r="E2305" s="16"/>
      <c r="F2305" s="16"/>
      <c r="G2305" s="12" t="str">
        <f t="shared" si="35"/>
        <v/>
      </c>
      <c r="H2305" s="13">
        <f>COUNTIF(Rend_Filetadores[Data],Rend_Filetadores[[#This Row],[Data]])</f>
        <v>0</v>
      </c>
      <c r="I2305" s="23" t="str">
        <f>IFERROR(Rend_Filetadores[[#This Row],[Filé produzido (kg)]]/SUMIF(Rend_Filetadores[Data],Rend_Filetadores[[#This Row],[Data]],Rend_Filetadores[Filé produzido (kg)]),"")</f>
        <v/>
      </c>
    </row>
    <row r="2306" spans="1:9" x14ac:dyDescent="0.3">
      <c r="A2306" s="8"/>
      <c r="B2306" s="9"/>
      <c r="C2306" s="32"/>
      <c r="D2306" s="11">
        <f>Rend_Filetadores[[#This Row],[Filé produzido (kg)]]-Rend_Filetadores[[#This Row],[Correção]]</f>
        <v>0</v>
      </c>
      <c r="E2306" s="16"/>
      <c r="F2306" s="16"/>
      <c r="G2306" s="12" t="str">
        <f t="shared" si="35"/>
        <v/>
      </c>
      <c r="H2306" s="13">
        <f>COUNTIF(Rend_Filetadores[Data],Rend_Filetadores[[#This Row],[Data]])</f>
        <v>0</v>
      </c>
      <c r="I2306" s="23" t="str">
        <f>IFERROR(Rend_Filetadores[[#This Row],[Filé produzido (kg)]]/SUMIF(Rend_Filetadores[Data],Rend_Filetadores[[#This Row],[Data]],Rend_Filetadores[Filé produzido (kg)]),"")</f>
        <v/>
      </c>
    </row>
    <row r="2307" spans="1:9" x14ac:dyDescent="0.3">
      <c r="A2307" s="8"/>
      <c r="B2307" s="9"/>
      <c r="C2307" s="32"/>
      <c r="D2307" s="11">
        <f>Rend_Filetadores[[#This Row],[Filé produzido (kg)]]-Rend_Filetadores[[#This Row],[Correção]]</f>
        <v>0</v>
      </c>
      <c r="E2307" s="16"/>
      <c r="F2307" s="16"/>
      <c r="G2307" s="12" t="str">
        <f t="shared" si="35"/>
        <v/>
      </c>
      <c r="H2307" s="13">
        <f>COUNTIF(Rend_Filetadores[Data],Rend_Filetadores[[#This Row],[Data]])</f>
        <v>0</v>
      </c>
      <c r="I2307" s="23" t="str">
        <f>IFERROR(Rend_Filetadores[[#This Row],[Filé produzido (kg)]]/SUMIF(Rend_Filetadores[Data],Rend_Filetadores[[#This Row],[Data]],Rend_Filetadores[Filé produzido (kg)]),"")</f>
        <v/>
      </c>
    </row>
    <row r="2308" spans="1:9" x14ac:dyDescent="0.3">
      <c r="A2308" s="8"/>
      <c r="B2308" s="9"/>
      <c r="C2308" s="32"/>
      <c r="D2308" s="11">
        <f>Rend_Filetadores[[#This Row],[Filé produzido (kg)]]-Rend_Filetadores[[#This Row],[Correção]]</f>
        <v>0</v>
      </c>
      <c r="E2308" s="16"/>
      <c r="F2308" s="16"/>
      <c r="G2308" s="12" t="str">
        <f t="shared" ref="G2308:G2371" si="36">IFERROR(D2308/C2308,"")</f>
        <v/>
      </c>
      <c r="H2308" s="13">
        <f>COUNTIF(Rend_Filetadores[Data],Rend_Filetadores[[#This Row],[Data]])</f>
        <v>0</v>
      </c>
      <c r="I2308" s="23" t="str">
        <f>IFERROR(Rend_Filetadores[[#This Row],[Filé produzido (kg)]]/SUMIF(Rend_Filetadores[Data],Rend_Filetadores[[#This Row],[Data]],Rend_Filetadores[Filé produzido (kg)]),"")</f>
        <v/>
      </c>
    </row>
    <row r="2309" spans="1:9" x14ac:dyDescent="0.3">
      <c r="A2309" s="8"/>
      <c r="B2309" s="9"/>
      <c r="C2309" s="32"/>
      <c r="D2309" s="11">
        <f>Rend_Filetadores[[#This Row],[Filé produzido (kg)]]-Rend_Filetadores[[#This Row],[Correção]]</f>
        <v>0</v>
      </c>
      <c r="E2309" s="16"/>
      <c r="F2309" s="16"/>
      <c r="G2309" s="12" t="str">
        <f t="shared" si="36"/>
        <v/>
      </c>
      <c r="H2309" s="13">
        <f>COUNTIF(Rend_Filetadores[Data],Rend_Filetadores[[#This Row],[Data]])</f>
        <v>0</v>
      </c>
      <c r="I2309" s="23" t="str">
        <f>IFERROR(Rend_Filetadores[[#This Row],[Filé produzido (kg)]]/SUMIF(Rend_Filetadores[Data],Rend_Filetadores[[#This Row],[Data]],Rend_Filetadores[Filé produzido (kg)]),"")</f>
        <v/>
      </c>
    </row>
    <row r="2310" spans="1:9" x14ac:dyDescent="0.3">
      <c r="A2310" s="8"/>
      <c r="B2310" s="9"/>
      <c r="C2310" s="32"/>
      <c r="D2310" s="11">
        <f>Rend_Filetadores[[#This Row],[Filé produzido (kg)]]-Rend_Filetadores[[#This Row],[Correção]]</f>
        <v>0</v>
      </c>
      <c r="E2310" s="16"/>
      <c r="F2310" s="16"/>
      <c r="G2310" s="12" t="str">
        <f t="shared" si="36"/>
        <v/>
      </c>
      <c r="H2310" s="13">
        <f>COUNTIF(Rend_Filetadores[Data],Rend_Filetadores[[#This Row],[Data]])</f>
        <v>0</v>
      </c>
      <c r="I2310" s="23" t="str">
        <f>IFERROR(Rend_Filetadores[[#This Row],[Filé produzido (kg)]]/SUMIF(Rend_Filetadores[Data],Rend_Filetadores[[#This Row],[Data]],Rend_Filetadores[Filé produzido (kg)]),"")</f>
        <v/>
      </c>
    </row>
    <row r="2311" spans="1:9" x14ac:dyDescent="0.3">
      <c r="A2311" s="8"/>
      <c r="B2311" s="9"/>
      <c r="C2311" s="32"/>
      <c r="D2311" s="11">
        <f>Rend_Filetadores[[#This Row],[Filé produzido (kg)]]-Rend_Filetadores[[#This Row],[Correção]]</f>
        <v>0</v>
      </c>
      <c r="E2311" s="16"/>
      <c r="F2311" s="16"/>
      <c r="G2311" s="12" t="str">
        <f t="shared" si="36"/>
        <v/>
      </c>
      <c r="H2311" s="13">
        <f>COUNTIF(Rend_Filetadores[Data],Rend_Filetadores[[#This Row],[Data]])</f>
        <v>0</v>
      </c>
      <c r="I2311" s="23" t="str">
        <f>IFERROR(Rend_Filetadores[[#This Row],[Filé produzido (kg)]]/SUMIF(Rend_Filetadores[Data],Rend_Filetadores[[#This Row],[Data]],Rend_Filetadores[Filé produzido (kg)]),"")</f>
        <v/>
      </c>
    </row>
    <row r="2312" spans="1:9" x14ac:dyDescent="0.3">
      <c r="A2312" s="8"/>
      <c r="B2312" s="9"/>
      <c r="C2312" s="32"/>
      <c r="D2312" s="11">
        <f>Rend_Filetadores[[#This Row],[Filé produzido (kg)]]-Rend_Filetadores[[#This Row],[Correção]]</f>
        <v>0</v>
      </c>
      <c r="E2312" s="16"/>
      <c r="F2312" s="16"/>
      <c r="G2312" s="12" t="str">
        <f t="shared" si="36"/>
        <v/>
      </c>
      <c r="H2312" s="13">
        <f>COUNTIF(Rend_Filetadores[Data],Rend_Filetadores[[#This Row],[Data]])</f>
        <v>0</v>
      </c>
      <c r="I2312" s="23" t="str">
        <f>IFERROR(Rend_Filetadores[[#This Row],[Filé produzido (kg)]]/SUMIF(Rend_Filetadores[Data],Rend_Filetadores[[#This Row],[Data]],Rend_Filetadores[Filé produzido (kg)]),"")</f>
        <v/>
      </c>
    </row>
    <row r="2313" spans="1:9" x14ac:dyDescent="0.3">
      <c r="A2313" s="8"/>
      <c r="B2313" s="9"/>
      <c r="C2313" s="32"/>
      <c r="D2313" s="11">
        <f>Rend_Filetadores[[#This Row],[Filé produzido (kg)]]-Rend_Filetadores[[#This Row],[Correção]]</f>
        <v>0</v>
      </c>
      <c r="E2313" s="16"/>
      <c r="F2313" s="16"/>
      <c r="G2313" s="12" t="str">
        <f t="shared" si="36"/>
        <v/>
      </c>
      <c r="H2313" s="13">
        <f>COUNTIF(Rend_Filetadores[Data],Rend_Filetadores[[#This Row],[Data]])</f>
        <v>0</v>
      </c>
      <c r="I2313" s="23" t="str">
        <f>IFERROR(Rend_Filetadores[[#This Row],[Filé produzido (kg)]]/SUMIF(Rend_Filetadores[Data],Rend_Filetadores[[#This Row],[Data]],Rend_Filetadores[Filé produzido (kg)]),"")</f>
        <v/>
      </c>
    </row>
    <row r="2314" spans="1:9" x14ac:dyDescent="0.3">
      <c r="A2314" s="8"/>
      <c r="B2314" s="9"/>
      <c r="C2314" s="32"/>
      <c r="D2314" s="11">
        <f>Rend_Filetadores[[#This Row],[Filé produzido (kg)]]-Rend_Filetadores[[#This Row],[Correção]]</f>
        <v>0</v>
      </c>
      <c r="E2314" s="16"/>
      <c r="F2314" s="16"/>
      <c r="G2314" s="12" t="str">
        <f t="shared" si="36"/>
        <v/>
      </c>
      <c r="H2314" s="13">
        <f>COUNTIF(Rend_Filetadores[Data],Rend_Filetadores[[#This Row],[Data]])</f>
        <v>0</v>
      </c>
      <c r="I2314" s="23" t="str">
        <f>IFERROR(Rend_Filetadores[[#This Row],[Filé produzido (kg)]]/SUMIF(Rend_Filetadores[Data],Rend_Filetadores[[#This Row],[Data]],Rend_Filetadores[Filé produzido (kg)]),"")</f>
        <v/>
      </c>
    </row>
    <row r="2315" spans="1:9" x14ac:dyDescent="0.3">
      <c r="A2315" s="8"/>
      <c r="B2315" s="9"/>
      <c r="C2315" s="32"/>
      <c r="D2315" s="11">
        <f>Rend_Filetadores[[#This Row],[Filé produzido (kg)]]-Rend_Filetadores[[#This Row],[Correção]]</f>
        <v>0</v>
      </c>
      <c r="E2315" s="16"/>
      <c r="F2315" s="16"/>
      <c r="G2315" s="12" t="str">
        <f t="shared" si="36"/>
        <v/>
      </c>
      <c r="H2315" s="13">
        <f>COUNTIF(Rend_Filetadores[Data],Rend_Filetadores[[#This Row],[Data]])</f>
        <v>0</v>
      </c>
      <c r="I2315" s="23" t="str">
        <f>IFERROR(Rend_Filetadores[[#This Row],[Filé produzido (kg)]]/SUMIF(Rend_Filetadores[Data],Rend_Filetadores[[#This Row],[Data]],Rend_Filetadores[Filé produzido (kg)]),"")</f>
        <v/>
      </c>
    </row>
    <row r="2316" spans="1:9" x14ac:dyDescent="0.3">
      <c r="A2316" s="8"/>
      <c r="B2316" s="9"/>
      <c r="C2316" s="32"/>
      <c r="D2316" s="11">
        <f>Rend_Filetadores[[#This Row],[Filé produzido (kg)]]-Rend_Filetadores[[#This Row],[Correção]]</f>
        <v>0</v>
      </c>
      <c r="E2316" s="16"/>
      <c r="F2316" s="16"/>
      <c r="G2316" s="12" t="str">
        <f t="shared" si="36"/>
        <v/>
      </c>
      <c r="H2316" s="13">
        <f>COUNTIF(Rend_Filetadores[Data],Rend_Filetadores[[#This Row],[Data]])</f>
        <v>0</v>
      </c>
      <c r="I2316" s="23" t="str">
        <f>IFERROR(Rend_Filetadores[[#This Row],[Filé produzido (kg)]]/SUMIF(Rend_Filetadores[Data],Rend_Filetadores[[#This Row],[Data]],Rend_Filetadores[Filé produzido (kg)]),"")</f>
        <v/>
      </c>
    </row>
    <row r="2317" spans="1:9" x14ac:dyDescent="0.3">
      <c r="A2317" s="8"/>
      <c r="B2317" s="9"/>
      <c r="C2317" s="32"/>
      <c r="D2317" s="11">
        <f>Rend_Filetadores[[#This Row],[Filé produzido (kg)]]-Rend_Filetadores[[#This Row],[Correção]]</f>
        <v>0</v>
      </c>
      <c r="E2317" s="16"/>
      <c r="F2317" s="16"/>
      <c r="G2317" s="12" t="str">
        <f t="shared" si="36"/>
        <v/>
      </c>
      <c r="H2317" s="13">
        <f>COUNTIF(Rend_Filetadores[Data],Rend_Filetadores[[#This Row],[Data]])</f>
        <v>0</v>
      </c>
      <c r="I2317" s="23" t="str">
        <f>IFERROR(Rend_Filetadores[[#This Row],[Filé produzido (kg)]]/SUMIF(Rend_Filetadores[Data],Rend_Filetadores[[#This Row],[Data]],Rend_Filetadores[Filé produzido (kg)]),"")</f>
        <v/>
      </c>
    </row>
    <row r="2318" spans="1:9" x14ac:dyDescent="0.3">
      <c r="A2318" s="8"/>
      <c r="B2318" s="9"/>
      <c r="C2318" s="32"/>
      <c r="D2318" s="11">
        <f>Rend_Filetadores[[#This Row],[Filé produzido (kg)]]-Rend_Filetadores[[#This Row],[Correção]]</f>
        <v>0</v>
      </c>
      <c r="E2318" s="16"/>
      <c r="F2318" s="16"/>
      <c r="G2318" s="12" t="str">
        <f t="shared" si="36"/>
        <v/>
      </c>
      <c r="H2318" s="13">
        <f>COUNTIF(Rend_Filetadores[Data],Rend_Filetadores[[#This Row],[Data]])</f>
        <v>0</v>
      </c>
      <c r="I2318" s="23" t="str">
        <f>IFERROR(Rend_Filetadores[[#This Row],[Filé produzido (kg)]]/SUMIF(Rend_Filetadores[Data],Rend_Filetadores[[#This Row],[Data]],Rend_Filetadores[Filé produzido (kg)]),"")</f>
        <v/>
      </c>
    </row>
    <row r="2319" spans="1:9" x14ac:dyDescent="0.3">
      <c r="A2319" s="8"/>
      <c r="B2319" s="9"/>
      <c r="C2319" s="32"/>
      <c r="D2319" s="11">
        <f>Rend_Filetadores[[#This Row],[Filé produzido (kg)]]-Rend_Filetadores[[#This Row],[Correção]]</f>
        <v>0</v>
      </c>
      <c r="E2319" s="16"/>
      <c r="F2319" s="16"/>
      <c r="G2319" s="12" t="str">
        <f t="shared" si="36"/>
        <v/>
      </c>
      <c r="H2319" s="13">
        <f>COUNTIF(Rend_Filetadores[Data],Rend_Filetadores[[#This Row],[Data]])</f>
        <v>0</v>
      </c>
      <c r="I2319" s="23" t="str">
        <f>IFERROR(Rend_Filetadores[[#This Row],[Filé produzido (kg)]]/SUMIF(Rend_Filetadores[Data],Rend_Filetadores[[#This Row],[Data]],Rend_Filetadores[Filé produzido (kg)]),"")</f>
        <v/>
      </c>
    </row>
    <row r="2320" spans="1:9" x14ac:dyDescent="0.3">
      <c r="A2320" s="8"/>
      <c r="B2320" s="9"/>
      <c r="C2320" s="32"/>
      <c r="D2320" s="11">
        <f>Rend_Filetadores[[#This Row],[Filé produzido (kg)]]-Rend_Filetadores[[#This Row],[Correção]]</f>
        <v>0</v>
      </c>
      <c r="E2320" s="16"/>
      <c r="F2320" s="16"/>
      <c r="G2320" s="12" t="str">
        <f t="shared" si="36"/>
        <v/>
      </c>
      <c r="H2320" s="13">
        <f>COUNTIF(Rend_Filetadores[Data],Rend_Filetadores[[#This Row],[Data]])</f>
        <v>0</v>
      </c>
      <c r="I2320" s="23" t="str">
        <f>IFERROR(Rend_Filetadores[[#This Row],[Filé produzido (kg)]]/SUMIF(Rend_Filetadores[Data],Rend_Filetadores[[#This Row],[Data]],Rend_Filetadores[Filé produzido (kg)]),"")</f>
        <v/>
      </c>
    </row>
    <row r="2321" spans="1:9" x14ac:dyDescent="0.3">
      <c r="A2321" s="8"/>
      <c r="B2321" s="9"/>
      <c r="C2321" s="32"/>
      <c r="D2321" s="11">
        <f>Rend_Filetadores[[#This Row],[Filé produzido (kg)]]-Rend_Filetadores[[#This Row],[Correção]]</f>
        <v>0</v>
      </c>
      <c r="E2321" s="16"/>
      <c r="F2321" s="16"/>
      <c r="G2321" s="12" t="str">
        <f t="shared" si="36"/>
        <v/>
      </c>
      <c r="H2321" s="13">
        <f>COUNTIF(Rend_Filetadores[Data],Rend_Filetadores[[#This Row],[Data]])</f>
        <v>0</v>
      </c>
      <c r="I2321" s="23" t="str">
        <f>IFERROR(Rend_Filetadores[[#This Row],[Filé produzido (kg)]]/SUMIF(Rend_Filetadores[Data],Rend_Filetadores[[#This Row],[Data]],Rend_Filetadores[Filé produzido (kg)]),"")</f>
        <v/>
      </c>
    </row>
    <row r="2322" spans="1:9" x14ac:dyDescent="0.3">
      <c r="A2322" s="8"/>
      <c r="B2322" s="9"/>
      <c r="C2322" s="32"/>
      <c r="D2322" s="11">
        <f>Rend_Filetadores[[#This Row],[Filé produzido (kg)]]-Rend_Filetadores[[#This Row],[Correção]]</f>
        <v>0</v>
      </c>
      <c r="E2322" s="16"/>
      <c r="F2322" s="16"/>
      <c r="G2322" s="12" t="str">
        <f t="shared" si="36"/>
        <v/>
      </c>
      <c r="H2322" s="13">
        <f>COUNTIF(Rend_Filetadores[Data],Rend_Filetadores[[#This Row],[Data]])</f>
        <v>0</v>
      </c>
      <c r="I2322" s="23" t="str">
        <f>IFERROR(Rend_Filetadores[[#This Row],[Filé produzido (kg)]]/SUMIF(Rend_Filetadores[Data],Rend_Filetadores[[#This Row],[Data]],Rend_Filetadores[Filé produzido (kg)]),"")</f>
        <v/>
      </c>
    </row>
    <row r="2323" spans="1:9" x14ac:dyDescent="0.3">
      <c r="A2323" s="8"/>
      <c r="B2323" s="9"/>
      <c r="C2323" s="32"/>
      <c r="D2323" s="11">
        <f>Rend_Filetadores[[#This Row],[Filé produzido (kg)]]-Rend_Filetadores[[#This Row],[Correção]]</f>
        <v>0</v>
      </c>
      <c r="E2323" s="16"/>
      <c r="F2323" s="16"/>
      <c r="G2323" s="12" t="str">
        <f t="shared" si="36"/>
        <v/>
      </c>
      <c r="H2323" s="13">
        <f>COUNTIF(Rend_Filetadores[Data],Rend_Filetadores[[#This Row],[Data]])</f>
        <v>0</v>
      </c>
      <c r="I2323" s="23" t="str">
        <f>IFERROR(Rend_Filetadores[[#This Row],[Filé produzido (kg)]]/SUMIF(Rend_Filetadores[Data],Rend_Filetadores[[#This Row],[Data]],Rend_Filetadores[Filé produzido (kg)]),"")</f>
        <v/>
      </c>
    </row>
    <row r="2324" spans="1:9" x14ac:dyDescent="0.3">
      <c r="A2324" s="8"/>
      <c r="B2324" s="9"/>
      <c r="C2324" s="32"/>
      <c r="D2324" s="11">
        <f>Rend_Filetadores[[#This Row],[Filé produzido (kg)]]-Rend_Filetadores[[#This Row],[Correção]]</f>
        <v>0</v>
      </c>
      <c r="E2324" s="16"/>
      <c r="F2324" s="16"/>
      <c r="G2324" s="12" t="str">
        <f t="shared" si="36"/>
        <v/>
      </c>
      <c r="H2324" s="13">
        <f>COUNTIF(Rend_Filetadores[Data],Rend_Filetadores[[#This Row],[Data]])</f>
        <v>0</v>
      </c>
      <c r="I2324" s="23" t="str">
        <f>IFERROR(Rend_Filetadores[[#This Row],[Filé produzido (kg)]]/SUMIF(Rend_Filetadores[Data],Rend_Filetadores[[#This Row],[Data]],Rend_Filetadores[Filé produzido (kg)]),"")</f>
        <v/>
      </c>
    </row>
    <row r="2325" spans="1:9" x14ac:dyDescent="0.3">
      <c r="A2325" s="8"/>
      <c r="B2325" s="9"/>
      <c r="C2325" s="32"/>
      <c r="D2325" s="11">
        <f>Rend_Filetadores[[#This Row],[Filé produzido (kg)]]-Rend_Filetadores[[#This Row],[Correção]]</f>
        <v>0</v>
      </c>
      <c r="E2325" s="16"/>
      <c r="F2325" s="16"/>
      <c r="G2325" s="12" t="str">
        <f t="shared" si="36"/>
        <v/>
      </c>
      <c r="H2325" s="13">
        <f>COUNTIF(Rend_Filetadores[Data],Rend_Filetadores[[#This Row],[Data]])</f>
        <v>0</v>
      </c>
      <c r="I2325" s="23" t="str">
        <f>IFERROR(Rend_Filetadores[[#This Row],[Filé produzido (kg)]]/SUMIF(Rend_Filetadores[Data],Rend_Filetadores[[#This Row],[Data]],Rend_Filetadores[Filé produzido (kg)]),"")</f>
        <v/>
      </c>
    </row>
    <row r="2326" spans="1:9" x14ac:dyDescent="0.3">
      <c r="A2326" s="8"/>
      <c r="B2326" s="9"/>
      <c r="C2326" s="32"/>
      <c r="D2326" s="11">
        <f>Rend_Filetadores[[#This Row],[Filé produzido (kg)]]-Rend_Filetadores[[#This Row],[Correção]]</f>
        <v>0</v>
      </c>
      <c r="E2326" s="16"/>
      <c r="F2326" s="16"/>
      <c r="G2326" s="12" t="str">
        <f t="shared" si="36"/>
        <v/>
      </c>
      <c r="H2326" s="13">
        <f>COUNTIF(Rend_Filetadores[Data],Rend_Filetadores[[#This Row],[Data]])</f>
        <v>0</v>
      </c>
      <c r="I2326" s="23" t="str">
        <f>IFERROR(Rend_Filetadores[[#This Row],[Filé produzido (kg)]]/SUMIF(Rend_Filetadores[Data],Rend_Filetadores[[#This Row],[Data]],Rend_Filetadores[Filé produzido (kg)]),"")</f>
        <v/>
      </c>
    </row>
    <row r="2327" spans="1:9" x14ac:dyDescent="0.3">
      <c r="A2327" s="8"/>
      <c r="B2327" s="9"/>
      <c r="C2327" s="32"/>
      <c r="D2327" s="11">
        <f>Rend_Filetadores[[#This Row],[Filé produzido (kg)]]-Rend_Filetadores[[#This Row],[Correção]]</f>
        <v>0</v>
      </c>
      <c r="E2327" s="16"/>
      <c r="F2327" s="16"/>
      <c r="G2327" s="12" t="str">
        <f t="shared" si="36"/>
        <v/>
      </c>
      <c r="H2327" s="13">
        <f>COUNTIF(Rend_Filetadores[Data],Rend_Filetadores[[#This Row],[Data]])</f>
        <v>0</v>
      </c>
      <c r="I2327" s="23" t="str">
        <f>IFERROR(Rend_Filetadores[[#This Row],[Filé produzido (kg)]]/SUMIF(Rend_Filetadores[Data],Rend_Filetadores[[#This Row],[Data]],Rend_Filetadores[Filé produzido (kg)]),"")</f>
        <v/>
      </c>
    </row>
    <row r="2328" spans="1:9" x14ac:dyDescent="0.3">
      <c r="A2328" s="8"/>
      <c r="B2328" s="9"/>
      <c r="C2328" s="32"/>
      <c r="D2328" s="11">
        <f>Rend_Filetadores[[#This Row],[Filé produzido (kg)]]-Rend_Filetadores[[#This Row],[Correção]]</f>
        <v>0</v>
      </c>
      <c r="E2328" s="16"/>
      <c r="F2328" s="16"/>
      <c r="G2328" s="12" t="str">
        <f t="shared" si="36"/>
        <v/>
      </c>
      <c r="H2328" s="13">
        <f>COUNTIF(Rend_Filetadores[Data],Rend_Filetadores[[#This Row],[Data]])</f>
        <v>0</v>
      </c>
      <c r="I2328" s="23" t="str">
        <f>IFERROR(Rend_Filetadores[[#This Row],[Filé produzido (kg)]]/SUMIF(Rend_Filetadores[Data],Rend_Filetadores[[#This Row],[Data]],Rend_Filetadores[Filé produzido (kg)]),"")</f>
        <v/>
      </c>
    </row>
    <row r="2329" spans="1:9" x14ac:dyDescent="0.3">
      <c r="A2329" s="8"/>
      <c r="B2329" s="9"/>
      <c r="C2329" s="32"/>
      <c r="D2329" s="11">
        <f>Rend_Filetadores[[#This Row],[Filé produzido (kg)]]-Rend_Filetadores[[#This Row],[Correção]]</f>
        <v>0</v>
      </c>
      <c r="E2329" s="16"/>
      <c r="F2329" s="16"/>
      <c r="G2329" s="12" t="str">
        <f t="shared" si="36"/>
        <v/>
      </c>
      <c r="H2329" s="13">
        <f>COUNTIF(Rend_Filetadores[Data],Rend_Filetadores[[#This Row],[Data]])</f>
        <v>0</v>
      </c>
      <c r="I2329" s="23" t="str">
        <f>IFERROR(Rend_Filetadores[[#This Row],[Filé produzido (kg)]]/SUMIF(Rend_Filetadores[Data],Rend_Filetadores[[#This Row],[Data]],Rend_Filetadores[Filé produzido (kg)]),"")</f>
        <v/>
      </c>
    </row>
    <row r="2330" spans="1:9" x14ac:dyDescent="0.3">
      <c r="A2330" s="8"/>
      <c r="B2330" s="9"/>
      <c r="C2330" s="32"/>
      <c r="D2330" s="11">
        <f>Rend_Filetadores[[#This Row],[Filé produzido (kg)]]-Rend_Filetadores[[#This Row],[Correção]]</f>
        <v>0</v>
      </c>
      <c r="E2330" s="16"/>
      <c r="F2330" s="16"/>
      <c r="G2330" s="12" t="str">
        <f t="shared" si="36"/>
        <v/>
      </c>
      <c r="H2330" s="13">
        <f>COUNTIF(Rend_Filetadores[Data],Rend_Filetadores[[#This Row],[Data]])</f>
        <v>0</v>
      </c>
      <c r="I2330" s="23" t="str">
        <f>IFERROR(Rend_Filetadores[[#This Row],[Filé produzido (kg)]]/SUMIF(Rend_Filetadores[Data],Rend_Filetadores[[#This Row],[Data]],Rend_Filetadores[Filé produzido (kg)]),"")</f>
        <v/>
      </c>
    </row>
    <row r="2331" spans="1:9" x14ac:dyDescent="0.3">
      <c r="A2331" s="8"/>
      <c r="B2331" s="9"/>
      <c r="C2331" s="32"/>
      <c r="D2331" s="11">
        <f>Rend_Filetadores[[#This Row],[Filé produzido (kg)]]-Rend_Filetadores[[#This Row],[Correção]]</f>
        <v>0</v>
      </c>
      <c r="E2331" s="16"/>
      <c r="F2331" s="16"/>
      <c r="G2331" s="12" t="str">
        <f t="shared" si="36"/>
        <v/>
      </c>
      <c r="H2331" s="13">
        <f>COUNTIF(Rend_Filetadores[Data],Rend_Filetadores[[#This Row],[Data]])</f>
        <v>0</v>
      </c>
      <c r="I2331" s="23" t="str">
        <f>IFERROR(Rend_Filetadores[[#This Row],[Filé produzido (kg)]]/SUMIF(Rend_Filetadores[Data],Rend_Filetadores[[#This Row],[Data]],Rend_Filetadores[Filé produzido (kg)]),"")</f>
        <v/>
      </c>
    </row>
    <row r="2332" spans="1:9" x14ac:dyDescent="0.3">
      <c r="A2332" s="8"/>
      <c r="B2332" s="9"/>
      <c r="C2332" s="32"/>
      <c r="D2332" s="11">
        <f>Rend_Filetadores[[#This Row],[Filé produzido (kg)]]-Rend_Filetadores[[#This Row],[Correção]]</f>
        <v>0</v>
      </c>
      <c r="E2332" s="16"/>
      <c r="F2332" s="16"/>
      <c r="G2332" s="12" t="str">
        <f t="shared" si="36"/>
        <v/>
      </c>
      <c r="H2332" s="13">
        <f>COUNTIF(Rend_Filetadores[Data],Rend_Filetadores[[#This Row],[Data]])</f>
        <v>0</v>
      </c>
      <c r="I2332" s="23" t="str">
        <f>IFERROR(Rend_Filetadores[[#This Row],[Filé produzido (kg)]]/SUMIF(Rend_Filetadores[Data],Rend_Filetadores[[#This Row],[Data]],Rend_Filetadores[Filé produzido (kg)]),"")</f>
        <v/>
      </c>
    </row>
    <row r="2333" spans="1:9" x14ac:dyDescent="0.3">
      <c r="A2333" s="8"/>
      <c r="B2333" s="9"/>
      <c r="C2333" s="32"/>
      <c r="D2333" s="11">
        <f>Rend_Filetadores[[#This Row],[Filé produzido (kg)]]-Rend_Filetadores[[#This Row],[Correção]]</f>
        <v>0</v>
      </c>
      <c r="E2333" s="16"/>
      <c r="F2333" s="16"/>
      <c r="G2333" s="12" t="str">
        <f t="shared" si="36"/>
        <v/>
      </c>
      <c r="H2333" s="13">
        <f>COUNTIF(Rend_Filetadores[Data],Rend_Filetadores[[#This Row],[Data]])</f>
        <v>0</v>
      </c>
      <c r="I2333" s="23" t="str">
        <f>IFERROR(Rend_Filetadores[[#This Row],[Filé produzido (kg)]]/SUMIF(Rend_Filetadores[Data],Rend_Filetadores[[#This Row],[Data]],Rend_Filetadores[Filé produzido (kg)]),"")</f>
        <v/>
      </c>
    </row>
    <row r="2334" spans="1:9" x14ac:dyDescent="0.3">
      <c r="A2334" s="8"/>
      <c r="B2334" s="9"/>
      <c r="C2334" s="32"/>
      <c r="D2334" s="11">
        <f>Rend_Filetadores[[#This Row],[Filé produzido (kg)]]-Rend_Filetadores[[#This Row],[Correção]]</f>
        <v>0</v>
      </c>
      <c r="E2334" s="16"/>
      <c r="F2334" s="16"/>
      <c r="G2334" s="12" t="str">
        <f t="shared" si="36"/>
        <v/>
      </c>
      <c r="H2334" s="13">
        <f>COUNTIF(Rend_Filetadores[Data],Rend_Filetadores[[#This Row],[Data]])</f>
        <v>0</v>
      </c>
      <c r="I2334" s="23" t="str">
        <f>IFERROR(Rend_Filetadores[[#This Row],[Filé produzido (kg)]]/SUMIF(Rend_Filetadores[Data],Rend_Filetadores[[#This Row],[Data]],Rend_Filetadores[Filé produzido (kg)]),"")</f>
        <v/>
      </c>
    </row>
    <row r="2335" spans="1:9" x14ac:dyDescent="0.3">
      <c r="A2335" s="8"/>
      <c r="B2335" s="9"/>
      <c r="C2335" s="32"/>
      <c r="D2335" s="11">
        <f>Rend_Filetadores[[#This Row],[Filé produzido (kg)]]-Rend_Filetadores[[#This Row],[Correção]]</f>
        <v>0</v>
      </c>
      <c r="E2335" s="16"/>
      <c r="F2335" s="16"/>
      <c r="G2335" s="12" t="str">
        <f t="shared" si="36"/>
        <v/>
      </c>
      <c r="H2335" s="13">
        <f>COUNTIF(Rend_Filetadores[Data],Rend_Filetadores[[#This Row],[Data]])</f>
        <v>0</v>
      </c>
      <c r="I2335" s="23" t="str">
        <f>IFERROR(Rend_Filetadores[[#This Row],[Filé produzido (kg)]]/SUMIF(Rend_Filetadores[Data],Rend_Filetadores[[#This Row],[Data]],Rend_Filetadores[Filé produzido (kg)]),"")</f>
        <v/>
      </c>
    </row>
    <row r="2336" spans="1:9" x14ac:dyDescent="0.3">
      <c r="A2336" s="8"/>
      <c r="B2336" s="9"/>
      <c r="C2336" s="32"/>
      <c r="D2336" s="11">
        <f>Rend_Filetadores[[#This Row],[Filé produzido (kg)]]-Rend_Filetadores[[#This Row],[Correção]]</f>
        <v>0</v>
      </c>
      <c r="E2336" s="16"/>
      <c r="F2336" s="16"/>
      <c r="G2336" s="12" t="str">
        <f t="shared" si="36"/>
        <v/>
      </c>
      <c r="H2336" s="13">
        <f>COUNTIF(Rend_Filetadores[Data],Rend_Filetadores[[#This Row],[Data]])</f>
        <v>0</v>
      </c>
      <c r="I2336" s="23" t="str">
        <f>IFERROR(Rend_Filetadores[[#This Row],[Filé produzido (kg)]]/SUMIF(Rend_Filetadores[Data],Rend_Filetadores[[#This Row],[Data]],Rend_Filetadores[Filé produzido (kg)]),"")</f>
        <v/>
      </c>
    </row>
    <row r="2337" spans="1:9" x14ac:dyDescent="0.3">
      <c r="A2337" s="8"/>
      <c r="B2337" s="9"/>
      <c r="C2337" s="32"/>
      <c r="D2337" s="11">
        <f>Rend_Filetadores[[#This Row],[Filé produzido (kg)]]-Rend_Filetadores[[#This Row],[Correção]]</f>
        <v>0</v>
      </c>
      <c r="E2337" s="16"/>
      <c r="F2337" s="16"/>
      <c r="G2337" s="12" t="str">
        <f t="shared" si="36"/>
        <v/>
      </c>
      <c r="H2337" s="13">
        <f>COUNTIF(Rend_Filetadores[Data],Rend_Filetadores[[#This Row],[Data]])</f>
        <v>0</v>
      </c>
      <c r="I2337" s="23" t="str">
        <f>IFERROR(Rend_Filetadores[[#This Row],[Filé produzido (kg)]]/SUMIF(Rend_Filetadores[Data],Rend_Filetadores[[#This Row],[Data]],Rend_Filetadores[Filé produzido (kg)]),"")</f>
        <v/>
      </c>
    </row>
    <row r="2338" spans="1:9" x14ac:dyDescent="0.3">
      <c r="A2338" s="8"/>
      <c r="B2338" s="9"/>
      <c r="C2338" s="32"/>
      <c r="D2338" s="11">
        <f>Rend_Filetadores[[#This Row],[Filé produzido (kg)]]-Rend_Filetadores[[#This Row],[Correção]]</f>
        <v>0</v>
      </c>
      <c r="E2338" s="16"/>
      <c r="F2338" s="16"/>
      <c r="G2338" s="12" t="str">
        <f t="shared" si="36"/>
        <v/>
      </c>
      <c r="H2338" s="13">
        <f>COUNTIF(Rend_Filetadores[Data],Rend_Filetadores[[#This Row],[Data]])</f>
        <v>0</v>
      </c>
      <c r="I2338" s="23" t="str">
        <f>IFERROR(Rend_Filetadores[[#This Row],[Filé produzido (kg)]]/SUMIF(Rend_Filetadores[Data],Rend_Filetadores[[#This Row],[Data]],Rend_Filetadores[Filé produzido (kg)]),"")</f>
        <v/>
      </c>
    </row>
    <row r="2339" spans="1:9" x14ac:dyDescent="0.3">
      <c r="A2339" s="8"/>
      <c r="B2339" s="9"/>
      <c r="C2339" s="32"/>
      <c r="D2339" s="11">
        <f>Rend_Filetadores[[#This Row],[Filé produzido (kg)]]-Rend_Filetadores[[#This Row],[Correção]]</f>
        <v>0</v>
      </c>
      <c r="E2339" s="16"/>
      <c r="F2339" s="16"/>
      <c r="G2339" s="12" t="str">
        <f t="shared" si="36"/>
        <v/>
      </c>
      <c r="H2339" s="13">
        <f>COUNTIF(Rend_Filetadores[Data],Rend_Filetadores[[#This Row],[Data]])</f>
        <v>0</v>
      </c>
      <c r="I2339" s="23" t="str">
        <f>IFERROR(Rend_Filetadores[[#This Row],[Filé produzido (kg)]]/SUMIF(Rend_Filetadores[Data],Rend_Filetadores[[#This Row],[Data]],Rend_Filetadores[Filé produzido (kg)]),"")</f>
        <v/>
      </c>
    </row>
    <row r="2340" spans="1:9" x14ac:dyDescent="0.3">
      <c r="A2340" s="8"/>
      <c r="B2340" s="9"/>
      <c r="C2340" s="32"/>
      <c r="D2340" s="11">
        <f>Rend_Filetadores[[#This Row],[Filé produzido (kg)]]-Rend_Filetadores[[#This Row],[Correção]]</f>
        <v>0</v>
      </c>
      <c r="E2340" s="16"/>
      <c r="F2340" s="16"/>
      <c r="G2340" s="12" t="str">
        <f t="shared" si="36"/>
        <v/>
      </c>
      <c r="H2340" s="13">
        <f>COUNTIF(Rend_Filetadores[Data],Rend_Filetadores[[#This Row],[Data]])</f>
        <v>0</v>
      </c>
      <c r="I2340" s="23" t="str">
        <f>IFERROR(Rend_Filetadores[[#This Row],[Filé produzido (kg)]]/SUMIF(Rend_Filetadores[Data],Rend_Filetadores[[#This Row],[Data]],Rend_Filetadores[Filé produzido (kg)]),"")</f>
        <v/>
      </c>
    </row>
    <row r="2341" spans="1:9" x14ac:dyDescent="0.3">
      <c r="A2341" s="8"/>
      <c r="B2341" s="9"/>
      <c r="C2341" s="32"/>
      <c r="D2341" s="11">
        <f>Rend_Filetadores[[#This Row],[Filé produzido (kg)]]-Rend_Filetadores[[#This Row],[Correção]]</f>
        <v>0</v>
      </c>
      <c r="E2341" s="16"/>
      <c r="F2341" s="16"/>
      <c r="G2341" s="12" t="str">
        <f t="shared" si="36"/>
        <v/>
      </c>
      <c r="H2341" s="13">
        <f>COUNTIF(Rend_Filetadores[Data],Rend_Filetadores[[#This Row],[Data]])</f>
        <v>0</v>
      </c>
      <c r="I2341" s="23" t="str">
        <f>IFERROR(Rend_Filetadores[[#This Row],[Filé produzido (kg)]]/SUMIF(Rend_Filetadores[Data],Rend_Filetadores[[#This Row],[Data]],Rend_Filetadores[Filé produzido (kg)]),"")</f>
        <v/>
      </c>
    </row>
    <row r="2342" spans="1:9" x14ac:dyDescent="0.3">
      <c r="A2342" s="8"/>
      <c r="B2342" s="9"/>
      <c r="C2342" s="32"/>
      <c r="D2342" s="11">
        <f>Rend_Filetadores[[#This Row],[Filé produzido (kg)]]-Rend_Filetadores[[#This Row],[Correção]]</f>
        <v>0</v>
      </c>
      <c r="E2342" s="16"/>
      <c r="F2342" s="16"/>
      <c r="G2342" s="12" t="str">
        <f t="shared" si="36"/>
        <v/>
      </c>
      <c r="H2342" s="13">
        <f>COUNTIF(Rend_Filetadores[Data],Rend_Filetadores[[#This Row],[Data]])</f>
        <v>0</v>
      </c>
      <c r="I2342" s="23" t="str">
        <f>IFERROR(Rend_Filetadores[[#This Row],[Filé produzido (kg)]]/SUMIF(Rend_Filetadores[Data],Rend_Filetadores[[#This Row],[Data]],Rend_Filetadores[Filé produzido (kg)]),"")</f>
        <v/>
      </c>
    </row>
    <row r="2343" spans="1:9" x14ac:dyDescent="0.3">
      <c r="A2343" s="8"/>
      <c r="B2343" s="9"/>
      <c r="C2343" s="32"/>
      <c r="D2343" s="11">
        <f>Rend_Filetadores[[#This Row],[Filé produzido (kg)]]-Rend_Filetadores[[#This Row],[Correção]]</f>
        <v>0</v>
      </c>
      <c r="E2343" s="16"/>
      <c r="F2343" s="16"/>
      <c r="G2343" s="12" t="str">
        <f t="shared" si="36"/>
        <v/>
      </c>
      <c r="H2343" s="13">
        <f>COUNTIF(Rend_Filetadores[Data],Rend_Filetadores[[#This Row],[Data]])</f>
        <v>0</v>
      </c>
      <c r="I2343" s="23" t="str">
        <f>IFERROR(Rend_Filetadores[[#This Row],[Filé produzido (kg)]]/SUMIF(Rend_Filetadores[Data],Rend_Filetadores[[#This Row],[Data]],Rend_Filetadores[Filé produzido (kg)]),"")</f>
        <v/>
      </c>
    </row>
    <row r="2344" spans="1:9" x14ac:dyDescent="0.3">
      <c r="A2344" s="8"/>
      <c r="B2344" s="9"/>
      <c r="C2344" s="32"/>
      <c r="D2344" s="11">
        <f>Rend_Filetadores[[#This Row],[Filé produzido (kg)]]-Rend_Filetadores[[#This Row],[Correção]]</f>
        <v>0</v>
      </c>
      <c r="E2344" s="16"/>
      <c r="F2344" s="16"/>
      <c r="G2344" s="12" t="str">
        <f t="shared" si="36"/>
        <v/>
      </c>
      <c r="H2344" s="13">
        <f>COUNTIF(Rend_Filetadores[Data],Rend_Filetadores[[#This Row],[Data]])</f>
        <v>0</v>
      </c>
      <c r="I2344" s="23" t="str">
        <f>IFERROR(Rend_Filetadores[[#This Row],[Filé produzido (kg)]]/SUMIF(Rend_Filetadores[Data],Rend_Filetadores[[#This Row],[Data]],Rend_Filetadores[Filé produzido (kg)]),"")</f>
        <v/>
      </c>
    </row>
    <row r="2345" spans="1:9" x14ac:dyDescent="0.3">
      <c r="A2345" s="8"/>
      <c r="B2345" s="9"/>
      <c r="C2345" s="32"/>
      <c r="D2345" s="11">
        <f>Rend_Filetadores[[#This Row],[Filé produzido (kg)]]-Rend_Filetadores[[#This Row],[Correção]]</f>
        <v>0</v>
      </c>
      <c r="E2345" s="16"/>
      <c r="F2345" s="16"/>
      <c r="G2345" s="12" t="str">
        <f t="shared" si="36"/>
        <v/>
      </c>
      <c r="H2345" s="13">
        <f>COUNTIF(Rend_Filetadores[Data],Rend_Filetadores[[#This Row],[Data]])</f>
        <v>0</v>
      </c>
      <c r="I2345" s="23" t="str">
        <f>IFERROR(Rend_Filetadores[[#This Row],[Filé produzido (kg)]]/SUMIF(Rend_Filetadores[Data],Rend_Filetadores[[#This Row],[Data]],Rend_Filetadores[Filé produzido (kg)]),"")</f>
        <v/>
      </c>
    </row>
    <row r="2346" spans="1:9" x14ac:dyDescent="0.3">
      <c r="A2346" s="8"/>
      <c r="B2346" s="9"/>
      <c r="C2346" s="32"/>
      <c r="D2346" s="11">
        <f>Rend_Filetadores[[#This Row],[Filé produzido (kg)]]-Rend_Filetadores[[#This Row],[Correção]]</f>
        <v>0</v>
      </c>
      <c r="E2346" s="16"/>
      <c r="F2346" s="16"/>
      <c r="G2346" s="12" t="str">
        <f t="shared" si="36"/>
        <v/>
      </c>
      <c r="H2346" s="13">
        <f>COUNTIF(Rend_Filetadores[Data],Rend_Filetadores[[#This Row],[Data]])</f>
        <v>0</v>
      </c>
      <c r="I2346" s="23" t="str">
        <f>IFERROR(Rend_Filetadores[[#This Row],[Filé produzido (kg)]]/SUMIF(Rend_Filetadores[Data],Rend_Filetadores[[#This Row],[Data]],Rend_Filetadores[Filé produzido (kg)]),"")</f>
        <v/>
      </c>
    </row>
    <row r="2347" spans="1:9" x14ac:dyDescent="0.3">
      <c r="A2347" s="8"/>
      <c r="B2347" s="9"/>
      <c r="C2347" s="32"/>
      <c r="D2347" s="11">
        <f>Rend_Filetadores[[#This Row],[Filé produzido (kg)]]-Rend_Filetadores[[#This Row],[Correção]]</f>
        <v>0</v>
      </c>
      <c r="E2347" s="16"/>
      <c r="F2347" s="16"/>
      <c r="G2347" s="12" t="str">
        <f t="shared" si="36"/>
        <v/>
      </c>
      <c r="H2347" s="13">
        <f>COUNTIF(Rend_Filetadores[Data],Rend_Filetadores[[#This Row],[Data]])</f>
        <v>0</v>
      </c>
      <c r="I2347" s="23" t="str">
        <f>IFERROR(Rend_Filetadores[[#This Row],[Filé produzido (kg)]]/SUMIF(Rend_Filetadores[Data],Rend_Filetadores[[#This Row],[Data]],Rend_Filetadores[Filé produzido (kg)]),"")</f>
        <v/>
      </c>
    </row>
    <row r="2348" spans="1:9" x14ac:dyDescent="0.3">
      <c r="A2348" s="8"/>
      <c r="B2348" s="9"/>
      <c r="C2348" s="32"/>
      <c r="D2348" s="11">
        <f>Rend_Filetadores[[#This Row],[Filé produzido (kg)]]-Rend_Filetadores[[#This Row],[Correção]]</f>
        <v>0</v>
      </c>
      <c r="E2348" s="16"/>
      <c r="F2348" s="16"/>
      <c r="G2348" s="12" t="str">
        <f t="shared" si="36"/>
        <v/>
      </c>
      <c r="H2348" s="13">
        <f>COUNTIF(Rend_Filetadores[Data],Rend_Filetadores[[#This Row],[Data]])</f>
        <v>0</v>
      </c>
      <c r="I2348" s="23" t="str">
        <f>IFERROR(Rend_Filetadores[[#This Row],[Filé produzido (kg)]]/SUMIF(Rend_Filetadores[Data],Rend_Filetadores[[#This Row],[Data]],Rend_Filetadores[Filé produzido (kg)]),"")</f>
        <v/>
      </c>
    </row>
    <row r="2349" spans="1:9" x14ac:dyDescent="0.3">
      <c r="A2349" s="8"/>
      <c r="B2349" s="9"/>
      <c r="C2349" s="32"/>
      <c r="D2349" s="11">
        <f>Rend_Filetadores[[#This Row],[Filé produzido (kg)]]-Rend_Filetadores[[#This Row],[Correção]]</f>
        <v>0</v>
      </c>
      <c r="E2349" s="16"/>
      <c r="F2349" s="16"/>
      <c r="G2349" s="12" t="str">
        <f t="shared" si="36"/>
        <v/>
      </c>
      <c r="H2349" s="13">
        <f>COUNTIF(Rend_Filetadores[Data],Rend_Filetadores[[#This Row],[Data]])</f>
        <v>0</v>
      </c>
      <c r="I2349" s="23" t="str">
        <f>IFERROR(Rend_Filetadores[[#This Row],[Filé produzido (kg)]]/SUMIF(Rend_Filetadores[Data],Rend_Filetadores[[#This Row],[Data]],Rend_Filetadores[Filé produzido (kg)]),"")</f>
        <v/>
      </c>
    </row>
    <row r="2350" spans="1:9" x14ac:dyDescent="0.3">
      <c r="A2350" s="8"/>
      <c r="B2350" s="9"/>
      <c r="C2350" s="32"/>
      <c r="D2350" s="11">
        <f>Rend_Filetadores[[#This Row],[Filé produzido (kg)]]-Rend_Filetadores[[#This Row],[Correção]]</f>
        <v>0</v>
      </c>
      <c r="E2350" s="16"/>
      <c r="F2350" s="16"/>
      <c r="G2350" s="12" t="str">
        <f t="shared" si="36"/>
        <v/>
      </c>
      <c r="H2350" s="13">
        <f>COUNTIF(Rend_Filetadores[Data],Rend_Filetadores[[#This Row],[Data]])</f>
        <v>0</v>
      </c>
      <c r="I2350" s="23" t="str">
        <f>IFERROR(Rend_Filetadores[[#This Row],[Filé produzido (kg)]]/SUMIF(Rend_Filetadores[Data],Rend_Filetadores[[#This Row],[Data]],Rend_Filetadores[Filé produzido (kg)]),"")</f>
        <v/>
      </c>
    </row>
    <row r="2351" spans="1:9" x14ac:dyDescent="0.3">
      <c r="A2351" s="8"/>
      <c r="B2351" s="9"/>
      <c r="C2351" s="32"/>
      <c r="D2351" s="11">
        <f>Rend_Filetadores[[#This Row],[Filé produzido (kg)]]-Rend_Filetadores[[#This Row],[Correção]]</f>
        <v>0</v>
      </c>
      <c r="E2351" s="16"/>
      <c r="F2351" s="16"/>
      <c r="G2351" s="12" t="str">
        <f t="shared" si="36"/>
        <v/>
      </c>
      <c r="H2351" s="13">
        <f>COUNTIF(Rend_Filetadores[Data],Rend_Filetadores[[#This Row],[Data]])</f>
        <v>0</v>
      </c>
      <c r="I2351" s="23" t="str">
        <f>IFERROR(Rend_Filetadores[[#This Row],[Filé produzido (kg)]]/SUMIF(Rend_Filetadores[Data],Rend_Filetadores[[#This Row],[Data]],Rend_Filetadores[Filé produzido (kg)]),"")</f>
        <v/>
      </c>
    </row>
    <row r="2352" spans="1:9" x14ac:dyDescent="0.3">
      <c r="A2352" s="8"/>
      <c r="B2352" s="9"/>
      <c r="C2352" s="32"/>
      <c r="D2352" s="11">
        <f>Rend_Filetadores[[#This Row],[Filé produzido (kg)]]-Rend_Filetadores[[#This Row],[Correção]]</f>
        <v>0</v>
      </c>
      <c r="E2352" s="16"/>
      <c r="F2352" s="16"/>
      <c r="G2352" s="12" t="str">
        <f t="shared" si="36"/>
        <v/>
      </c>
      <c r="H2352" s="13">
        <f>COUNTIF(Rend_Filetadores[Data],Rend_Filetadores[[#This Row],[Data]])</f>
        <v>0</v>
      </c>
      <c r="I2352" s="23" t="str">
        <f>IFERROR(Rend_Filetadores[[#This Row],[Filé produzido (kg)]]/SUMIF(Rend_Filetadores[Data],Rend_Filetadores[[#This Row],[Data]],Rend_Filetadores[Filé produzido (kg)]),"")</f>
        <v/>
      </c>
    </row>
    <row r="2353" spans="1:9" x14ac:dyDescent="0.3">
      <c r="A2353" s="8"/>
      <c r="B2353" s="9"/>
      <c r="C2353" s="32"/>
      <c r="D2353" s="11">
        <f>Rend_Filetadores[[#This Row],[Filé produzido (kg)]]-Rend_Filetadores[[#This Row],[Correção]]</f>
        <v>0</v>
      </c>
      <c r="E2353" s="16"/>
      <c r="F2353" s="16"/>
      <c r="G2353" s="12" t="str">
        <f t="shared" si="36"/>
        <v/>
      </c>
      <c r="H2353" s="13">
        <f>COUNTIF(Rend_Filetadores[Data],Rend_Filetadores[[#This Row],[Data]])</f>
        <v>0</v>
      </c>
      <c r="I2353" s="23" t="str">
        <f>IFERROR(Rend_Filetadores[[#This Row],[Filé produzido (kg)]]/SUMIF(Rend_Filetadores[Data],Rend_Filetadores[[#This Row],[Data]],Rend_Filetadores[Filé produzido (kg)]),"")</f>
        <v/>
      </c>
    </row>
    <row r="2354" spans="1:9" x14ac:dyDescent="0.3">
      <c r="A2354" s="8"/>
      <c r="B2354" s="9"/>
      <c r="C2354" s="32"/>
      <c r="D2354" s="11">
        <f>Rend_Filetadores[[#This Row],[Filé produzido (kg)]]-Rend_Filetadores[[#This Row],[Correção]]</f>
        <v>0</v>
      </c>
      <c r="E2354" s="16"/>
      <c r="F2354" s="16"/>
      <c r="G2354" s="12" t="str">
        <f t="shared" si="36"/>
        <v/>
      </c>
      <c r="H2354" s="13">
        <f>COUNTIF(Rend_Filetadores[Data],Rend_Filetadores[[#This Row],[Data]])</f>
        <v>0</v>
      </c>
      <c r="I2354" s="23" t="str">
        <f>IFERROR(Rend_Filetadores[[#This Row],[Filé produzido (kg)]]/SUMIF(Rend_Filetadores[Data],Rend_Filetadores[[#This Row],[Data]],Rend_Filetadores[Filé produzido (kg)]),"")</f>
        <v/>
      </c>
    </row>
    <row r="2355" spans="1:9" x14ac:dyDescent="0.3">
      <c r="A2355" s="8"/>
      <c r="B2355" s="9"/>
      <c r="C2355" s="32"/>
      <c r="D2355" s="11">
        <f>Rend_Filetadores[[#This Row],[Filé produzido (kg)]]-Rend_Filetadores[[#This Row],[Correção]]</f>
        <v>0</v>
      </c>
      <c r="E2355" s="16"/>
      <c r="F2355" s="16"/>
      <c r="G2355" s="12" t="str">
        <f t="shared" si="36"/>
        <v/>
      </c>
      <c r="H2355" s="13">
        <f>COUNTIF(Rend_Filetadores[Data],Rend_Filetadores[[#This Row],[Data]])</f>
        <v>0</v>
      </c>
      <c r="I2355" s="23" t="str">
        <f>IFERROR(Rend_Filetadores[[#This Row],[Filé produzido (kg)]]/SUMIF(Rend_Filetadores[Data],Rend_Filetadores[[#This Row],[Data]],Rend_Filetadores[Filé produzido (kg)]),"")</f>
        <v/>
      </c>
    </row>
    <row r="2356" spans="1:9" x14ac:dyDescent="0.3">
      <c r="A2356" s="8"/>
      <c r="B2356" s="9"/>
      <c r="C2356" s="32"/>
      <c r="D2356" s="11">
        <f>Rend_Filetadores[[#This Row],[Filé produzido (kg)]]-Rend_Filetadores[[#This Row],[Correção]]</f>
        <v>0</v>
      </c>
      <c r="E2356" s="16"/>
      <c r="F2356" s="16"/>
      <c r="G2356" s="12" t="str">
        <f t="shared" si="36"/>
        <v/>
      </c>
      <c r="H2356" s="13">
        <f>COUNTIF(Rend_Filetadores[Data],Rend_Filetadores[[#This Row],[Data]])</f>
        <v>0</v>
      </c>
      <c r="I2356" s="23" t="str">
        <f>IFERROR(Rend_Filetadores[[#This Row],[Filé produzido (kg)]]/SUMIF(Rend_Filetadores[Data],Rend_Filetadores[[#This Row],[Data]],Rend_Filetadores[Filé produzido (kg)]),"")</f>
        <v/>
      </c>
    </row>
    <row r="2357" spans="1:9" x14ac:dyDescent="0.3">
      <c r="A2357" s="8"/>
      <c r="B2357" s="9"/>
      <c r="C2357" s="32"/>
      <c r="D2357" s="11">
        <f>Rend_Filetadores[[#This Row],[Filé produzido (kg)]]-Rend_Filetadores[[#This Row],[Correção]]</f>
        <v>0</v>
      </c>
      <c r="E2357" s="16"/>
      <c r="F2357" s="16"/>
      <c r="G2357" s="12" t="str">
        <f t="shared" si="36"/>
        <v/>
      </c>
      <c r="H2357" s="13">
        <f>COUNTIF(Rend_Filetadores[Data],Rend_Filetadores[[#This Row],[Data]])</f>
        <v>0</v>
      </c>
      <c r="I2357" s="23" t="str">
        <f>IFERROR(Rend_Filetadores[[#This Row],[Filé produzido (kg)]]/SUMIF(Rend_Filetadores[Data],Rend_Filetadores[[#This Row],[Data]],Rend_Filetadores[Filé produzido (kg)]),"")</f>
        <v/>
      </c>
    </row>
    <row r="2358" spans="1:9" x14ac:dyDescent="0.3">
      <c r="A2358" s="8"/>
      <c r="B2358" s="9"/>
      <c r="C2358" s="32"/>
      <c r="D2358" s="11">
        <f>Rend_Filetadores[[#This Row],[Filé produzido (kg)]]-Rend_Filetadores[[#This Row],[Correção]]</f>
        <v>0</v>
      </c>
      <c r="E2358" s="16"/>
      <c r="F2358" s="16"/>
      <c r="G2358" s="12" t="str">
        <f t="shared" si="36"/>
        <v/>
      </c>
      <c r="H2358" s="13">
        <f>COUNTIF(Rend_Filetadores[Data],Rend_Filetadores[[#This Row],[Data]])</f>
        <v>0</v>
      </c>
      <c r="I2358" s="23" t="str">
        <f>IFERROR(Rend_Filetadores[[#This Row],[Filé produzido (kg)]]/SUMIF(Rend_Filetadores[Data],Rend_Filetadores[[#This Row],[Data]],Rend_Filetadores[Filé produzido (kg)]),"")</f>
        <v/>
      </c>
    </row>
    <row r="2359" spans="1:9" x14ac:dyDescent="0.3">
      <c r="A2359" s="8"/>
      <c r="B2359" s="9"/>
      <c r="C2359" s="32"/>
      <c r="D2359" s="11">
        <f>Rend_Filetadores[[#This Row],[Filé produzido (kg)]]-Rend_Filetadores[[#This Row],[Correção]]</f>
        <v>0</v>
      </c>
      <c r="E2359" s="16"/>
      <c r="F2359" s="16"/>
      <c r="G2359" s="12" t="str">
        <f t="shared" si="36"/>
        <v/>
      </c>
      <c r="H2359" s="13">
        <f>COUNTIF(Rend_Filetadores[Data],Rend_Filetadores[[#This Row],[Data]])</f>
        <v>0</v>
      </c>
      <c r="I2359" s="23" t="str">
        <f>IFERROR(Rend_Filetadores[[#This Row],[Filé produzido (kg)]]/SUMIF(Rend_Filetadores[Data],Rend_Filetadores[[#This Row],[Data]],Rend_Filetadores[Filé produzido (kg)]),"")</f>
        <v/>
      </c>
    </row>
    <row r="2360" spans="1:9" x14ac:dyDescent="0.3">
      <c r="A2360" s="8"/>
      <c r="B2360" s="9"/>
      <c r="C2360" s="32"/>
      <c r="D2360" s="11">
        <f>Rend_Filetadores[[#This Row],[Filé produzido (kg)]]-Rend_Filetadores[[#This Row],[Correção]]</f>
        <v>0</v>
      </c>
      <c r="E2360" s="16"/>
      <c r="F2360" s="16"/>
      <c r="G2360" s="12" t="str">
        <f t="shared" si="36"/>
        <v/>
      </c>
      <c r="H2360" s="13">
        <f>COUNTIF(Rend_Filetadores[Data],Rend_Filetadores[[#This Row],[Data]])</f>
        <v>0</v>
      </c>
      <c r="I2360" s="23" t="str">
        <f>IFERROR(Rend_Filetadores[[#This Row],[Filé produzido (kg)]]/SUMIF(Rend_Filetadores[Data],Rend_Filetadores[[#This Row],[Data]],Rend_Filetadores[Filé produzido (kg)]),"")</f>
        <v/>
      </c>
    </row>
    <row r="2361" spans="1:9" x14ac:dyDescent="0.3">
      <c r="A2361" s="8"/>
      <c r="B2361" s="9"/>
      <c r="C2361" s="32"/>
      <c r="D2361" s="11">
        <f>Rend_Filetadores[[#This Row],[Filé produzido (kg)]]-Rend_Filetadores[[#This Row],[Correção]]</f>
        <v>0</v>
      </c>
      <c r="E2361" s="16"/>
      <c r="F2361" s="16"/>
      <c r="G2361" s="12" t="str">
        <f t="shared" si="36"/>
        <v/>
      </c>
      <c r="H2361" s="13">
        <f>COUNTIF(Rend_Filetadores[Data],Rend_Filetadores[[#This Row],[Data]])</f>
        <v>0</v>
      </c>
      <c r="I2361" s="23" t="str">
        <f>IFERROR(Rend_Filetadores[[#This Row],[Filé produzido (kg)]]/SUMIF(Rend_Filetadores[Data],Rend_Filetadores[[#This Row],[Data]],Rend_Filetadores[Filé produzido (kg)]),"")</f>
        <v/>
      </c>
    </row>
    <row r="2362" spans="1:9" x14ac:dyDescent="0.3">
      <c r="A2362" s="8"/>
      <c r="B2362" s="9"/>
      <c r="C2362" s="32"/>
      <c r="D2362" s="11">
        <f>Rend_Filetadores[[#This Row],[Filé produzido (kg)]]-Rend_Filetadores[[#This Row],[Correção]]</f>
        <v>0</v>
      </c>
      <c r="E2362" s="16"/>
      <c r="F2362" s="16"/>
      <c r="G2362" s="12" t="str">
        <f t="shared" si="36"/>
        <v/>
      </c>
      <c r="H2362" s="13">
        <f>COUNTIF(Rend_Filetadores[Data],Rend_Filetadores[[#This Row],[Data]])</f>
        <v>0</v>
      </c>
      <c r="I2362" s="23" t="str">
        <f>IFERROR(Rend_Filetadores[[#This Row],[Filé produzido (kg)]]/SUMIF(Rend_Filetadores[Data],Rend_Filetadores[[#This Row],[Data]],Rend_Filetadores[Filé produzido (kg)]),"")</f>
        <v/>
      </c>
    </row>
    <row r="2363" spans="1:9" x14ac:dyDescent="0.3">
      <c r="A2363" s="8"/>
      <c r="B2363" s="9"/>
      <c r="C2363" s="32"/>
      <c r="D2363" s="11">
        <f>Rend_Filetadores[[#This Row],[Filé produzido (kg)]]-Rend_Filetadores[[#This Row],[Correção]]</f>
        <v>0</v>
      </c>
      <c r="E2363" s="16"/>
      <c r="F2363" s="16"/>
      <c r="G2363" s="12" t="str">
        <f t="shared" si="36"/>
        <v/>
      </c>
      <c r="H2363" s="13">
        <f>COUNTIF(Rend_Filetadores[Data],Rend_Filetadores[[#This Row],[Data]])</f>
        <v>0</v>
      </c>
      <c r="I2363" s="23" t="str">
        <f>IFERROR(Rend_Filetadores[[#This Row],[Filé produzido (kg)]]/SUMIF(Rend_Filetadores[Data],Rend_Filetadores[[#This Row],[Data]],Rend_Filetadores[Filé produzido (kg)]),"")</f>
        <v/>
      </c>
    </row>
    <row r="2364" spans="1:9" x14ac:dyDescent="0.3">
      <c r="A2364" s="8"/>
      <c r="B2364" s="9"/>
      <c r="C2364" s="32"/>
      <c r="D2364" s="11">
        <f>Rend_Filetadores[[#This Row],[Filé produzido (kg)]]-Rend_Filetadores[[#This Row],[Correção]]</f>
        <v>0</v>
      </c>
      <c r="E2364" s="16"/>
      <c r="F2364" s="16"/>
      <c r="G2364" s="12" t="str">
        <f t="shared" si="36"/>
        <v/>
      </c>
      <c r="H2364" s="13">
        <f>COUNTIF(Rend_Filetadores[Data],Rend_Filetadores[[#This Row],[Data]])</f>
        <v>0</v>
      </c>
      <c r="I2364" s="23" t="str">
        <f>IFERROR(Rend_Filetadores[[#This Row],[Filé produzido (kg)]]/SUMIF(Rend_Filetadores[Data],Rend_Filetadores[[#This Row],[Data]],Rend_Filetadores[Filé produzido (kg)]),"")</f>
        <v/>
      </c>
    </row>
    <row r="2365" spans="1:9" x14ac:dyDescent="0.3">
      <c r="A2365" s="8"/>
      <c r="B2365" s="9"/>
      <c r="C2365" s="32"/>
      <c r="D2365" s="11">
        <f>Rend_Filetadores[[#This Row],[Filé produzido (kg)]]-Rend_Filetadores[[#This Row],[Correção]]</f>
        <v>0</v>
      </c>
      <c r="E2365" s="16"/>
      <c r="F2365" s="16"/>
      <c r="G2365" s="12" t="str">
        <f t="shared" si="36"/>
        <v/>
      </c>
      <c r="H2365" s="13">
        <f>COUNTIF(Rend_Filetadores[Data],Rend_Filetadores[[#This Row],[Data]])</f>
        <v>0</v>
      </c>
      <c r="I2365" s="23" t="str">
        <f>IFERROR(Rend_Filetadores[[#This Row],[Filé produzido (kg)]]/SUMIF(Rend_Filetadores[Data],Rend_Filetadores[[#This Row],[Data]],Rend_Filetadores[Filé produzido (kg)]),"")</f>
        <v/>
      </c>
    </row>
    <row r="2366" spans="1:9" x14ac:dyDescent="0.3">
      <c r="A2366" s="8"/>
      <c r="B2366" s="9"/>
      <c r="C2366" s="32"/>
      <c r="D2366" s="11">
        <f>Rend_Filetadores[[#This Row],[Filé produzido (kg)]]-Rend_Filetadores[[#This Row],[Correção]]</f>
        <v>0</v>
      </c>
      <c r="E2366" s="16"/>
      <c r="F2366" s="16"/>
      <c r="G2366" s="12" t="str">
        <f t="shared" si="36"/>
        <v/>
      </c>
      <c r="H2366" s="13">
        <f>COUNTIF(Rend_Filetadores[Data],Rend_Filetadores[[#This Row],[Data]])</f>
        <v>0</v>
      </c>
      <c r="I2366" s="23" t="str">
        <f>IFERROR(Rend_Filetadores[[#This Row],[Filé produzido (kg)]]/SUMIF(Rend_Filetadores[Data],Rend_Filetadores[[#This Row],[Data]],Rend_Filetadores[Filé produzido (kg)]),"")</f>
        <v/>
      </c>
    </row>
    <row r="2367" spans="1:9" x14ac:dyDescent="0.3">
      <c r="A2367" s="8"/>
      <c r="B2367" s="9"/>
      <c r="C2367" s="32"/>
      <c r="D2367" s="11">
        <f>Rend_Filetadores[[#This Row],[Filé produzido (kg)]]-Rend_Filetadores[[#This Row],[Correção]]</f>
        <v>0</v>
      </c>
      <c r="E2367" s="16"/>
      <c r="F2367" s="16"/>
      <c r="G2367" s="12" t="str">
        <f t="shared" si="36"/>
        <v/>
      </c>
      <c r="H2367" s="13">
        <f>COUNTIF(Rend_Filetadores[Data],Rend_Filetadores[[#This Row],[Data]])</f>
        <v>0</v>
      </c>
      <c r="I2367" s="23" t="str">
        <f>IFERROR(Rend_Filetadores[[#This Row],[Filé produzido (kg)]]/SUMIF(Rend_Filetadores[Data],Rend_Filetadores[[#This Row],[Data]],Rend_Filetadores[Filé produzido (kg)]),"")</f>
        <v/>
      </c>
    </row>
    <row r="2368" spans="1:9" x14ac:dyDescent="0.3">
      <c r="A2368" s="8"/>
      <c r="B2368" s="9"/>
      <c r="C2368" s="32"/>
      <c r="D2368" s="11">
        <f>Rend_Filetadores[[#This Row],[Filé produzido (kg)]]-Rend_Filetadores[[#This Row],[Correção]]</f>
        <v>0</v>
      </c>
      <c r="E2368" s="16"/>
      <c r="F2368" s="16"/>
      <c r="G2368" s="12" t="str">
        <f t="shared" si="36"/>
        <v/>
      </c>
      <c r="H2368" s="13">
        <f>COUNTIF(Rend_Filetadores[Data],Rend_Filetadores[[#This Row],[Data]])</f>
        <v>0</v>
      </c>
      <c r="I2368" s="23" t="str">
        <f>IFERROR(Rend_Filetadores[[#This Row],[Filé produzido (kg)]]/SUMIF(Rend_Filetadores[Data],Rend_Filetadores[[#This Row],[Data]],Rend_Filetadores[Filé produzido (kg)]),"")</f>
        <v/>
      </c>
    </row>
    <row r="2369" spans="1:9" x14ac:dyDescent="0.3">
      <c r="A2369" s="8"/>
      <c r="B2369" s="9"/>
      <c r="C2369" s="32"/>
      <c r="D2369" s="11">
        <f>Rend_Filetadores[[#This Row],[Filé produzido (kg)]]-Rend_Filetadores[[#This Row],[Correção]]</f>
        <v>0</v>
      </c>
      <c r="E2369" s="16"/>
      <c r="F2369" s="16"/>
      <c r="G2369" s="12" t="str">
        <f t="shared" si="36"/>
        <v/>
      </c>
      <c r="H2369" s="13">
        <f>COUNTIF(Rend_Filetadores[Data],Rend_Filetadores[[#This Row],[Data]])</f>
        <v>0</v>
      </c>
      <c r="I2369" s="23" t="str">
        <f>IFERROR(Rend_Filetadores[[#This Row],[Filé produzido (kg)]]/SUMIF(Rend_Filetadores[Data],Rend_Filetadores[[#This Row],[Data]],Rend_Filetadores[Filé produzido (kg)]),"")</f>
        <v/>
      </c>
    </row>
    <row r="2370" spans="1:9" x14ac:dyDescent="0.3">
      <c r="A2370" s="8"/>
      <c r="B2370" s="9"/>
      <c r="C2370" s="32"/>
      <c r="D2370" s="11">
        <f>Rend_Filetadores[[#This Row],[Filé produzido (kg)]]-Rend_Filetadores[[#This Row],[Correção]]</f>
        <v>0</v>
      </c>
      <c r="E2370" s="16"/>
      <c r="F2370" s="16"/>
      <c r="G2370" s="12" t="str">
        <f t="shared" si="36"/>
        <v/>
      </c>
      <c r="H2370" s="13">
        <f>COUNTIF(Rend_Filetadores[Data],Rend_Filetadores[[#This Row],[Data]])</f>
        <v>0</v>
      </c>
      <c r="I2370" s="23" t="str">
        <f>IFERROR(Rend_Filetadores[[#This Row],[Filé produzido (kg)]]/SUMIF(Rend_Filetadores[Data],Rend_Filetadores[[#This Row],[Data]],Rend_Filetadores[Filé produzido (kg)]),"")</f>
        <v/>
      </c>
    </row>
    <row r="2371" spans="1:9" x14ac:dyDescent="0.3">
      <c r="A2371" s="8"/>
      <c r="B2371" s="9"/>
      <c r="C2371" s="32"/>
      <c r="D2371" s="11">
        <f>Rend_Filetadores[[#This Row],[Filé produzido (kg)]]-Rend_Filetadores[[#This Row],[Correção]]</f>
        <v>0</v>
      </c>
      <c r="E2371" s="16"/>
      <c r="F2371" s="16"/>
      <c r="G2371" s="12" t="str">
        <f t="shared" si="36"/>
        <v/>
      </c>
      <c r="H2371" s="13">
        <f>COUNTIF(Rend_Filetadores[Data],Rend_Filetadores[[#This Row],[Data]])</f>
        <v>0</v>
      </c>
      <c r="I2371" s="23" t="str">
        <f>IFERROR(Rend_Filetadores[[#This Row],[Filé produzido (kg)]]/SUMIF(Rend_Filetadores[Data],Rend_Filetadores[[#This Row],[Data]],Rend_Filetadores[Filé produzido (kg)]),"")</f>
        <v/>
      </c>
    </row>
    <row r="2372" spans="1:9" x14ac:dyDescent="0.3">
      <c r="A2372" s="8"/>
      <c r="B2372" s="9"/>
      <c r="C2372" s="32"/>
      <c r="D2372" s="11">
        <f>Rend_Filetadores[[#This Row],[Filé produzido (kg)]]-Rend_Filetadores[[#This Row],[Correção]]</f>
        <v>0</v>
      </c>
      <c r="E2372" s="16"/>
      <c r="F2372" s="16"/>
      <c r="G2372" s="12" t="str">
        <f t="shared" ref="G2372:G2435" si="37">IFERROR(D2372/C2372,"")</f>
        <v/>
      </c>
      <c r="H2372" s="13">
        <f>COUNTIF(Rend_Filetadores[Data],Rend_Filetadores[[#This Row],[Data]])</f>
        <v>0</v>
      </c>
      <c r="I2372" s="23" t="str">
        <f>IFERROR(Rend_Filetadores[[#This Row],[Filé produzido (kg)]]/SUMIF(Rend_Filetadores[Data],Rend_Filetadores[[#This Row],[Data]],Rend_Filetadores[Filé produzido (kg)]),"")</f>
        <v/>
      </c>
    </row>
    <row r="2373" spans="1:9" x14ac:dyDescent="0.3">
      <c r="A2373" s="8"/>
      <c r="B2373" s="9"/>
      <c r="C2373" s="32"/>
      <c r="D2373" s="11">
        <f>Rend_Filetadores[[#This Row],[Filé produzido (kg)]]-Rend_Filetadores[[#This Row],[Correção]]</f>
        <v>0</v>
      </c>
      <c r="E2373" s="16"/>
      <c r="F2373" s="16"/>
      <c r="G2373" s="12" t="str">
        <f t="shared" si="37"/>
        <v/>
      </c>
      <c r="H2373" s="13">
        <f>COUNTIF(Rend_Filetadores[Data],Rend_Filetadores[[#This Row],[Data]])</f>
        <v>0</v>
      </c>
      <c r="I2373" s="23" t="str">
        <f>IFERROR(Rend_Filetadores[[#This Row],[Filé produzido (kg)]]/SUMIF(Rend_Filetadores[Data],Rend_Filetadores[[#This Row],[Data]],Rend_Filetadores[Filé produzido (kg)]),"")</f>
        <v/>
      </c>
    </row>
    <row r="2374" spans="1:9" x14ac:dyDescent="0.3">
      <c r="A2374" s="8"/>
      <c r="B2374" s="9"/>
      <c r="C2374" s="32"/>
      <c r="D2374" s="11">
        <f>Rend_Filetadores[[#This Row],[Filé produzido (kg)]]-Rend_Filetadores[[#This Row],[Correção]]</f>
        <v>0</v>
      </c>
      <c r="E2374" s="16"/>
      <c r="F2374" s="16"/>
      <c r="G2374" s="12" t="str">
        <f t="shared" si="37"/>
        <v/>
      </c>
      <c r="H2374" s="13">
        <f>COUNTIF(Rend_Filetadores[Data],Rend_Filetadores[[#This Row],[Data]])</f>
        <v>0</v>
      </c>
      <c r="I2374" s="23" t="str">
        <f>IFERROR(Rend_Filetadores[[#This Row],[Filé produzido (kg)]]/SUMIF(Rend_Filetadores[Data],Rend_Filetadores[[#This Row],[Data]],Rend_Filetadores[Filé produzido (kg)]),"")</f>
        <v/>
      </c>
    </row>
    <row r="2375" spans="1:9" x14ac:dyDescent="0.3">
      <c r="A2375" s="8"/>
      <c r="B2375" s="9"/>
      <c r="C2375" s="32"/>
      <c r="D2375" s="11">
        <f>Rend_Filetadores[[#This Row],[Filé produzido (kg)]]-Rend_Filetadores[[#This Row],[Correção]]</f>
        <v>0</v>
      </c>
      <c r="E2375" s="16"/>
      <c r="F2375" s="16"/>
      <c r="G2375" s="12" t="str">
        <f t="shared" si="37"/>
        <v/>
      </c>
      <c r="H2375" s="13">
        <f>COUNTIF(Rend_Filetadores[Data],Rend_Filetadores[[#This Row],[Data]])</f>
        <v>0</v>
      </c>
      <c r="I2375" s="23" t="str">
        <f>IFERROR(Rend_Filetadores[[#This Row],[Filé produzido (kg)]]/SUMIF(Rend_Filetadores[Data],Rend_Filetadores[[#This Row],[Data]],Rend_Filetadores[Filé produzido (kg)]),"")</f>
        <v/>
      </c>
    </row>
    <row r="2376" spans="1:9" x14ac:dyDescent="0.3">
      <c r="A2376" s="8"/>
      <c r="B2376" s="9"/>
      <c r="C2376" s="32"/>
      <c r="D2376" s="11">
        <f>Rend_Filetadores[[#This Row],[Filé produzido (kg)]]-Rend_Filetadores[[#This Row],[Correção]]</f>
        <v>0</v>
      </c>
      <c r="E2376" s="16"/>
      <c r="F2376" s="16"/>
      <c r="G2376" s="12" t="str">
        <f t="shared" si="37"/>
        <v/>
      </c>
      <c r="H2376" s="13">
        <f>COUNTIF(Rend_Filetadores[Data],Rend_Filetadores[[#This Row],[Data]])</f>
        <v>0</v>
      </c>
      <c r="I2376" s="23" t="str">
        <f>IFERROR(Rend_Filetadores[[#This Row],[Filé produzido (kg)]]/SUMIF(Rend_Filetadores[Data],Rend_Filetadores[[#This Row],[Data]],Rend_Filetadores[Filé produzido (kg)]),"")</f>
        <v/>
      </c>
    </row>
    <row r="2377" spans="1:9" x14ac:dyDescent="0.3">
      <c r="A2377" s="8"/>
      <c r="B2377" s="9"/>
      <c r="C2377" s="32"/>
      <c r="D2377" s="11">
        <f>Rend_Filetadores[[#This Row],[Filé produzido (kg)]]-Rend_Filetadores[[#This Row],[Correção]]</f>
        <v>0</v>
      </c>
      <c r="E2377" s="16"/>
      <c r="F2377" s="16"/>
      <c r="G2377" s="12" t="str">
        <f t="shared" si="37"/>
        <v/>
      </c>
      <c r="H2377" s="13">
        <f>COUNTIF(Rend_Filetadores[Data],Rend_Filetadores[[#This Row],[Data]])</f>
        <v>0</v>
      </c>
      <c r="I2377" s="23" t="str">
        <f>IFERROR(Rend_Filetadores[[#This Row],[Filé produzido (kg)]]/SUMIF(Rend_Filetadores[Data],Rend_Filetadores[[#This Row],[Data]],Rend_Filetadores[Filé produzido (kg)]),"")</f>
        <v/>
      </c>
    </row>
    <row r="2378" spans="1:9" x14ac:dyDescent="0.3">
      <c r="A2378" s="8"/>
      <c r="B2378" s="9"/>
      <c r="C2378" s="32"/>
      <c r="D2378" s="11">
        <f>Rend_Filetadores[[#This Row],[Filé produzido (kg)]]-Rend_Filetadores[[#This Row],[Correção]]</f>
        <v>0</v>
      </c>
      <c r="E2378" s="16"/>
      <c r="F2378" s="16"/>
      <c r="G2378" s="12" t="str">
        <f t="shared" si="37"/>
        <v/>
      </c>
      <c r="H2378" s="13">
        <f>COUNTIF(Rend_Filetadores[Data],Rend_Filetadores[[#This Row],[Data]])</f>
        <v>0</v>
      </c>
      <c r="I2378" s="23" t="str">
        <f>IFERROR(Rend_Filetadores[[#This Row],[Filé produzido (kg)]]/SUMIF(Rend_Filetadores[Data],Rend_Filetadores[[#This Row],[Data]],Rend_Filetadores[Filé produzido (kg)]),"")</f>
        <v/>
      </c>
    </row>
    <row r="2379" spans="1:9" x14ac:dyDescent="0.3">
      <c r="A2379" s="8"/>
      <c r="B2379" s="9"/>
      <c r="C2379" s="32"/>
      <c r="D2379" s="11">
        <f>Rend_Filetadores[[#This Row],[Filé produzido (kg)]]-Rend_Filetadores[[#This Row],[Correção]]</f>
        <v>0</v>
      </c>
      <c r="E2379" s="16"/>
      <c r="F2379" s="16"/>
      <c r="G2379" s="12" t="str">
        <f t="shared" si="37"/>
        <v/>
      </c>
      <c r="H2379" s="13">
        <f>COUNTIF(Rend_Filetadores[Data],Rend_Filetadores[[#This Row],[Data]])</f>
        <v>0</v>
      </c>
      <c r="I2379" s="23" t="str">
        <f>IFERROR(Rend_Filetadores[[#This Row],[Filé produzido (kg)]]/SUMIF(Rend_Filetadores[Data],Rend_Filetadores[[#This Row],[Data]],Rend_Filetadores[Filé produzido (kg)]),"")</f>
        <v/>
      </c>
    </row>
    <row r="2380" spans="1:9" x14ac:dyDescent="0.3">
      <c r="A2380" s="8"/>
      <c r="B2380" s="9"/>
      <c r="C2380" s="32"/>
      <c r="D2380" s="11">
        <f>Rend_Filetadores[[#This Row],[Filé produzido (kg)]]-Rend_Filetadores[[#This Row],[Correção]]</f>
        <v>0</v>
      </c>
      <c r="E2380" s="16"/>
      <c r="F2380" s="16"/>
      <c r="G2380" s="12" t="str">
        <f t="shared" si="37"/>
        <v/>
      </c>
      <c r="H2380" s="13">
        <f>COUNTIF(Rend_Filetadores[Data],Rend_Filetadores[[#This Row],[Data]])</f>
        <v>0</v>
      </c>
      <c r="I2380" s="23" t="str">
        <f>IFERROR(Rend_Filetadores[[#This Row],[Filé produzido (kg)]]/SUMIF(Rend_Filetadores[Data],Rend_Filetadores[[#This Row],[Data]],Rend_Filetadores[Filé produzido (kg)]),"")</f>
        <v/>
      </c>
    </row>
    <row r="2381" spans="1:9" x14ac:dyDescent="0.3">
      <c r="A2381" s="8"/>
      <c r="B2381" s="9"/>
      <c r="C2381" s="32"/>
      <c r="D2381" s="11">
        <f>Rend_Filetadores[[#This Row],[Filé produzido (kg)]]-Rend_Filetadores[[#This Row],[Correção]]</f>
        <v>0</v>
      </c>
      <c r="E2381" s="16"/>
      <c r="F2381" s="16"/>
      <c r="G2381" s="12" t="str">
        <f t="shared" si="37"/>
        <v/>
      </c>
      <c r="H2381" s="13">
        <f>COUNTIF(Rend_Filetadores[Data],Rend_Filetadores[[#This Row],[Data]])</f>
        <v>0</v>
      </c>
      <c r="I2381" s="23" t="str">
        <f>IFERROR(Rend_Filetadores[[#This Row],[Filé produzido (kg)]]/SUMIF(Rend_Filetadores[Data],Rend_Filetadores[[#This Row],[Data]],Rend_Filetadores[Filé produzido (kg)]),"")</f>
        <v/>
      </c>
    </row>
    <row r="2382" spans="1:9" x14ac:dyDescent="0.3">
      <c r="A2382" s="8"/>
      <c r="B2382" s="9"/>
      <c r="C2382" s="32"/>
      <c r="D2382" s="11">
        <f>Rend_Filetadores[[#This Row],[Filé produzido (kg)]]-Rend_Filetadores[[#This Row],[Correção]]</f>
        <v>0</v>
      </c>
      <c r="E2382" s="16"/>
      <c r="F2382" s="16"/>
      <c r="G2382" s="12" t="str">
        <f t="shared" si="37"/>
        <v/>
      </c>
      <c r="H2382" s="13">
        <f>COUNTIF(Rend_Filetadores[Data],Rend_Filetadores[[#This Row],[Data]])</f>
        <v>0</v>
      </c>
      <c r="I2382" s="23" t="str">
        <f>IFERROR(Rend_Filetadores[[#This Row],[Filé produzido (kg)]]/SUMIF(Rend_Filetadores[Data],Rend_Filetadores[[#This Row],[Data]],Rend_Filetadores[Filé produzido (kg)]),"")</f>
        <v/>
      </c>
    </row>
    <row r="2383" spans="1:9" x14ac:dyDescent="0.3">
      <c r="A2383" s="8"/>
      <c r="B2383" s="9"/>
      <c r="C2383" s="32"/>
      <c r="D2383" s="11">
        <f>Rend_Filetadores[[#This Row],[Filé produzido (kg)]]-Rend_Filetadores[[#This Row],[Correção]]</f>
        <v>0</v>
      </c>
      <c r="E2383" s="16"/>
      <c r="F2383" s="16"/>
      <c r="G2383" s="12" t="str">
        <f t="shared" si="37"/>
        <v/>
      </c>
      <c r="H2383" s="13">
        <f>COUNTIF(Rend_Filetadores[Data],Rend_Filetadores[[#This Row],[Data]])</f>
        <v>0</v>
      </c>
      <c r="I2383" s="23" t="str">
        <f>IFERROR(Rend_Filetadores[[#This Row],[Filé produzido (kg)]]/SUMIF(Rend_Filetadores[Data],Rend_Filetadores[[#This Row],[Data]],Rend_Filetadores[Filé produzido (kg)]),"")</f>
        <v/>
      </c>
    </row>
    <row r="2384" spans="1:9" x14ac:dyDescent="0.3">
      <c r="A2384" s="8"/>
      <c r="B2384" s="9"/>
      <c r="C2384" s="32"/>
      <c r="D2384" s="11">
        <f>Rend_Filetadores[[#This Row],[Filé produzido (kg)]]-Rend_Filetadores[[#This Row],[Correção]]</f>
        <v>0</v>
      </c>
      <c r="E2384" s="16"/>
      <c r="F2384" s="16"/>
      <c r="G2384" s="12" t="str">
        <f t="shared" si="37"/>
        <v/>
      </c>
      <c r="H2384" s="13">
        <f>COUNTIF(Rend_Filetadores[Data],Rend_Filetadores[[#This Row],[Data]])</f>
        <v>0</v>
      </c>
      <c r="I2384" s="23" t="str">
        <f>IFERROR(Rend_Filetadores[[#This Row],[Filé produzido (kg)]]/SUMIF(Rend_Filetadores[Data],Rend_Filetadores[[#This Row],[Data]],Rend_Filetadores[Filé produzido (kg)]),"")</f>
        <v/>
      </c>
    </row>
    <row r="2385" spans="1:9" x14ac:dyDescent="0.3">
      <c r="A2385" s="8"/>
      <c r="B2385" s="9"/>
      <c r="C2385" s="32"/>
      <c r="D2385" s="11">
        <f>Rend_Filetadores[[#This Row],[Filé produzido (kg)]]-Rend_Filetadores[[#This Row],[Correção]]</f>
        <v>0</v>
      </c>
      <c r="E2385" s="16"/>
      <c r="F2385" s="16"/>
      <c r="G2385" s="12" t="str">
        <f t="shared" si="37"/>
        <v/>
      </c>
      <c r="H2385" s="13">
        <f>COUNTIF(Rend_Filetadores[Data],Rend_Filetadores[[#This Row],[Data]])</f>
        <v>0</v>
      </c>
      <c r="I2385" s="23" t="str">
        <f>IFERROR(Rend_Filetadores[[#This Row],[Filé produzido (kg)]]/SUMIF(Rend_Filetadores[Data],Rend_Filetadores[[#This Row],[Data]],Rend_Filetadores[Filé produzido (kg)]),"")</f>
        <v/>
      </c>
    </row>
    <row r="2386" spans="1:9" x14ac:dyDescent="0.3">
      <c r="A2386" s="8"/>
      <c r="B2386" s="9"/>
      <c r="C2386" s="32"/>
      <c r="D2386" s="11">
        <f>Rend_Filetadores[[#This Row],[Filé produzido (kg)]]-Rend_Filetadores[[#This Row],[Correção]]</f>
        <v>0</v>
      </c>
      <c r="E2386" s="16"/>
      <c r="F2386" s="16"/>
      <c r="G2386" s="12" t="str">
        <f t="shared" si="37"/>
        <v/>
      </c>
      <c r="H2386" s="13">
        <f>COUNTIF(Rend_Filetadores[Data],Rend_Filetadores[[#This Row],[Data]])</f>
        <v>0</v>
      </c>
      <c r="I2386" s="23" t="str">
        <f>IFERROR(Rend_Filetadores[[#This Row],[Filé produzido (kg)]]/SUMIF(Rend_Filetadores[Data],Rend_Filetadores[[#This Row],[Data]],Rend_Filetadores[Filé produzido (kg)]),"")</f>
        <v/>
      </c>
    </row>
    <row r="2387" spans="1:9" x14ac:dyDescent="0.3">
      <c r="A2387" s="8"/>
      <c r="B2387" s="9"/>
      <c r="C2387" s="32"/>
      <c r="D2387" s="11">
        <f>Rend_Filetadores[[#This Row],[Filé produzido (kg)]]-Rend_Filetadores[[#This Row],[Correção]]</f>
        <v>0</v>
      </c>
      <c r="E2387" s="16"/>
      <c r="F2387" s="16"/>
      <c r="G2387" s="12" t="str">
        <f t="shared" si="37"/>
        <v/>
      </c>
      <c r="H2387" s="13">
        <f>COUNTIF(Rend_Filetadores[Data],Rend_Filetadores[[#This Row],[Data]])</f>
        <v>0</v>
      </c>
      <c r="I2387" s="23" t="str">
        <f>IFERROR(Rend_Filetadores[[#This Row],[Filé produzido (kg)]]/SUMIF(Rend_Filetadores[Data],Rend_Filetadores[[#This Row],[Data]],Rend_Filetadores[Filé produzido (kg)]),"")</f>
        <v/>
      </c>
    </row>
    <row r="2388" spans="1:9" x14ac:dyDescent="0.3">
      <c r="A2388" s="8"/>
      <c r="B2388" s="9"/>
      <c r="C2388" s="32"/>
      <c r="D2388" s="11">
        <f>Rend_Filetadores[[#This Row],[Filé produzido (kg)]]-Rend_Filetadores[[#This Row],[Correção]]</f>
        <v>0</v>
      </c>
      <c r="E2388" s="16"/>
      <c r="F2388" s="16"/>
      <c r="G2388" s="12" t="str">
        <f t="shared" si="37"/>
        <v/>
      </c>
      <c r="H2388" s="13">
        <f>COUNTIF(Rend_Filetadores[Data],Rend_Filetadores[[#This Row],[Data]])</f>
        <v>0</v>
      </c>
      <c r="I2388" s="23" t="str">
        <f>IFERROR(Rend_Filetadores[[#This Row],[Filé produzido (kg)]]/SUMIF(Rend_Filetadores[Data],Rend_Filetadores[[#This Row],[Data]],Rend_Filetadores[Filé produzido (kg)]),"")</f>
        <v/>
      </c>
    </row>
    <row r="2389" spans="1:9" x14ac:dyDescent="0.3">
      <c r="A2389" s="8"/>
      <c r="B2389" s="9"/>
      <c r="C2389" s="32"/>
      <c r="D2389" s="11">
        <f>Rend_Filetadores[[#This Row],[Filé produzido (kg)]]-Rend_Filetadores[[#This Row],[Correção]]</f>
        <v>0</v>
      </c>
      <c r="E2389" s="16"/>
      <c r="F2389" s="16"/>
      <c r="G2389" s="12" t="str">
        <f t="shared" si="37"/>
        <v/>
      </c>
      <c r="H2389" s="13">
        <f>COUNTIF(Rend_Filetadores[Data],Rend_Filetadores[[#This Row],[Data]])</f>
        <v>0</v>
      </c>
      <c r="I2389" s="23" t="str">
        <f>IFERROR(Rend_Filetadores[[#This Row],[Filé produzido (kg)]]/SUMIF(Rend_Filetadores[Data],Rend_Filetadores[[#This Row],[Data]],Rend_Filetadores[Filé produzido (kg)]),"")</f>
        <v/>
      </c>
    </row>
    <row r="2390" spans="1:9" x14ac:dyDescent="0.3">
      <c r="A2390" s="8"/>
      <c r="B2390" s="9"/>
      <c r="C2390" s="32"/>
      <c r="D2390" s="11">
        <f>Rend_Filetadores[[#This Row],[Filé produzido (kg)]]-Rend_Filetadores[[#This Row],[Correção]]</f>
        <v>0</v>
      </c>
      <c r="E2390" s="16"/>
      <c r="F2390" s="16"/>
      <c r="G2390" s="12" t="str">
        <f t="shared" si="37"/>
        <v/>
      </c>
      <c r="H2390" s="13">
        <f>COUNTIF(Rend_Filetadores[Data],Rend_Filetadores[[#This Row],[Data]])</f>
        <v>0</v>
      </c>
      <c r="I2390" s="23" t="str">
        <f>IFERROR(Rend_Filetadores[[#This Row],[Filé produzido (kg)]]/SUMIF(Rend_Filetadores[Data],Rend_Filetadores[[#This Row],[Data]],Rend_Filetadores[Filé produzido (kg)]),"")</f>
        <v/>
      </c>
    </row>
    <row r="2391" spans="1:9" x14ac:dyDescent="0.3">
      <c r="A2391" s="8"/>
      <c r="B2391" s="9"/>
      <c r="C2391" s="32"/>
      <c r="D2391" s="11">
        <f>Rend_Filetadores[[#This Row],[Filé produzido (kg)]]-Rend_Filetadores[[#This Row],[Correção]]</f>
        <v>0</v>
      </c>
      <c r="E2391" s="16"/>
      <c r="F2391" s="16"/>
      <c r="G2391" s="12" t="str">
        <f t="shared" si="37"/>
        <v/>
      </c>
      <c r="H2391" s="13">
        <f>COUNTIF(Rend_Filetadores[Data],Rend_Filetadores[[#This Row],[Data]])</f>
        <v>0</v>
      </c>
      <c r="I2391" s="23" t="str">
        <f>IFERROR(Rend_Filetadores[[#This Row],[Filé produzido (kg)]]/SUMIF(Rend_Filetadores[Data],Rend_Filetadores[[#This Row],[Data]],Rend_Filetadores[Filé produzido (kg)]),"")</f>
        <v/>
      </c>
    </row>
    <row r="2392" spans="1:9" x14ac:dyDescent="0.3">
      <c r="A2392" s="8"/>
      <c r="B2392" s="9"/>
      <c r="C2392" s="32"/>
      <c r="D2392" s="11">
        <f>Rend_Filetadores[[#This Row],[Filé produzido (kg)]]-Rend_Filetadores[[#This Row],[Correção]]</f>
        <v>0</v>
      </c>
      <c r="E2392" s="16"/>
      <c r="F2392" s="16"/>
      <c r="G2392" s="12" t="str">
        <f t="shared" si="37"/>
        <v/>
      </c>
      <c r="H2392" s="13">
        <f>COUNTIF(Rend_Filetadores[Data],Rend_Filetadores[[#This Row],[Data]])</f>
        <v>0</v>
      </c>
      <c r="I2392" s="23" t="str">
        <f>IFERROR(Rend_Filetadores[[#This Row],[Filé produzido (kg)]]/SUMIF(Rend_Filetadores[Data],Rend_Filetadores[[#This Row],[Data]],Rend_Filetadores[Filé produzido (kg)]),"")</f>
        <v/>
      </c>
    </row>
    <row r="2393" spans="1:9" x14ac:dyDescent="0.3">
      <c r="A2393" s="8"/>
      <c r="B2393" s="9"/>
      <c r="C2393" s="32"/>
      <c r="D2393" s="11">
        <f>Rend_Filetadores[[#This Row],[Filé produzido (kg)]]-Rend_Filetadores[[#This Row],[Correção]]</f>
        <v>0</v>
      </c>
      <c r="E2393" s="16"/>
      <c r="F2393" s="16"/>
      <c r="G2393" s="12" t="str">
        <f t="shared" si="37"/>
        <v/>
      </c>
      <c r="H2393" s="13">
        <f>COUNTIF(Rend_Filetadores[Data],Rend_Filetadores[[#This Row],[Data]])</f>
        <v>0</v>
      </c>
      <c r="I2393" s="23" t="str">
        <f>IFERROR(Rend_Filetadores[[#This Row],[Filé produzido (kg)]]/SUMIF(Rend_Filetadores[Data],Rend_Filetadores[[#This Row],[Data]],Rend_Filetadores[Filé produzido (kg)]),"")</f>
        <v/>
      </c>
    </row>
    <row r="2394" spans="1:9" x14ac:dyDescent="0.3">
      <c r="A2394" s="8"/>
      <c r="B2394" s="9"/>
      <c r="C2394" s="32"/>
      <c r="D2394" s="11">
        <f>Rend_Filetadores[[#This Row],[Filé produzido (kg)]]-Rend_Filetadores[[#This Row],[Correção]]</f>
        <v>0</v>
      </c>
      <c r="E2394" s="16"/>
      <c r="F2394" s="16"/>
      <c r="G2394" s="12" t="str">
        <f t="shared" si="37"/>
        <v/>
      </c>
      <c r="H2394" s="13">
        <f>COUNTIF(Rend_Filetadores[Data],Rend_Filetadores[[#This Row],[Data]])</f>
        <v>0</v>
      </c>
      <c r="I2394" s="23" t="str">
        <f>IFERROR(Rend_Filetadores[[#This Row],[Filé produzido (kg)]]/SUMIF(Rend_Filetadores[Data],Rend_Filetadores[[#This Row],[Data]],Rend_Filetadores[Filé produzido (kg)]),"")</f>
        <v/>
      </c>
    </row>
    <row r="2395" spans="1:9" x14ac:dyDescent="0.3">
      <c r="A2395" s="8"/>
      <c r="B2395" s="9"/>
      <c r="C2395" s="32"/>
      <c r="D2395" s="11">
        <f>Rend_Filetadores[[#This Row],[Filé produzido (kg)]]-Rend_Filetadores[[#This Row],[Correção]]</f>
        <v>0</v>
      </c>
      <c r="E2395" s="16"/>
      <c r="F2395" s="16"/>
      <c r="G2395" s="12" t="str">
        <f t="shared" si="37"/>
        <v/>
      </c>
      <c r="H2395" s="13">
        <f>COUNTIF(Rend_Filetadores[Data],Rend_Filetadores[[#This Row],[Data]])</f>
        <v>0</v>
      </c>
      <c r="I2395" s="23" t="str">
        <f>IFERROR(Rend_Filetadores[[#This Row],[Filé produzido (kg)]]/SUMIF(Rend_Filetadores[Data],Rend_Filetadores[[#This Row],[Data]],Rend_Filetadores[Filé produzido (kg)]),"")</f>
        <v/>
      </c>
    </row>
    <row r="2396" spans="1:9" x14ac:dyDescent="0.3">
      <c r="A2396" s="8"/>
      <c r="B2396" s="9"/>
      <c r="C2396" s="32"/>
      <c r="D2396" s="11">
        <f>Rend_Filetadores[[#This Row],[Filé produzido (kg)]]-Rend_Filetadores[[#This Row],[Correção]]</f>
        <v>0</v>
      </c>
      <c r="E2396" s="16"/>
      <c r="F2396" s="16"/>
      <c r="G2396" s="12" t="str">
        <f t="shared" si="37"/>
        <v/>
      </c>
      <c r="H2396" s="13">
        <f>COUNTIF(Rend_Filetadores[Data],Rend_Filetadores[[#This Row],[Data]])</f>
        <v>0</v>
      </c>
      <c r="I2396" s="23" t="str">
        <f>IFERROR(Rend_Filetadores[[#This Row],[Filé produzido (kg)]]/SUMIF(Rend_Filetadores[Data],Rend_Filetadores[[#This Row],[Data]],Rend_Filetadores[Filé produzido (kg)]),"")</f>
        <v/>
      </c>
    </row>
    <row r="2397" spans="1:9" x14ac:dyDescent="0.3">
      <c r="A2397" s="8"/>
      <c r="B2397" s="9"/>
      <c r="C2397" s="32"/>
      <c r="D2397" s="11">
        <f>Rend_Filetadores[[#This Row],[Filé produzido (kg)]]-Rend_Filetadores[[#This Row],[Correção]]</f>
        <v>0</v>
      </c>
      <c r="E2397" s="16"/>
      <c r="F2397" s="16"/>
      <c r="G2397" s="12" t="str">
        <f t="shared" si="37"/>
        <v/>
      </c>
      <c r="H2397" s="13">
        <f>COUNTIF(Rend_Filetadores[Data],Rend_Filetadores[[#This Row],[Data]])</f>
        <v>0</v>
      </c>
      <c r="I2397" s="23" t="str">
        <f>IFERROR(Rend_Filetadores[[#This Row],[Filé produzido (kg)]]/SUMIF(Rend_Filetadores[Data],Rend_Filetadores[[#This Row],[Data]],Rend_Filetadores[Filé produzido (kg)]),"")</f>
        <v/>
      </c>
    </row>
    <row r="2398" spans="1:9" x14ac:dyDescent="0.3">
      <c r="A2398" s="8"/>
      <c r="B2398" s="9"/>
      <c r="C2398" s="32"/>
      <c r="D2398" s="11">
        <f>Rend_Filetadores[[#This Row],[Filé produzido (kg)]]-Rend_Filetadores[[#This Row],[Correção]]</f>
        <v>0</v>
      </c>
      <c r="E2398" s="16"/>
      <c r="F2398" s="16"/>
      <c r="G2398" s="12" t="str">
        <f t="shared" si="37"/>
        <v/>
      </c>
      <c r="H2398" s="13">
        <f>COUNTIF(Rend_Filetadores[Data],Rend_Filetadores[[#This Row],[Data]])</f>
        <v>0</v>
      </c>
      <c r="I2398" s="23" t="str">
        <f>IFERROR(Rend_Filetadores[[#This Row],[Filé produzido (kg)]]/SUMIF(Rend_Filetadores[Data],Rend_Filetadores[[#This Row],[Data]],Rend_Filetadores[Filé produzido (kg)]),"")</f>
        <v/>
      </c>
    </row>
    <row r="2399" spans="1:9" x14ac:dyDescent="0.3">
      <c r="A2399" s="8"/>
      <c r="B2399" s="9"/>
      <c r="C2399" s="32"/>
      <c r="D2399" s="11">
        <f>Rend_Filetadores[[#This Row],[Filé produzido (kg)]]-Rend_Filetadores[[#This Row],[Correção]]</f>
        <v>0</v>
      </c>
      <c r="E2399" s="16"/>
      <c r="F2399" s="16"/>
      <c r="G2399" s="12" t="str">
        <f t="shared" si="37"/>
        <v/>
      </c>
      <c r="H2399" s="13">
        <f>COUNTIF(Rend_Filetadores[Data],Rend_Filetadores[[#This Row],[Data]])</f>
        <v>0</v>
      </c>
      <c r="I2399" s="23" t="str">
        <f>IFERROR(Rend_Filetadores[[#This Row],[Filé produzido (kg)]]/SUMIF(Rend_Filetadores[Data],Rend_Filetadores[[#This Row],[Data]],Rend_Filetadores[Filé produzido (kg)]),"")</f>
        <v/>
      </c>
    </row>
    <row r="2400" spans="1:9" x14ac:dyDescent="0.3">
      <c r="A2400" s="8"/>
      <c r="B2400" s="9"/>
      <c r="C2400" s="32"/>
      <c r="D2400" s="11">
        <f>Rend_Filetadores[[#This Row],[Filé produzido (kg)]]-Rend_Filetadores[[#This Row],[Correção]]</f>
        <v>0</v>
      </c>
      <c r="E2400" s="16"/>
      <c r="F2400" s="16"/>
      <c r="G2400" s="12" t="str">
        <f t="shared" si="37"/>
        <v/>
      </c>
      <c r="H2400" s="13">
        <f>COUNTIF(Rend_Filetadores[Data],Rend_Filetadores[[#This Row],[Data]])</f>
        <v>0</v>
      </c>
      <c r="I2400" s="23" t="str">
        <f>IFERROR(Rend_Filetadores[[#This Row],[Filé produzido (kg)]]/SUMIF(Rend_Filetadores[Data],Rend_Filetadores[[#This Row],[Data]],Rend_Filetadores[Filé produzido (kg)]),"")</f>
        <v/>
      </c>
    </row>
    <row r="2401" spans="1:9" x14ac:dyDescent="0.3">
      <c r="A2401" s="8"/>
      <c r="B2401" s="9"/>
      <c r="C2401" s="32"/>
      <c r="D2401" s="11">
        <f>Rend_Filetadores[[#This Row],[Filé produzido (kg)]]-Rend_Filetadores[[#This Row],[Correção]]</f>
        <v>0</v>
      </c>
      <c r="E2401" s="16"/>
      <c r="F2401" s="16"/>
      <c r="G2401" s="12" t="str">
        <f t="shared" si="37"/>
        <v/>
      </c>
      <c r="H2401" s="13">
        <f>COUNTIF(Rend_Filetadores[Data],Rend_Filetadores[[#This Row],[Data]])</f>
        <v>0</v>
      </c>
      <c r="I2401" s="23" t="str">
        <f>IFERROR(Rend_Filetadores[[#This Row],[Filé produzido (kg)]]/SUMIF(Rend_Filetadores[Data],Rend_Filetadores[[#This Row],[Data]],Rend_Filetadores[Filé produzido (kg)]),"")</f>
        <v/>
      </c>
    </row>
    <row r="2402" spans="1:9" x14ac:dyDescent="0.3">
      <c r="A2402" s="8"/>
      <c r="B2402" s="9"/>
      <c r="C2402" s="32"/>
      <c r="D2402" s="11">
        <f>Rend_Filetadores[[#This Row],[Filé produzido (kg)]]-Rend_Filetadores[[#This Row],[Correção]]</f>
        <v>0</v>
      </c>
      <c r="E2402" s="16"/>
      <c r="F2402" s="16"/>
      <c r="G2402" s="12" t="str">
        <f t="shared" si="37"/>
        <v/>
      </c>
      <c r="H2402" s="13">
        <f>COUNTIF(Rend_Filetadores[Data],Rend_Filetadores[[#This Row],[Data]])</f>
        <v>0</v>
      </c>
      <c r="I2402" s="23" t="str">
        <f>IFERROR(Rend_Filetadores[[#This Row],[Filé produzido (kg)]]/SUMIF(Rend_Filetadores[Data],Rend_Filetadores[[#This Row],[Data]],Rend_Filetadores[Filé produzido (kg)]),"")</f>
        <v/>
      </c>
    </row>
    <row r="2403" spans="1:9" x14ac:dyDescent="0.3">
      <c r="A2403" s="8"/>
      <c r="B2403" s="9"/>
      <c r="C2403" s="32"/>
      <c r="D2403" s="11">
        <f>Rend_Filetadores[[#This Row],[Filé produzido (kg)]]-Rend_Filetadores[[#This Row],[Correção]]</f>
        <v>0</v>
      </c>
      <c r="E2403" s="16"/>
      <c r="F2403" s="16"/>
      <c r="G2403" s="12" t="str">
        <f t="shared" si="37"/>
        <v/>
      </c>
      <c r="H2403" s="13">
        <f>COUNTIF(Rend_Filetadores[Data],Rend_Filetadores[[#This Row],[Data]])</f>
        <v>0</v>
      </c>
      <c r="I2403" s="23" t="str">
        <f>IFERROR(Rend_Filetadores[[#This Row],[Filé produzido (kg)]]/SUMIF(Rend_Filetadores[Data],Rend_Filetadores[[#This Row],[Data]],Rend_Filetadores[Filé produzido (kg)]),"")</f>
        <v/>
      </c>
    </row>
    <row r="2404" spans="1:9" x14ac:dyDescent="0.3">
      <c r="A2404" s="8"/>
      <c r="B2404" s="9"/>
      <c r="C2404" s="32"/>
      <c r="D2404" s="11">
        <f>Rend_Filetadores[[#This Row],[Filé produzido (kg)]]-Rend_Filetadores[[#This Row],[Correção]]</f>
        <v>0</v>
      </c>
      <c r="E2404" s="16"/>
      <c r="F2404" s="16"/>
      <c r="G2404" s="12" t="str">
        <f t="shared" si="37"/>
        <v/>
      </c>
      <c r="H2404" s="13">
        <f>COUNTIF(Rend_Filetadores[Data],Rend_Filetadores[[#This Row],[Data]])</f>
        <v>0</v>
      </c>
      <c r="I2404" s="23" t="str">
        <f>IFERROR(Rend_Filetadores[[#This Row],[Filé produzido (kg)]]/SUMIF(Rend_Filetadores[Data],Rend_Filetadores[[#This Row],[Data]],Rend_Filetadores[Filé produzido (kg)]),"")</f>
        <v/>
      </c>
    </row>
    <row r="2405" spans="1:9" x14ac:dyDescent="0.3">
      <c r="A2405" s="8"/>
      <c r="B2405" s="9"/>
      <c r="C2405" s="32"/>
      <c r="D2405" s="11">
        <f>Rend_Filetadores[[#This Row],[Filé produzido (kg)]]-Rend_Filetadores[[#This Row],[Correção]]</f>
        <v>0</v>
      </c>
      <c r="E2405" s="16"/>
      <c r="F2405" s="16"/>
      <c r="G2405" s="12" t="str">
        <f t="shared" si="37"/>
        <v/>
      </c>
      <c r="H2405" s="13">
        <f>COUNTIF(Rend_Filetadores[Data],Rend_Filetadores[[#This Row],[Data]])</f>
        <v>0</v>
      </c>
      <c r="I2405" s="23" t="str">
        <f>IFERROR(Rend_Filetadores[[#This Row],[Filé produzido (kg)]]/SUMIF(Rend_Filetadores[Data],Rend_Filetadores[[#This Row],[Data]],Rend_Filetadores[Filé produzido (kg)]),"")</f>
        <v/>
      </c>
    </row>
    <row r="2406" spans="1:9" x14ac:dyDescent="0.3">
      <c r="A2406" s="8"/>
      <c r="B2406" s="9"/>
      <c r="C2406" s="32"/>
      <c r="D2406" s="11">
        <f>Rend_Filetadores[[#This Row],[Filé produzido (kg)]]-Rend_Filetadores[[#This Row],[Correção]]</f>
        <v>0</v>
      </c>
      <c r="E2406" s="16"/>
      <c r="F2406" s="16"/>
      <c r="G2406" s="12" t="str">
        <f t="shared" si="37"/>
        <v/>
      </c>
      <c r="H2406" s="13">
        <f>COUNTIF(Rend_Filetadores[Data],Rend_Filetadores[[#This Row],[Data]])</f>
        <v>0</v>
      </c>
      <c r="I2406" s="23" t="str">
        <f>IFERROR(Rend_Filetadores[[#This Row],[Filé produzido (kg)]]/SUMIF(Rend_Filetadores[Data],Rend_Filetadores[[#This Row],[Data]],Rend_Filetadores[Filé produzido (kg)]),"")</f>
        <v/>
      </c>
    </row>
    <row r="2407" spans="1:9" x14ac:dyDescent="0.3">
      <c r="A2407" s="8"/>
      <c r="B2407" s="9"/>
      <c r="C2407" s="32"/>
      <c r="D2407" s="11">
        <f>Rend_Filetadores[[#This Row],[Filé produzido (kg)]]-Rend_Filetadores[[#This Row],[Correção]]</f>
        <v>0</v>
      </c>
      <c r="E2407" s="16"/>
      <c r="F2407" s="16"/>
      <c r="G2407" s="12" t="str">
        <f t="shared" si="37"/>
        <v/>
      </c>
      <c r="H2407" s="13">
        <f>COUNTIF(Rend_Filetadores[Data],Rend_Filetadores[[#This Row],[Data]])</f>
        <v>0</v>
      </c>
      <c r="I2407" s="23" t="str">
        <f>IFERROR(Rend_Filetadores[[#This Row],[Filé produzido (kg)]]/SUMIF(Rend_Filetadores[Data],Rend_Filetadores[[#This Row],[Data]],Rend_Filetadores[Filé produzido (kg)]),"")</f>
        <v/>
      </c>
    </row>
    <row r="2408" spans="1:9" x14ac:dyDescent="0.3">
      <c r="A2408" s="8"/>
      <c r="B2408" s="9"/>
      <c r="C2408" s="32"/>
      <c r="D2408" s="11">
        <f>Rend_Filetadores[[#This Row],[Filé produzido (kg)]]-Rend_Filetadores[[#This Row],[Correção]]</f>
        <v>0</v>
      </c>
      <c r="E2408" s="16"/>
      <c r="F2408" s="16"/>
      <c r="G2408" s="12" t="str">
        <f t="shared" si="37"/>
        <v/>
      </c>
      <c r="H2408" s="13">
        <f>COUNTIF(Rend_Filetadores[Data],Rend_Filetadores[[#This Row],[Data]])</f>
        <v>0</v>
      </c>
      <c r="I2408" s="23" t="str">
        <f>IFERROR(Rend_Filetadores[[#This Row],[Filé produzido (kg)]]/SUMIF(Rend_Filetadores[Data],Rend_Filetadores[[#This Row],[Data]],Rend_Filetadores[Filé produzido (kg)]),"")</f>
        <v/>
      </c>
    </row>
    <row r="2409" spans="1:9" x14ac:dyDescent="0.3">
      <c r="A2409" s="8"/>
      <c r="B2409" s="9"/>
      <c r="C2409" s="32"/>
      <c r="D2409" s="11">
        <f>Rend_Filetadores[[#This Row],[Filé produzido (kg)]]-Rend_Filetadores[[#This Row],[Correção]]</f>
        <v>0</v>
      </c>
      <c r="E2409" s="16"/>
      <c r="F2409" s="16"/>
      <c r="G2409" s="12" t="str">
        <f t="shared" si="37"/>
        <v/>
      </c>
      <c r="H2409" s="13">
        <f>COUNTIF(Rend_Filetadores[Data],Rend_Filetadores[[#This Row],[Data]])</f>
        <v>0</v>
      </c>
      <c r="I2409" s="23" t="str">
        <f>IFERROR(Rend_Filetadores[[#This Row],[Filé produzido (kg)]]/SUMIF(Rend_Filetadores[Data],Rend_Filetadores[[#This Row],[Data]],Rend_Filetadores[Filé produzido (kg)]),"")</f>
        <v/>
      </c>
    </row>
    <row r="2410" spans="1:9" x14ac:dyDescent="0.3">
      <c r="A2410" s="8"/>
      <c r="B2410" s="9"/>
      <c r="C2410" s="32"/>
      <c r="D2410" s="11">
        <f>Rend_Filetadores[[#This Row],[Filé produzido (kg)]]-Rend_Filetadores[[#This Row],[Correção]]</f>
        <v>0</v>
      </c>
      <c r="E2410" s="16"/>
      <c r="F2410" s="16"/>
      <c r="G2410" s="12" t="str">
        <f t="shared" si="37"/>
        <v/>
      </c>
      <c r="H2410" s="13">
        <f>COUNTIF(Rend_Filetadores[Data],Rend_Filetadores[[#This Row],[Data]])</f>
        <v>0</v>
      </c>
      <c r="I2410" s="23" t="str">
        <f>IFERROR(Rend_Filetadores[[#This Row],[Filé produzido (kg)]]/SUMIF(Rend_Filetadores[Data],Rend_Filetadores[[#This Row],[Data]],Rend_Filetadores[Filé produzido (kg)]),"")</f>
        <v/>
      </c>
    </row>
    <row r="2411" spans="1:9" x14ac:dyDescent="0.3">
      <c r="A2411" s="8"/>
      <c r="B2411" s="9"/>
      <c r="C2411" s="32"/>
      <c r="D2411" s="11">
        <f>Rend_Filetadores[[#This Row],[Filé produzido (kg)]]-Rend_Filetadores[[#This Row],[Correção]]</f>
        <v>0</v>
      </c>
      <c r="E2411" s="16"/>
      <c r="F2411" s="16"/>
      <c r="G2411" s="12" t="str">
        <f t="shared" si="37"/>
        <v/>
      </c>
      <c r="H2411" s="13">
        <f>COUNTIF(Rend_Filetadores[Data],Rend_Filetadores[[#This Row],[Data]])</f>
        <v>0</v>
      </c>
      <c r="I2411" s="23" t="str">
        <f>IFERROR(Rend_Filetadores[[#This Row],[Filé produzido (kg)]]/SUMIF(Rend_Filetadores[Data],Rend_Filetadores[[#This Row],[Data]],Rend_Filetadores[Filé produzido (kg)]),"")</f>
        <v/>
      </c>
    </row>
    <row r="2412" spans="1:9" x14ac:dyDescent="0.3">
      <c r="A2412" s="8"/>
      <c r="B2412" s="9"/>
      <c r="C2412" s="32"/>
      <c r="D2412" s="11">
        <f>Rend_Filetadores[[#This Row],[Filé produzido (kg)]]-Rend_Filetadores[[#This Row],[Correção]]</f>
        <v>0</v>
      </c>
      <c r="E2412" s="16"/>
      <c r="F2412" s="16"/>
      <c r="G2412" s="12" t="str">
        <f t="shared" si="37"/>
        <v/>
      </c>
      <c r="H2412" s="13">
        <f>COUNTIF(Rend_Filetadores[Data],Rend_Filetadores[[#This Row],[Data]])</f>
        <v>0</v>
      </c>
      <c r="I2412" s="23" t="str">
        <f>IFERROR(Rend_Filetadores[[#This Row],[Filé produzido (kg)]]/SUMIF(Rend_Filetadores[Data],Rend_Filetadores[[#This Row],[Data]],Rend_Filetadores[Filé produzido (kg)]),"")</f>
        <v/>
      </c>
    </row>
    <row r="2413" spans="1:9" x14ac:dyDescent="0.3">
      <c r="A2413" s="8"/>
      <c r="B2413" s="9"/>
      <c r="C2413" s="32"/>
      <c r="D2413" s="11">
        <f>Rend_Filetadores[[#This Row],[Filé produzido (kg)]]-Rend_Filetadores[[#This Row],[Correção]]</f>
        <v>0</v>
      </c>
      <c r="E2413" s="16"/>
      <c r="F2413" s="16"/>
      <c r="G2413" s="12" t="str">
        <f t="shared" si="37"/>
        <v/>
      </c>
      <c r="H2413" s="13">
        <f>COUNTIF(Rend_Filetadores[Data],Rend_Filetadores[[#This Row],[Data]])</f>
        <v>0</v>
      </c>
      <c r="I2413" s="23" t="str">
        <f>IFERROR(Rend_Filetadores[[#This Row],[Filé produzido (kg)]]/SUMIF(Rend_Filetadores[Data],Rend_Filetadores[[#This Row],[Data]],Rend_Filetadores[Filé produzido (kg)]),"")</f>
        <v/>
      </c>
    </row>
    <row r="2414" spans="1:9" x14ac:dyDescent="0.3">
      <c r="A2414" s="8"/>
      <c r="B2414" s="9"/>
      <c r="C2414" s="32"/>
      <c r="D2414" s="11">
        <f>Rend_Filetadores[[#This Row],[Filé produzido (kg)]]-Rend_Filetadores[[#This Row],[Correção]]</f>
        <v>0</v>
      </c>
      <c r="E2414" s="16"/>
      <c r="F2414" s="16"/>
      <c r="G2414" s="12" t="str">
        <f t="shared" si="37"/>
        <v/>
      </c>
      <c r="H2414" s="13">
        <f>COUNTIF(Rend_Filetadores[Data],Rend_Filetadores[[#This Row],[Data]])</f>
        <v>0</v>
      </c>
      <c r="I2414" s="23" t="str">
        <f>IFERROR(Rend_Filetadores[[#This Row],[Filé produzido (kg)]]/SUMIF(Rend_Filetadores[Data],Rend_Filetadores[[#This Row],[Data]],Rend_Filetadores[Filé produzido (kg)]),"")</f>
        <v/>
      </c>
    </row>
    <row r="2415" spans="1:9" x14ac:dyDescent="0.3">
      <c r="A2415" s="8"/>
      <c r="B2415" s="9"/>
      <c r="C2415" s="32"/>
      <c r="D2415" s="11">
        <f>Rend_Filetadores[[#This Row],[Filé produzido (kg)]]-Rend_Filetadores[[#This Row],[Correção]]</f>
        <v>0</v>
      </c>
      <c r="E2415" s="16"/>
      <c r="F2415" s="16"/>
      <c r="G2415" s="12" t="str">
        <f t="shared" si="37"/>
        <v/>
      </c>
      <c r="H2415" s="13">
        <f>COUNTIF(Rend_Filetadores[Data],Rend_Filetadores[[#This Row],[Data]])</f>
        <v>0</v>
      </c>
      <c r="I2415" s="23" t="str">
        <f>IFERROR(Rend_Filetadores[[#This Row],[Filé produzido (kg)]]/SUMIF(Rend_Filetadores[Data],Rend_Filetadores[[#This Row],[Data]],Rend_Filetadores[Filé produzido (kg)]),"")</f>
        <v/>
      </c>
    </row>
    <row r="2416" spans="1:9" x14ac:dyDescent="0.3">
      <c r="A2416" s="8"/>
      <c r="B2416" s="9"/>
      <c r="C2416" s="32"/>
      <c r="D2416" s="11">
        <f>Rend_Filetadores[[#This Row],[Filé produzido (kg)]]-Rend_Filetadores[[#This Row],[Correção]]</f>
        <v>0</v>
      </c>
      <c r="E2416" s="16"/>
      <c r="F2416" s="16"/>
      <c r="G2416" s="12" t="str">
        <f t="shared" si="37"/>
        <v/>
      </c>
      <c r="H2416" s="13">
        <f>COUNTIF(Rend_Filetadores[Data],Rend_Filetadores[[#This Row],[Data]])</f>
        <v>0</v>
      </c>
      <c r="I2416" s="23" t="str">
        <f>IFERROR(Rend_Filetadores[[#This Row],[Filé produzido (kg)]]/SUMIF(Rend_Filetadores[Data],Rend_Filetadores[[#This Row],[Data]],Rend_Filetadores[Filé produzido (kg)]),"")</f>
        <v/>
      </c>
    </row>
    <row r="2417" spans="1:9" x14ac:dyDescent="0.3">
      <c r="A2417" s="8"/>
      <c r="B2417" s="9"/>
      <c r="C2417" s="32"/>
      <c r="D2417" s="11">
        <f>Rend_Filetadores[[#This Row],[Filé produzido (kg)]]-Rend_Filetadores[[#This Row],[Correção]]</f>
        <v>0</v>
      </c>
      <c r="E2417" s="16"/>
      <c r="F2417" s="16"/>
      <c r="G2417" s="12" t="str">
        <f t="shared" si="37"/>
        <v/>
      </c>
      <c r="H2417" s="13">
        <f>COUNTIF(Rend_Filetadores[Data],Rend_Filetadores[[#This Row],[Data]])</f>
        <v>0</v>
      </c>
      <c r="I2417" s="23" t="str">
        <f>IFERROR(Rend_Filetadores[[#This Row],[Filé produzido (kg)]]/SUMIF(Rend_Filetadores[Data],Rend_Filetadores[[#This Row],[Data]],Rend_Filetadores[Filé produzido (kg)]),"")</f>
        <v/>
      </c>
    </row>
    <row r="2418" spans="1:9" x14ac:dyDescent="0.3">
      <c r="A2418" s="8"/>
      <c r="B2418" s="9"/>
      <c r="C2418" s="32"/>
      <c r="D2418" s="11">
        <f>Rend_Filetadores[[#This Row],[Filé produzido (kg)]]-Rend_Filetadores[[#This Row],[Correção]]</f>
        <v>0</v>
      </c>
      <c r="E2418" s="16"/>
      <c r="F2418" s="16"/>
      <c r="G2418" s="12" t="str">
        <f t="shared" si="37"/>
        <v/>
      </c>
      <c r="H2418" s="13">
        <f>COUNTIF(Rend_Filetadores[Data],Rend_Filetadores[[#This Row],[Data]])</f>
        <v>0</v>
      </c>
      <c r="I2418" s="23" t="str">
        <f>IFERROR(Rend_Filetadores[[#This Row],[Filé produzido (kg)]]/SUMIF(Rend_Filetadores[Data],Rend_Filetadores[[#This Row],[Data]],Rend_Filetadores[Filé produzido (kg)]),"")</f>
        <v/>
      </c>
    </row>
    <row r="2419" spans="1:9" x14ac:dyDescent="0.3">
      <c r="A2419" s="8"/>
      <c r="B2419" s="9"/>
      <c r="C2419" s="32"/>
      <c r="D2419" s="11">
        <f>Rend_Filetadores[[#This Row],[Filé produzido (kg)]]-Rend_Filetadores[[#This Row],[Correção]]</f>
        <v>0</v>
      </c>
      <c r="E2419" s="16"/>
      <c r="F2419" s="16"/>
      <c r="G2419" s="12" t="str">
        <f t="shared" si="37"/>
        <v/>
      </c>
      <c r="H2419" s="13">
        <f>COUNTIF(Rend_Filetadores[Data],Rend_Filetadores[[#This Row],[Data]])</f>
        <v>0</v>
      </c>
      <c r="I2419" s="23" t="str">
        <f>IFERROR(Rend_Filetadores[[#This Row],[Filé produzido (kg)]]/SUMIF(Rend_Filetadores[Data],Rend_Filetadores[[#This Row],[Data]],Rend_Filetadores[Filé produzido (kg)]),"")</f>
        <v/>
      </c>
    </row>
    <row r="2420" spans="1:9" x14ac:dyDescent="0.3">
      <c r="A2420" s="8"/>
      <c r="B2420" s="9"/>
      <c r="C2420" s="32"/>
      <c r="D2420" s="11">
        <f>Rend_Filetadores[[#This Row],[Filé produzido (kg)]]-Rend_Filetadores[[#This Row],[Correção]]</f>
        <v>0</v>
      </c>
      <c r="E2420" s="16"/>
      <c r="F2420" s="16"/>
      <c r="G2420" s="12" t="str">
        <f t="shared" si="37"/>
        <v/>
      </c>
      <c r="H2420" s="13">
        <f>COUNTIF(Rend_Filetadores[Data],Rend_Filetadores[[#This Row],[Data]])</f>
        <v>0</v>
      </c>
      <c r="I2420" s="23" t="str">
        <f>IFERROR(Rend_Filetadores[[#This Row],[Filé produzido (kg)]]/SUMIF(Rend_Filetadores[Data],Rend_Filetadores[[#This Row],[Data]],Rend_Filetadores[Filé produzido (kg)]),"")</f>
        <v/>
      </c>
    </row>
    <row r="2421" spans="1:9" x14ac:dyDescent="0.3">
      <c r="A2421" s="8"/>
      <c r="B2421" s="9"/>
      <c r="C2421" s="32"/>
      <c r="D2421" s="11">
        <f>Rend_Filetadores[[#This Row],[Filé produzido (kg)]]-Rend_Filetadores[[#This Row],[Correção]]</f>
        <v>0</v>
      </c>
      <c r="E2421" s="16"/>
      <c r="F2421" s="16"/>
      <c r="G2421" s="12" t="str">
        <f t="shared" si="37"/>
        <v/>
      </c>
      <c r="H2421" s="13">
        <f>COUNTIF(Rend_Filetadores[Data],Rend_Filetadores[[#This Row],[Data]])</f>
        <v>0</v>
      </c>
      <c r="I2421" s="23" t="str">
        <f>IFERROR(Rend_Filetadores[[#This Row],[Filé produzido (kg)]]/SUMIF(Rend_Filetadores[Data],Rend_Filetadores[[#This Row],[Data]],Rend_Filetadores[Filé produzido (kg)]),"")</f>
        <v/>
      </c>
    </row>
    <row r="2422" spans="1:9" x14ac:dyDescent="0.3">
      <c r="A2422" s="8"/>
      <c r="B2422" s="9"/>
      <c r="C2422" s="32"/>
      <c r="D2422" s="11">
        <f>Rend_Filetadores[[#This Row],[Filé produzido (kg)]]-Rend_Filetadores[[#This Row],[Correção]]</f>
        <v>0</v>
      </c>
      <c r="E2422" s="16"/>
      <c r="F2422" s="16"/>
      <c r="G2422" s="12" t="str">
        <f t="shared" si="37"/>
        <v/>
      </c>
      <c r="H2422" s="13">
        <f>COUNTIF(Rend_Filetadores[Data],Rend_Filetadores[[#This Row],[Data]])</f>
        <v>0</v>
      </c>
      <c r="I2422" s="23" t="str">
        <f>IFERROR(Rend_Filetadores[[#This Row],[Filé produzido (kg)]]/SUMIF(Rend_Filetadores[Data],Rend_Filetadores[[#This Row],[Data]],Rend_Filetadores[Filé produzido (kg)]),"")</f>
        <v/>
      </c>
    </row>
    <row r="2423" spans="1:9" x14ac:dyDescent="0.3">
      <c r="A2423" s="8"/>
      <c r="B2423" s="9"/>
      <c r="C2423" s="32"/>
      <c r="D2423" s="11">
        <f>Rend_Filetadores[[#This Row],[Filé produzido (kg)]]-Rend_Filetadores[[#This Row],[Correção]]</f>
        <v>0</v>
      </c>
      <c r="E2423" s="16"/>
      <c r="F2423" s="16"/>
      <c r="G2423" s="12" t="str">
        <f t="shared" si="37"/>
        <v/>
      </c>
      <c r="H2423" s="13">
        <f>COUNTIF(Rend_Filetadores[Data],Rend_Filetadores[[#This Row],[Data]])</f>
        <v>0</v>
      </c>
      <c r="I2423" s="23" t="str">
        <f>IFERROR(Rend_Filetadores[[#This Row],[Filé produzido (kg)]]/SUMIF(Rend_Filetadores[Data],Rend_Filetadores[[#This Row],[Data]],Rend_Filetadores[Filé produzido (kg)]),"")</f>
        <v/>
      </c>
    </row>
    <row r="2424" spans="1:9" x14ac:dyDescent="0.3">
      <c r="A2424" s="8"/>
      <c r="B2424" s="9"/>
      <c r="C2424" s="32"/>
      <c r="D2424" s="11">
        <f>Rend_Filetadores[[#This Row],[Filé produzido (kg)]]-Rend_Filetadores[[#This Row],[Correção]]</f>
        <v>0</v>
      </c>
      <c r="E2424" s="16"/>
      <c r="F2424" s="16"/>
      <c r="G2424" s="12" t="str">
        <f t="shared" si="37"/>
        <v/>
      </c>
      <c r="H2424" s="13">
        <f>COUNTIF(Rend_Filetadores[Data],Rend_Filetadores[[#This Row],[Data]])</f>
        <v>0</v>
      </c>
      <c r="I2424" s="23" t="str">
        <f>IFERROR(Rend_Filetadores[[#This Row],[Filé produzido (kg)]]/SUMIF(Rend_Filetadores[Data],Rend_Filetadores[[#This Row],[Data]],Rend_Filetadores[Filé produzido (kg)]),"")</f>
        <v/>
      </c>
    </row>
    <row r="2425" spans="1:9" x14ac:dyDescent="0.3">
      <c r="A2425" s="8"/>
      <c r="B2425" s="9"/>
      <c r="C2425" s="32"/>
      <c r="D2425" s="11">
        <f>Rend_Filetadores[[#This Row],[Filé produzido (kg)]]-Rend_Filetadores[[#This Row],[Correção]]</f>
        <v>0</v>
      </c>
      <c r="E2425" s="16"/>
      <c r="F2425" s="16"/>
      <c r="G2425" s="12" t="str">
        <f t="shared" si="37"/>
        <v/>
      </c>
      <c r="H2425" s="13">
        <f>COUNTIF(Rend_Filetadores[Data],Rend_Filetadores[[#This Row],[Data]])</f>
        <v>0</v>
      </c>
      <c r="I2425" s="23" t="str">
        <f>IFERROR(Rend_Filetadores[[#This Row],[Filé produzido (kg)]]/SUMIF(Rend_Filetadores[Data],Rend_Filetadores[[#This Row],[Data]],Rend_Filetadores[Filé produzido (kg)]),"")</f>
        <v/>
      </c>
    </row>
    <row r="2426" spans="1:9" x14ac:dyDescent="0.3">
      <c r="A2426" s="8"/>
      <c r="B2426" s="9"/>
      <c r="C2426" s="32"/>
      <c r="D2426" s="11">
        <f>Rend_Filetadores[[#This Row],[Filé produzido (kg)]]-Rend_Filetadores[[#This Row],[Correção]]</f>
        <v>0</v>
      </c>
      <c r="E2426" s="16"/>
      <c r="F2426" s="16"/>
      <c r="G2426" s="12" t="str">
        <f t="shared" si="37"/>
        <v/>
      </c>
      <c r="H2426" s="13">
        <f>COUNTIF(Rend_Filetadores[Data],Rend_Filetadores[[#This Row],[Data]])</f>
        <v>0</v>
      </c>
      <c r="I2426" s="23" t="str">
        <f>IFERROR(Rend_Filetadores[[#This Row],[Filé produzido (kg)]]/SUMIF(Rend_Filetadores[Data],Rend_Filetadores[[#This Row],[Data]],Rend_Filetadores[Filé produzido (kg)]),"")</f>
        <v/>
      </c>
    </row>
    <row r="2427" spans="1:9" x14ac:dyDescent="0.3">
      <c r="A2427" s="8"/>
      <c r="B2427" s="9"/>
      <c r="C2427" s="32"/>
      <c r="D2427" s="11">
        <f>Rend_Filetadores[[#This Row],[Filé produzido (kg)]]-Rend_Filetadores[[#This Row],[Correção]]</f>
        <v>0</v>
      </c>
      <c r="E2427" s="16"/>
      <c r="F2427" s="16"/>
      <c r="G2427" s="12" t="str">
        <f t="shared" si="37"/>
        <v/>
      </c>
      <c r="H2427" s="13">
        <f>COUNTIF(Rend_Filetadores[Data],Rend_Filetadores[[#This Row],[Data]])</f>
        <v>0</v>
      </c>
      <c r="I2427" s="23" t="str">
        <f>IFERROR(Rend_Filetadores[[#This Row],[Filé produzido (kg)]]/SUMIF(Rend_Filetadores[Data],Rend_Filetadores[[#This Row],[Data]],Rend_Filetadores[Filé produzido (kg)]),"")</f>
        <v/>
      </c>
    </row>
    <row r="2428" spans="1:9" x14ac:dyDescent="0.3">
      <c r="A2428" s="8"/>
      <c r="B2428" s="9"/>
      <c r="C2428" s="32"/>
      <c r="D2428" s="11">
        <f>Rend_Filetadores[[#This Row],[Filé produzido (kg)]]-Rend_Filetadores[[#This Row],[Correção]]</f>
        <v>0</v>
      </c>
      <c r="E2428" s="16"/>
      <c r="F2428" s="16"/>
      <c r="G2428" s="12" t="str">
        <f t="shared" si="37"/>
        <v/>
      </c>
      <c r="H2428" s="13">
        <f>COUNTIF(Rend_Filetadores[Data],Rend_Filetadores[[#This Row],[Data]])</f>
        <v>0</v>
      </c>
      <c r="I2428" s="23" t="str">
        <f>IFERROR(Rend_Filetadores[[#This Row],[Filé produzido (kg)]]/SUMIF(Rend_Filetadores[Data],Rend_Filetadores[[#This Row],[Data]],Rend_Filetadores[Filé produzido (kg)]),"")</f>
        <v/>
      </c>
    </row>
    <row r="2429" spans="1:9" x14ac:dyDescent="0.3">
      <c r="A2429" s="8"/>
      <c r="B2429" s="9"/>
      <c r="C2429" s="32"/>
      <c r="D2429" s="11">
        <f>Rend_Filetadores[[#This Row],[Filé produzido (kg)]]-Rend_Filetadores[[#This Row],[Correção]]</f>
        <v>0</v>
      </c>
      <c r="E2429" s="16"/>
      <c r="F2429" s="16"/>
      <c r="G2429" s="12" t="str">
        <f t="shared" si="37"/>
        <v/>
      </c>
      <c r="H2429" s="13">
        <f>COUNTIF(Rend_Filetadores[Data],Rend_Filetadores[[#This Row],[Data]])</f>
        <v>0</v>
      </c>
      <c r="I2429" s="23" t="str">
        <f>IFERROR(Rend_Filetadores[[#This Row],[Filé produzido (kg)]]/SUMIF(Rend_Filetadores[Data],Rend_Filetadores[[#This Row],[Data]],Rend_Filetadores[Filé produzido (kg)]),"")</f>
        <v/>
      </c>
    </row>
    <row r="2430" spans="1:9" x14ac:dyDescent="0.3">
      <c r="A2430" s="8"/>
      <c r="B2430" s="9"/>
      <c r="C2430" s="32"/>
      <c r="D2430" s="11">
        <f>Rend_Filetadores[[#This Row],[Filé produzido (kg)]]-Rend_Filetadores[[#This Row],[Correção]]</f>
        <v>0</v>
      </c>
      <c r="E2430" s="16"/>
      <c r="F2430" s="16"/>
      <c r="G2430" s="12" t="str">
        <f t="shared" si="37"/>
        <v/>
      </c>
      <c r="H2430" s="13">
        <f>COUNTIF(Rend_Filetadores[Data],Rend_Filetadores[[#This Row],[Data]])</f>
        <v>0</v>
      </c>
      <c r="I2430" s="23" t="str">
        <f>IFERROR(Rend_Filetadores[[#This Row],[Filé produzido (kg)]]/SUMIF(Rend_Filetadores[Data],Rend_Filetadores[[#This Row],[Data]],Rend_Filetadores[Filé produzido (kg)]),"")</f>
        <v/>
      </c>
    </row>
    <row r="2431" spans="1:9" x14ac:dyDescent="0.3">
      <c r="A2431" s="8"/>
      <c r="B2431" s="9"/>
      <c r="C2431" s="32"/>
      <c r="D2431" s="11">
        <f>Rend_Filetadores[[#This Row],[Filé produzido (kg)]]-Rend_Filetadores[[#This Row],[Correção]]</f>
        <v>0</v>
      </c>
      <c r="E2431" s="16"/>
      <c r="F2431" s="16"/>
      <c r="G2431" s="12" t="str">
        <f t="shared" si="37"/>
        <v/>
      </c>
      <c r="H2431" s="13">
        <f>COUNTIF(Rend_Filetadores[Data],Rend_Filetadores[[#This Row],[Data]])</f>
        <v>0</v>
      </c>
      <c r="I2431" s="23" t="str">
        <f>IFERROR(Rend_Filetadores[[#This Row],[Filé produzido (kg)]]/SUMIF(Rend_Filetadores[Data],Rend_Filetadores[[#This Row],[Data]],Rend_Filetadores[Filé produzido (kg)]),"")</f>
        <v/>
      </c>
    </row>
    <row r="2432" spans="1:9" x14ac:dyDescent="0.3">
      <c r="A2432" s="8"/>
      <c r="B2432" s="9"/>
      <c r="C2432" s="32"/>
      <c r="D2432" s="11">
        <f>Rend_Filetadores[[#This Row],[Filé produzido (kg)]]-Rend_Filetadores[[#This Row],[Correção]]</f>
        <v>0</v>
      </c>
      <c r="E2432" s="16"/>
      <c r="F2432" s="16"/>
      <c r="G2432" s="12" t="str">
        <f t="shared" si="37"/>
        <v/>
      </c>
      <c r="H2432" s="13">
        <f>COUNTIF(Rend_Filetadores[Data],Rend_Filetadores[[#This Row],[Data]])</f>
        <v>0</v>
      </c>
      <c r="I2432" s="23" t="str">
        <f>IFERROR(Rend_Filetadores[[#This Row],[Filé produzido (kg)]]/SUMIF(Rend_Filetadores[Data],Rend_Filetadores[[#This Row],[Data]],Rend_Filetadores[Filé produzido (kg)]),"")</f>
        <v/>
      </c>
    </row>
    <row r="2433" spans="1:9" x14ac:dyDescent="0.3">
      <c r="A2433" s="8"/>
      <c r="B2433" s="9"/>
      <c r="C2433" s="32"/>
      <c r="D2433" s="11">
        <f>Rend_Filetadores[[#This Row],[Filé produzido (kg)]]-Rend_Filetadores[[#This Row],[Correção]]</f>
        <v>0</v>
      </c>
      <c r="E2433" s="16"/>
      <c r="F2433" s="16"/>
      <c r="G2433" s="12" t="str">
        <f t="shared" si="37"/>
        <v/>
      </c>
      <c r="H2433" s="13">
        <f>COUNTIF(Rend_Filetadores[Data],Rend_Filetadores[[#This Row],[Data]])</f>
        <v>0</v>
      </c>
      <c r="I2433" s="23" t="str">
        <f>IFERROR(Rend_Filetadores[[#This Row],[Filé produzido (kg)]]/SUMIF(Rend_Filetadores[Data],Rend_Filetadores[[#This Row],[Data]],Rend_Filetadores[Filé produzido (kg)]),"")</f>
        <v/>
      </c>
    </row>
    <row r="2434" spans="1:9" x14ac:dyDescent="0.3">
      <c r="A2434" s="8"/>
      <c r="B2434" s="9"/>
      <c r="C2434" s="32"/>
      <c r="D2434" s="11">
        <f>Rend_Filetadores[[#This Row],[Filé produzido (kg)]]-Rend_Filetadores[[#This Row],[Correção]]</f>
        <v>0</v>
      </c>
      <c r="E2434" s="16"/>
      <c r="F2434" s="16"/>
      <c r="G2434" s="12" t="str">
        <f t="shared" si="37"/>
        <v/>
      </c>
      <c r="H2434" s="13">
        <f>COUNTIF(Rend_Filetadores[Data],Rend_Filetadores[[#This Row],[Data]])</f>
        <v>0</v>
      </c>
      <c r="I2434" s="23" t="str">
        <f>IFERROR(Rend_Filetadores[[#This Row],[Filé produzido (kg)]]/SUMIF(Rend_Filetadores[Data],Rend_Filetadores[[#This Row],[Data]],Rend_Filetadores[Filé produzido (kg)]),"")</f>
        <v/>
      </c>
    </row>
    <row r="2435" spans="1:9" x14ac:dyDescent="0.3">
      <c r="A2435" s="8"/>
      <c r="B2435" s="9"/>
      <c r="C2435" s="32"/>
      <c r="D2435" s="11">
        <f>Rend_Filetadores[[#This Row],[Filé produzido (kg)]]-Rend_Filetadores[[#This Row],[Correção]]</f>
        <v>0</v>
      </c>
      <c r="E2435" s="16"/>
      <c r="F2435" s="16"/>
      <c r="G2435" s="12" t="str">
        <f t="shared" si="37"/>
        <v/>
      </c>
      <c r="H2435" s="13">
        <f>COUNTIF(Rend_Filetadores[Data],Rend_Filetadores[[#This Row],[Data]])</f>
        <v>0</v>
      </c>
      <c r="I2435" s="23" t="str">
        <f>IFERROR(Rend_Filetadores[[#This Row],[Filé produzido (kg)]]/SUMIF(Rend_Filetadores[Data],Rend_Filetadores[[#This Row],[Data]],Rend_Filetadores[Filé produzido (kg)]),"")</f>
        <v/>
      </c>
    </row>
    <row r="2436" spans="1:9" x14ac:dyDescent="0.3">
      <c r="A2436" s="8"/>
      <c r="B2436" s="9"/>
      <c r="C2436" s="32"/>
      <c r="D2436" s="11">
        <f>Rend_Filetadores[[#This Row],[Filé produzido (kg)]]-Rend_Filetadores[[#This Row],[Correção]]</f>
        <v>0</v>
      </c>
      <c r="E2436" s="16"/>
      <c r="F2436" s="16"/>
      <c r="G2436" s="12" t="str">
        <f t="shared" ref="G2436:G2499" si="38">IFERROR(D2436/C2436,"")</f>
        <v/>
      </c>
      <c r="H2436" s="13">
        <f>COUNTIF(Rend_Filetadores[Data],Rend_Filetadores[[#This Row],[Data]])</f>
        <v>0</v>
      </c>
      <c r="I2436" s="23" t="str">
        <f>IFERROR(Rend_Filetadores[[#This Row],[Filé produzido (kg)]]/SUMIF(Rend_Filetadores[Data],Rend_Filetadores[[#This Row],[Data]],Rend_Filetadores[Filé produzido (kg)]),"")</f>
        <v/>
      </c>
    </row>
    <row r="2437" spans="1:9" x14ac:dyDescent="0.3">
      <c r="A2437" s="8"/>
      <c r="B2437" s="9"/>
      <c r="C2437" s="32"/>
      <c r="D2437" s="11">
        <f>Rend_Filetadores[[#This Row],[Filé produzido (kg)]]-Rend_Filetadores[[#This Row],[Correção]]</f>
        <v>0</v>
      </c>
      <c r="E2437" s="16"/>
      <c r="F2437" s="16"/>
      <c r="G2437" s="12" t="str">
        <f t="shared" si="38"/>
        <v/>
      </c>
      <c r="H2437" s="13">
        <f>COUNTIF(Rend_Filetadores[Data],Rend_Filetadores[[#This Row],[Data]])</f>
        <v>0</v>
      </c>
      <c r="I2437" s="23" t="str">
        <f>IFERROR(Rend_Filetadores[[#This Row],[Filé produzido (kg)]]/SUMIF(Rend_Filetadores[Data],Rend_Filetadores[[#This Row],[Data]],Rend_Filetadores[Filé produzido (kg)]),"")</f>
        <v/>
      </c>
    </row>
    <row r="2438" spans="1:9" x14ac:dyDescent="0.3">
      <c r="A2438" s="8"/>
      <c r="B2438" s="9"/>
      <c r="C2438" s="32"/>
      <c r="D2438" s="11">
        <f>Rend_Filetadores[[#This Row],[Filé produzido (kg)]]-Rend_Filetadores[[#This Row],[Correção]]</f>
        <v>0</v>
      </c>
      <c r="E2438" s="16"/>
      <c r="F2438" s="16"/>
      <c r="G2438" s="12" t="str">
        <f t="shared" si="38"/>
        <v/>
      </c>
      <c r="H2438" s="13">
        <f>COUNTIF(Rend_Filetadores[Data],Rend_Filetadores[[#This Row],[Data]])</f>
        <v>0</v>
      </c>
      <c r="I2438" s="23" t="str">
        <f>IFERROR(Rend_Filetadores[[#This Row],[Filé produzido (kg)]]/SUMIF(Rend_Filetadores[Data],Rend_Filetadores[[#This Row],[Data]],Rend_Filetadores[Filé produzido (kg)]),"")</f>
        <v/>
      </c>
    </row>
    <row r="2439" spans="1:9" x14ac:dyDescent="0.3">
      <c r="A2439" s="8"/>
      <c r="B2439" s="9"/>
      <c r="C2439" s="32"/>
      <c r="D2439" s="11">
        <f>Rend_Filetadores[[#This Row],[Filé produzido (kg)]]-Rend_Filetadores[[#This Row],[Correção]]</f>
        <v>0</v>
      </c>
      <c r="E2439" s="16"/>
      <c r="F2439" s="16"/>
      <c r="G2439" s="12" t="str">
        <f t="shared" si="38"/>
        <v/>
      </c>
      <c r="H2439" s="13">
        <f>COUNTIF(Rend_Filetadores[Data],Rend_Filetadores[[#This Row],[Data]])</f>
        <v>0</v>
      </c>
      <c r="I2439" s="23" t="str">
        <f>IFERROR(Rend_Filetadores[[#This Row],[Filé produzido (kg)]]/SUMIF(Rend_Filetadores[Data],Rend_Filetadores[[#This Row],[Data]],Rend_Filetadores[Filé produzido (kg)]),"")</f>
        <v/>
      </c>
    </row>
    <row r="2440" spans="1:9" x14ac:dyDescent="0.3">
      <c r="A2440" s="8"/>
      <c r="B2440" s="9"/>
      <c r="C2440" s="32"/>
      <c r="D2440" s="11">
        <f>Rend_Filetadores[[#This Row],[Filé produzido (kg)]]-Rend_Filetadores[[#This Row],[Correção]]</f>
        <v>0</v>
      </c>
      <c r="E2440" s="16"/>
      <c r="F2440" s="16"/>
      <c r="G2440" s="12" t="str">
        <f t="shared" si="38"/>
        <v/>
      </c>
      <c r="H2440" s="13">
        <f>COUNTIF(Rend_Filetadores[Data],Rend_Filetadores[[#This Row],[Data]])</f>
        <v>0</v>
      </c>
      <c r="I2440" s="23" t="str">
        <f>IFERROR(Rend_Filetadores[[#This Row],[Filé produzido (kg)]]/SUMIF(Rend_Filetadores[Data],Rend_Filetadores[[#This Row],[Data]],Rend_Filetadores[Filé produzido (kg)]),"")</f>
        <v/>
      </c>
    </row>
    <row r="2441" spans="1:9" x14ac:dyDescent="0.3">
      <c r="A2441" s="8"/>
      <c r="B2441" s="9"/>
      <c r="C2441" s="32"/>
      <c r="D2441" s="11">
        <f>Rend_Filetadores[[#This Row],[Filé produzido (kg)]]-Rend_Filetadores[[#This Row],[Correção]]</f>
        <v>0</v>
      </c>
      <c r="E2441" s="16"/>
      <c r="F2441" s="16"/>
      <c r="G2441" s="12" t="str">
        <f t="shared" si="38"/>
        <v/>
      </c>
      <c r="H2441" s="13">
        <f>COUNTIF(Rend_Filetadores[Data],Rend_Filetadores[[#This Row],[Data]])</f>
        <v>0</v>
      </c>
      <c r="I2441" s="23" t="str">
        <f>IFERROR(Rend_Filetadores[[#This Row],[Filé produzido (kg)]]/SUMIF(Rend_Filetadores[Data],Rend_Filetadores[[#This Row],[Data]],Rend_Filetadores[Filé produzido (kg)]),"")</f>
        <v/>
      </c>
    </row>
    <row r="2442" spans="1:9" x14ac:dyDescent="0.3">
      <c r="A2442" s="8"/>
      <c r="B2442" s="9"/>
      <c r="C2442" s="32"/>
      <c r="D2442" s="11">
        <f>Rend_Filetadores[[#This Row],[Filé produzido (kg)]]-Rend_Filetadores[[#This Row],[Correção]]</f>
        <v>0</v>
      </c>
      <c r="E2442" s="16"/>
      <c r="F2442" s="16"/>
      <c r="G2442" s="12" t="str">
        <f t="shared" si="38"/>
        <v/>
      </c>
      <c r="H2442" s="13">
        <f>COUNTIF(Rend_Filetadores[Data],Rend_Filetadores[[#This Row],[Data]])</f>
        <v>0</v>
      </c>
      <c r="I2442" s="23" t="str">
        <f>IFERROR(Rend_Filetadores[[#This Row],[Filé produzido (kg)]]/SUMIF(Rend_Filetadores[Data],Rend_Filetadores[[#This Row],[Data]],Rend_Filetadores[Filé produzido (kg)]),"")</f>
        <v/>
      </c>
    </row>
    <row r="2443" spans="1:9" x14ac:dyDescent="0.3">
      <c r="A2443" s="8"/>
      <c r="B2443" s="9"/>
      <c r="C2443" s="32"/>
      <c r="D2443" s="11">
        <f>Rend_Filetadores[[#This Row],[Filé produzido (kg)]]-Rend_Filetadores[[#This Row],[Correção]]</f>
        <v>0</v>
      </c>
      <c r="E2443" s="16"/>
      <c r="F2443" s="16"/>
      <c r="G2443" s="12" t="str">
        <f t="shared" si="38"/>
        <v/>
      </c>
      <c r="H2443" s="13">
        <f>COUNTIF(Rend_Filetadores[Data],Rend_Filetadores[[#This Row],[Data]])</f>
        <v>0</v>
      </c>
      <c r="I2443" s="23" t="str">
        <f>IFERROR(Rend_Filetadores[[#This Row],[Filé produzido (kg)]]/SUMIF(Rend_Filetadores[Data],Rend_Filetadores[[#This Row],[Data]],Rend_Filetadores[Filé produzido (kg)]),"")</f>
        <v/>
      </c>
    </row>
    <row r="2444" spans="1:9" x14ac:dyDescent="0.3">
      <c r="A2444" s="8"/>
      <c r="B2444" s="9"/>
      <c r="C2444" s="32"/>
      <c r="D2444" s="11">
        <f>Rend_Filetadores[[#This Row],[Filé produzido (kg)]]-Rend_Filetadores[[#This Row],[Correção]]</f>
        <v>0</v>
      </c>
      <c r="E2444" s="16"/>
      <c r="F2444" s="16"/>
      <c r="G2444" s="12" t="str">
        <f t="shared" si="38"/>
        <v/>
      </c>
      <c r="H2444" s="13">
        <f>COUNTIF(Rend_Filetadores[Data],Rend_Filetadores[[#This Row],[Data]])</f>
        <v>0</v>
      </c>
      <c r="I2444" s="23" t="str">
        <f>IFERROR(Rend_Filetadores[[#This Row],[Filé produzido (kg)]]/SUMIF(Rend_Filetadores[Data],Rend_Filetadores[[#This Row],[Data]],Rend_Filetadores[Filé produzido (kg)]),"")</f>
        <v/>
      </c>
    </row>
    <row r="2445" spans="1:9" x14ac:dyDescent="0.3">
      <c r="A2445" s="8"/>
      <c r="B2445" s="9"/>
      <c r="C2445" s="32"/>
      <c r="D2445" s="11">
        <f>Rend_Filetadores[[#This Row],[Filé produzido (kg)]]-Rend_Filetadores[[#This Row],[Correção]]</f>
        <v>0</v>
      </c>
      <c r="E2445" s="16"/>
      <c r="F2445" s="16"/>
      <c r="G2445" s="12" t="str">
        <f t="shared" si="38"/>
        <v/>
      </c>
      <c r="H2445" s="13">
        <f>COUNTIF(Rend_Filetadores[Data],Rend_Filetadores[[#This Row],[Data]])</f>
        <v>0</v>
      </c>
      <c r="I2445" s="23" t="str">
        <f>IFERROR(Rend_Filetadores[[#This Row],[Filé produzido (kg)]]/SUMIF(Rend_Filetadores[Data],Rend_Filetadores[[#This Row],[Data]],Rend_Filetadores[Filé produzido (kg)]),"")</f>
        <v/>
      </c>
    </row>
    <row r="2446" spans="1:9" x14ac:dyDescent="0.3">
      <c r="A2446" s="8"/>
      <c r="B2446" s="9"/>
      <c r="C2446" s="32"/>
      <c r="D2446" s="11">
        <f>Rend_Filetadores[[#This Row],[Filé produzido (kg)]]-Rend_Filetadores[[#This Row],[Correção]]</f>
        <v>0</v>
      </c>
      <c r="E2446" s="16"/>
      <c r="F2446" s="16"/>
      <c r="G2446" s="12" t="str">
        <f t="shared" si="38"/>
        <v/>
      </c>
      <c r="H2446" s="13">
        <f>COUNTIF(Rend_Filetadores[Data],Rend_Filetadores[[#This Row],[Data]])</f>
        <v>0</v>
      </c>
      <c r="I2446" s="23" t="str">
        <f>IFERROR(Rend_Filetadores[[#This Row],[Filé produzido (kg)]]/SUMIF(Rend_Filetadores[Data],Rend_Filetadores[[#This Row],[Data]],Rend_Filetadores[Filé produzido (kg)]),"")</f>
        <v/>
      </c>
    </row>
    <row r="2447" spans="1:9" x14ac:dyDescent="0.3">
      <c r="A2447" s="8"/>
      <c r="B2447" s="9"/>
      <c r="C2447" s="32"/>
      <c r="D2447" s="11">
        <f>Rend_Filetadores[[#This Row],[Filé produzido (kg)]]-Rend_Filetadores[[#This Row],[Correção]]</f>
        <v>0</v>
      </c>
      <c r="E2447" s="16"/>
      <c r="F2447" s="16"/>
      <c r="G2447" s="12" t="str">
        <f t="shared" si="38"/>
        <v/>
      </c>
      <c r="H2447" s="13">
        <f>COUNTIF(Rend_Filetadores[Data],Rend_Filetadores[[#This Row],[Data]])</f>
        <v>0</v>
      </c>
      <c r="I2447" s="23" t="str">
        <f>IFERROR(Rend_Filetadores[[#This Row],[Filé produzido (kg)]]/SUMIF(Rend_Filetadores[Data],Rend_Filetadores[[#This Row],[Data]],Rend_Filetadores[Filé produzido (kg)]),"")</f>
        <v/>
      </c>
    </row>
    <row r="2448" spans="1:9" x14ac:dyDescent="0.3">
      <c r="A2448" s="8"/>
      <c r="B2448" s="9"/>
      <c r="C2448" s="32"/>
      <c r="D2448" s="11">
        <f>Rend_Filetadores[[#This Row],[Filé produzido (kg)]]-Rend_Filetadores[[#This Row],[Correção]]</f>
        <v>0</v>
      </c>
      <c r="E2448" s="16"/>
      <c r="F2448" s="16"/>
      <c r="G2448" s="12" t="str">
        <f t="shared" si="38"/>
        <v/>
      </c>
      <c r="H2448" s="13">
        <f>COUNTIF(Rend_Filetadores[Data],Rend_Filetadores[[#This Row],[Data]])</f>
        <v>0</v>
      </c>
      <c r="I2448" s="23" t="str">
        <f>IFERROR(Rend_Filetadores[[#This Row],[Filé produzido (kg)]]/SUMIF(Rend_Filetadores[Data],Rend_Filetadores[[#This Row],[Data]],Rend_Filetadores[Filé produzido (kg)]),"")</f>
        <v/>
      </c>
    </row>
    <row r="2449" spans="1:9" x14ac:dyDescent="0.3">
      <c r="A2449" s="8"/>
      <c r="B2449" s="9"/>
      <c r="C2449" s="32"/>
      <c r="D2449" s="11">
        <f>Rend_Filetadores[[#This Row],[Filé produzido (kg)]]-Rend_Filetadores[[#This Row],[Correção]]</f>
        <v>0</v>
      </c>
      <c r="E2449" s="16"/>
      <c r="F2449" s="16"/>
      <c r="G2449" s="12" t="str">
        <f t="shared" si="38"/>
        <v/>
      </c>
      <c r="H2449" s="13">
        <f>COUNTIF(Rend_Filetadores[Data],Rend_Filetadores[[#This Row],[Data]])</f>
        <v>0</v>
      </c>
      <c r="I2449" s="23" t="str">
        <f>IFERROR(Rend_Filetadores[[#This Row],[Filé produzido (kg)]]/SUMIF(Rend_Filetadores[Data],Rend_Filetadores[[#This Row],[Data]],Rend_Filetadores[Filé produzido (kg)]),"")</f>
        <v/>
      </c>
    </row>
    <row r="2450" spans="1:9" x14ac:dyDescent="0.3">
      <c r="A2450" s="8"/>
      <c r="B2450" s="9"/>
      <c r="C2450" s="32"/>
      <c r="D2450" s="11">
        <f>Rend_Filetadores[[#This Row],[Filé produzido (kg)]]-Rend_Filetadores[[#This Row],[Correção]]</f>
        <v>0</v>
      </c>
      <c r="E2450" s="16"/>
      <c r="F2450" s="16"/>
      <c r="G2450" s="12" t="str">
        <f t="shared" si="38"/>
        <v/>
      </c>
      <c r="H2450" s="13">
        <f>COUNTIF(Rend_Filetadores[Data],Rend_Filetadores[[#This Row],[Data]])</f>
        <v>0</v>
      </c>
      <c r="I2450" s="23" t="str">
        <f>IFERROR(Rend_Filetadores[[#This Row],[Filé produzido (kg)]]/SUMIF(Rend_Filetadores[Data],Rend_Filetadores[[#This Row],[Data]],Rend_Filetadores[Filé produzido (kg)]),"")</f>
        <v/>
      </c>
    </row>
    <row r="2451" spans="1:9" x14ac:dyDescent="0.3">
      <c r="A2451" s="8"/>
      <c r="B2451" s="9"/>
      <c r="C2451" s="32"/>
      <c r="D2451" s="11">
        <f>Rend_Filetadores[[#This Row],[Filé produzido (kg)]]-Rend_Filetadores[[#This Row],[Correção]]</f>
        <v>0</v>
      </c>
      <c r="E2451" s="16"/>
      <c r="F2451" s="16"/>
      <c r="G2451" s="12" t="str">
        <f t="shared" si="38"/>
        <v/>
      </c>
      <c r="H2451" s="13">
        <f>COUNTIF(Rend_Filetadores[Data],Rend_Filetadores[[#This Row],[Data]])</f>
        <v>0</v>
      </c>
      <c r="I2451" s="23" t="str">
        <f>IFERROR(Rend_Filetadores[[#This Row],[Filé produzido (kg)]]/SUMIF(Rend_Filetadores[Data],Rend_Filetadores[[#This Row],[Data]],Rend_Filetadores[Filé produzido (kg)]),"")</f>
        <v/>
      </c>
    </row>
    <row r="2452" spans="1:9" x14ac:dyDescent="0.3">
      <c r="A2452" s="8"/>
      <c r="B2452" s="9"/>
      <c r="C2452" s="32"/>
      <c r="D2452" s="11">
        <f>Rend_Filetadores[[#This Row],[Filé produzido (kg)]]-Rend_Filetadores[[#This Row],[Correção]]</f>
        <v>0</v>
      </c>
      <c r="E2452" s="16"/>
      <c r="F2452" s="16"/>
      <c r="G2452" s="12" t="str">
        <f t="shared" si="38"/>
        <v/>
      </c>
      <c r="H2452" s="13">
        <f>COUNTIF(Rend_Filetadores[Data],Rend_Filetadores[[#This Row],[Data]])</f>
        <v>0</v>
      </c>
      <c r="I2452" s="23" t="str">
        <f>IFERROR(Rend_Filetadores[[#This Row],[Filé produzido (kg)]]/SUMIF(Rend_Filetadores[Data],Rend_Filetadores[[#This Row],[Data]],Rend_Filetadores[Filé produzido (kg)]),"")</f>
        <v/>
      </c>
    </row>
    <row r="2453" spans="1:9" x14ac:dyDescent="0.3">
      <c r="A2453" s="8"/>
      <c r="B2453" s="9"/>
      <c r="C2453" s="32"/>
      <c r="D2453" s="11">
        <f>Rend_Filetadores[[#This Row],[Filé produzido (kg)]]-Rend_Filetadores[[#This Row],[Correção]]</f>
        <v>0</v>
      </c>
      <c r="E2453" s="16"/>
      <c r="F2453" s="16"/>
      <c r="G2453" s="12" t="str">
        <f t="shared" si="38"/>
        <v/>
      </c>
      <c r="H2453" s="13">
        <f>COUNTIF(Rend_Filetadores[Data],Rend_Filetadores[[#This Row],[Data]])</f>
        <v>0</v>
      </c>
      <c r="I2453" s="23" t="str">
        <f>IFERROR(Rend_Filetadores[[#This Row],[Filé produzido (kg)]]/SUMIF(Rend_Filetadores[Data],Rend_Filetadores[[#This Row],[Data]],Rend_Filetadores[Filé produzido (kg)]),"")</f>
        <v/>
      </c>
    </row>
    <row r="2454" spans="1:9" x14ac:dyDescent="0.3">
      <c r="A2454" s="8"/>
      <c r="B2454" s="9"/>
      <c r="C2454" s="32"/>
      <c r="D2454" s="11">
        <f>Rend_Filetadores[[#This Row],[Filé produzido (kg)]]-Rend_Filetadores[[#This Row],[Correção]]</f>
        <v>0</v>
      </c>
      <c r="E2454" s="16"/>
      <c r="F2454" s="16"/>
      <c r="G2454" s="12" t="str">
        <f t="shared" si="38"/>
        <v/>
      </c>
      <c r="H2454" s="13">
        <f>COUNTIF(Rend_Filetadores[Data],Rend_Filetadores[[#This Row],[Data]])</f>
        <v>0</v>
      </c>
      <c r="I2454" s="23" t="str">
        <f>IFERROR(Rend_Filetadores[[#This Row],[Filé produzido (kg)]]/SUMIF(Rend_Filetadores[Data],Rend_Filetadores[[#This Row],[Data]],Rend_Filetadores[Filé produzido (kg)]),"")</f>
        <v/>
      </c>
    </row>
    <row r="2455" spans="1:9" x14ac:dyDescent="0.3">
      <c r="A2455" s="8"/>
      <c r="B2455" s="9"/>
      <c r="C2455" s="32"/>
      <c r="D2455" s="11">
        <f>Rend_Filetadores[[#This Row],[Filé produzido (kg)]]-Rend_Filetadores[[#This Row],[Correção]]</f>
        <v>0</v>
      </c>
      <c r="E2455" s="16"/>
      <c r="F2455" s="16"/>
      <c r="G2455" s="12" t="str">
        <f t="shared" si="38"/>
        <v/>
      </c>
      <c r="H2455" s="13">
        <f>COUNTIF(Rend_Filetadores[Data],Rend_Filetadores[[#This Row],[Data]])</f>
        <v>0</v>
      </c>
      <c r="I2455" s="23" t="str">
        <f>IFERROR(Rend_Filetadores[[#This Row],[Filé produzido (kg)]]/SUMIF(Rend_Filetadores[Data],Rend_Filetadores[[#This Row],[Data]],Rend_Filetadores[Filé produzido (kg)]),"")</f>
        <v/>
      </c>
    </row>
    <row r="2456" spans="1:9" x14ac:dyDescent="0.3">
      <c r="A2456" s="8"/>
      <c r="B2456" s="9"/>
      <c r="C2456" s="32"/>
      <c r="D2456" s="11">
        <f>Rend_Filetadores[[#This Row],[Filé produzido (kg)]]-Rend_Filetadores[[#This Row],[Correção]]</f>
        <v>0</v>
      </c>
      <c r="E2456" s="16"/>
      <c r="F2456" s="16"/>
      <c r="G2456" s="12" t="str">
        <f t="shared" si="38"/>
        <v/>
      </c>
      <c r="H2456" s="13">
        <f>COUNTIF(Rend_Filetadores[Data],Rend_Filetadores[[#This Row],[Data]])</f>
        <v>0</v>
      </c>
      <c r="I2456" s="23" t="str">
        <f>IFERROR(Rend_Filetadores[[#This Row],[Filé produzido (kg)]]/SUMIF(Rend_Filetadores[Data],Rend_Filetadores[[#This Row],[Data]],Rend_Filetadores[Filé produzido (kg)]),"")</f>
        <v/>
      </c>
    </row>
    <row r="2457" spans="1:9" x14ac:dyDescent="0.3">
      <c r="A2457" s="8"/>
      <c r="B2457" s="9"/>
      <c r="C2457" s="32"/>
      <c r="D2457" s="11">
        <f>Rend_Filetadores[[#This Row],[Filé produzido (kg)]]-Rend_Filetadores[[#This Row],[Correção]]</f>
        <v>0</v>
      </c>
      <c r="E2457" s="16"/>
      <c r="F2457" s="16"/>
      <c r="G2457" s="12" t="str">
        <f t="shared" si="38"/>
        <v/>
      </c>
      <c r="H2457" s="13">
        <f>COUNTIF(Rend_Filetadores[Data],Rend_Filetadores[[#This Row],[Data]])</f>
        <v>0</v>
      </c>
      <c r="I2457" s="23" t="str">
        <f>IFERROR(Rend_Filetadores[[#This Row],[Filé produzido (kg)]]/SUMIF(Rend_Filetadores[Data],Rend_Filetadores[[#This Row],[Data]],Rend_Filetadores[Filé produzido (kg)]),"")</f>
        <v/>
      </c>
    </row>
    <row r="2458" spans="1:9" x14ac:dyDescent="0.3">
      <c r="A2458" s="8"/>
      <c r="B2458" s="9"/>
      <c r="C2458" s="32"/>
      <c r="D2458" s="11">
        <f>Rend_Filetadores[[#This Row],[Filé produzido (kg)]]-Rend_Filetadores[[#This Row],[Correção]]</f>
        <v>0</v>
      </c>
      <c r="E2458" s="16"/>
      <c r="F2458" s="16"/>
      <c r="G2458" s="12" t="str">
        <f t="shared" si="38"/>
        <v/>
      </c>
      <c r="H2458" s="13">
        <f>COUNTIF(Rend_Filetadores[Data],Rend_Filetadores[[#This Row],[Data]])</f>
        <v>0</v>
      </c>
      <c r="I2458" s="23" t="str">
        <f>IFERROR(Rend_Filetadores[[#This Row],[Filé produzido (kg)]]/SUMIF(Rend_Filetadores[Data],Rend_Filetadores[[#This Row],[Data]],Rend_Filetadores[Filé produzido (kg)]),"")</f>
        <v/>
      </c>
    </row>
    <row r="2459" spans="1:9" x14ac:dyDescent="0.3">
      <c r="A2459" s="8"/>
      <c r="B2459" s="9"/>
      <c r="C2459" s="32"/>
      <c r="D2459" s="11">
        <f>Rend_Filetadores[[#This Row],[Filé produzido (kg)]]-Rend_Filetadores[[#This Row],[Correção]]</f>
        <v>0</v>
      </c>
      <c r="E2459" s="16"/>
      <c r="F2459" s="16"/>
      <c r="G2459" s="12" t="str">
        <f t="shared" si="38"/>
        <v/>
      </c>
      <c r="H2459" s="13">
        <f>COUNTIF(Rend_Filetadores[Data],Rend_Filetadores[[#This Row],[Data]])</f>
        <v>0</v>
      </c>
      <c r="I2459" s="23" t="str">
        <f>IFERROR(Rend_Filetadores[[#This Row],[Filé produzido (kg)]]/SUMIF(Rend_Filetadores[Data],Rend_Filetadores[[#This Row],[Data]],Rend_Filetadores[Filé produzido (kg)]),"")</f>
        <v/>
      </c>
    </row>
    <row r="2460" spans="1:9" x14ac:dyDescent="0.3">
      <c r="A2460" s="8"/>
      <c r="B2460" s="9"/>
      <c r="C2460" s="32"/>
      <c r="D2460" s="11">
        <f>Rend_Filetadores[[#This Row],[Filé produzido (kg)]]-Rend_Filetadores[[#This Row],[Correção]]</f>
        <v>0</v>
      </c>
      <c r="E2460" s="16"/>
      <c r="F2460" s="16"/>
      <c r="G2460" s="12" t="str">
        <f t="shared" si="38"/>
        <v/>
      </c>
      <c r="H2460" s="13">
        <f>COUNTIF(Rend_Filetadores[Data],Rend_Filetadores[[#This Row],[Data]])</f>
        <v>0</v>
      </c>
      <c r="I2460" s="23" t="str">
        <f>IFERROR(Rend_Filetadores[[#This Row],[Filé produzido (kg)]]/SUMIF(Rend_Filetadores[Data],Rend_Filetadores[[#This Row],[Data]],Rend_Filetadores[Filé produzido (kg)]),"")</f>
        <v/>
      </c>
    </row>
    <row r="2461" spans="1:9" x14ac:dyDescent="0.3">
      <c r="A2461" s="8"/>
      <c r="B2461" s="9"/>
      <c r="C2461" s="32"/>
      <c r="D2461" s="11">
        <f>Rend_Filetadores[[#This Row],[Filé produzido (kg)]]-Rend_Filetadores[[#This Row],[Correção]]</f>
        <v>0</v>
      </c>
      <c r="E2461" s="16"/>
      <c r="F2461" s="16"/>
      <c r="G2461" s="12" t="str">
        <f t="shared" si="38"/>
        <v/>
      </c>
      <c r="H2461" s="13">
        <f>COUNTIF(Rend_Filetadores[Data],Rend_Filetadores[[#This Row],[Data]])</f>
        <v>0</v>
      </c>
      <c r="I2461" s="23" t="str">
        <f>IFERROR(Rend_Filetadores[[#This Row],[Filé produzido (kg)]]/SUMIF(Rend_Filetadores[Data],Rend_Filetadores[[#This Row],[Data]],Rend_Filetadores[Filé produzido (kg)]),"")</f>
        <v/>
      </c>
    </row>
    <row r="2462" spans="1:9" x14ac:dyDescent="0.3">
      <c r="A2462" s="8"/>
      <c r="B2462" s="9"/>
      <c r="C2462" s="32"/>
      <c r="D2462" s="11">
        <f>Rend_Filetadores[[#This Row],[Filé produzido (kg)]]-Rend_Filetadores[[#This Row],[Correção]]</f>
        <v>0</v>
      </c>
      <c r="E2462" s="16"/>
      <c r="F2462" s="16"/>
      <c r="G2462" s="12" t="str">
        <f t="shared" si="38"/>
        <v/>
      </c>
      <c r="H2462" s="13">
        <f>COUNTIF(Rend_Filetadores[Data],Rend_Filetadores[[#This Row],[Data]])</f>
        <v>0</v>
      </c>
      <c r="I2462" s="23" t="str">
        <f>IFERROR(Rend_Filetadores[[#This Row],[Filé produzido (kg)]]/SUMIF(Rend_Filetadores[Data],Rend_Filetadores[[#This Row],[Data]],Rend_Filetadores[Filé produzido (kg)]),"")</f>
        <v/>
      </c>
    </row>
    <row r="2463" spans="1:9" x14ac:dyDescent="0.3">
      <c r="A2463" s="8"/>
      <c r="B2463" s="9"/>
      <c r="C2463" s="32"/>
      <c r="D2463" s="11">
        <f>Rend_Filetadores[[#This Row],[Filé produzido (kg)]]-Rend_Filetadores[[#This Row],[Correção]]</f>
        <v>0</v>
      </c>
      <c r="E2463" s="16"/>
      <c r="F2463" s="16"/>
      <c r="G2463" s="12" t="str">
        <f t="shared" si="38"/>
        <v/>
      </c>
      <c r="H2463" s="13">
        <f>COUNTIF(Rend_Filetadores[Data],Rend_Filetadores[[#This Row],[Data]])</f>
        <v>0</v>
      </c>
      <c r="I2463" s="23" t="str">
        <f>IFERROR(Rend_Filetadores[[#This Row],[Filé produzido (kg)]]/SUMIF(Rend_Filetadores[Data],Rend_Filetadores[[#This Row],[Data]],Rend_Filetadores[Filé produzido (kg)]),"")</f>
        <v/>
      </c>
    </row>
    <row r="2464" spans="1:9" x14ac:dyDescent="0.3">
      <c r="A2464" s="8"/>
      <c r="B2464" s="9"/>
      <c r="C2464" s="32"/>
      <c r="D2464" s="11">
        <f>Rend_Filetadores[[#This Row],[Filé produzido (kg)]]-Rend_Filetadores[[#This Row],[Correção]]</f>
        <v>0</v>
      </c>
      <c r="E2464" s="16"/>
      <c r="F2464" s="16"/>
      <c r="G2464" s="12" t="str">
        <f t="shared" si="38"/>
        <v/>
      </c>
      <c r="H2464" s="13">
        <f>COUNTIF(Rend_Filetadores[Data],Rend_Filetadores[[#This Row],[Data]])</f>
        <v>0</v>
      </c>
      <c r="I2464" s="23" t="str">
        <f>IFERROR(Rend_Filetadores[[#This Row],[Filé produzido (kg)]]/SUMIF(Rend_Filetadores[Data],Rend_Filetadores[[#This Row],[Data]],Rend_Filetadores[Filé produzido (kg)]),"")</f>
        <v/>
      </c>
    </row>
    <row r="2465" spans="1:9" x14ac:dyDescent="0.3">
      <c r="A2465" s="8"/>
      <c r="B2465" s="9"/>
      <c r="C2465" s="32"/>
      <c r="D2465" s="11">
        <f>Rend_Filetadores[[#This Row],[Filé produzido (kg)]]-Rend_Filetadores[[#This Row],[Correção]]</f>
        <v>0</v>
      </c>
      <c r="E2465" s="16"/>
      <c r="F2465" s="16"/>
      <c r="G2465" s="12" t="str">
        <f t="shared" si="38"/>
        <v/>
      </c>
      <c r="H2465" s="13">
        <f>COUNTIF(Rend_Filetadores[Data],Rend_Filetadores[[#This Row],[Data]])</f>
        <v>0</v>
      </c>
      <c r="I2465" s="23" t="str">
        <f>IFERROR(Rend_Filetadores[[#This Row],[Filé produzido (kg)]]/SUMIF(Rend_Filetadores[Data],Rend_Filetadores[[#This Row],[Data]],Rend_Filetadores[Filé produzido (kg)]),"")</f>
        <v/>
      </c>
    </row>
    <row r="2466" spans="1:9" x14ac:dyDescent="0.3">
      <c r="A2466" s="8"/>
      <c r="B2466" s="9"/>
      <c r="C2466" s="32"/>
      <c r="D2466" s="11">
        <f>Rend_Filetadores[[#This Row],[Filé produzido (kg)]]-Rend_Filetadores[[#This Row],[Correção]]</f>
        <v>0</v>
      </c>
      <c r="E2466" s="16"/>
      <c r="F2466" s="16"/>
      <c r="G2466" s="12" t="str">
        <f t="shared" si="38"/>
        <v/>
      </c>
      <c r="H2466" s="13">
        <f>COUNTIF(Rend_Filetadores[Data],Rend_Filetadores[[#This Row],[Data]])</f>
        <v>0</v>
      </c>
      <c r="I2466" s="23" t="str">
        <f>IFERROR(Rend_Filetadores[[#This Row],[Filé produzido (kg)]]/SUMIF(Rend_Filetadores[Data],Rend_Filetadores[[#This Row],[Data]],Rend_Filetadores[Filé produzido (kg)]),"")</f>
        <v/>
      </c>
    </row>
    <row r="2467" spans="1:9" x14ac:dyDescent="0.3">
      <c r="A2467" s="8"/>
      <c r="B2467" s="9"/>
      <c r="C2467" s="32"/>
      <c r="D2467" s="11">
        <f>Rend_Filetadores[[#This Row],[Filé produzido (kg)]]-Rend_Filetadores[[#This Row],[Correção]]</f>
        <v>0</v>
      </c>
      <c r="E2467" s="16"/>
      <c r="F2467" s="16"/>
      <c r="G2467" s="12" t="str">
        <f t="shared" si="38"/>
        <v/>
      </c>
      <c r="H2467" s="13">
        <f>COUNTIF(Rend_Filetadores[Data],Rend_Filetadores[[#This Row],[Data]])</f>
        <v>0</v>
      </c>
      <c r="I2467" s="23" t="str">
        <f>IFERROR(Rend_Filetadores[[#This Row],[Filé produzido (kg)]]/SUMIF(Rend_Filetadores[Data],Rend_Filetadores[[#This Row],[Data]],Rend_Filetadores[Filé produzido (kg)]),"")</f>
        <v/>
      </c>
    </row>
    <row r="2468" spans="1:9" x14ac:dyDescent="0.3">
      <c r="A2468" s="8"/>
      <c r="B2468" s="9"/>
      <c r="C2468" s="32"/>
      <c r="D2468" s="11">
        <f>Rend_Filetadores[[#This Row],[Filé produzido (kg)]]-Rend_Filetadores[[#This Row],[Correção]]</f>
        <v>0</v>
      </c>
      <c r="E2468" s="16"/>
      <c r="F2468" s="16"/>
      <c r="G2468" s="12" t="str">
        <f t="shared" si="38"/>
        <v/>
      </c>
      <c r="H2468" s="13">
        <f>COUNTIF(Rend_Filetadores[Data],Rend_Filetadores[[#This Row],[Data]])</f>
        <v>0</v>
      </c>
      <c r="I2468" s="23" t="str">
        <f>IFERROR(Rend_Filetadores[[#This Row],[Filé produzido (kg)]]/SUMIF(Rend_Filetadores[Data],Rend_Filetadores[[#This Row],[Data]],Rend_Filetadores[Filé produzido (kg)]),"")</f>
        <v/>
      </c>
    </row>
    <row r="2469" spans="1:9" x14ac:dyDescent="0.3">
      <c r="A2469" s="8"/>
      <c r="B2469" s="9"/>
      <c r="C2469" s="32"/>
      <c r="D2469" s="11">
        <f>Rend_Filetadores[[#This Row],[Filé produzido (kg)]]-Rend_Filetadores[[#This Row],[Correção]]</f>
        <v>0</v>
      </c>
      <c r="E2469" s="16"/>
      <c r="F2469" s="16"/>
      <c r="G2469" s="12" t="str">
        <f t="shared" si="38"/>
        <v/>
      </c>
      <c r="H2469" s="13">
        <f>COUNTIF(Rend_Filetadores[Data],Rend_Filetadores[[#This Row],[Data]])</f>
        <v>0</v>
      </c>
      <c r="I2469" s="23" t="str">
        <f>IFERROR(Rend_Filetadores[[#This Row],[Filé produzido (kg)]]/SUMIF(Rend_Filetadores[Data],Rend_Filetadores[[#This Row],[Data]],Rend_Filetadores[Filé produzido (kg)]),"")</f>
        <v/>
      </c>
    </row>
    <row r="2470" spans="1:9" x14ac:dyDescent="0.3">
      <c r="A2470" s="8"/>
      <c r="B2470" s="9"/>
      <c r="C2470" s="32"/>
      <c r="D2470" s="11">
        <f>Rend_Filetadores[[#This Row],[Filé produzido (kg)]]-Rend_Filetadores[[#This Row],[Correção]]</f>
        <v>0</v>
      </c>
      <c r="E2470" s="16"/>
      <c r="F2470" s="16"/>
      <c r="G2470" s="12" t="str">
        <f t="shared" si="38"/>
        <v/>
      </c>
      <c r="H2470" s="13">
        <f>COUNTIF(Rend_Filetadores[Data],Rend_Filetadores[[#This Row],[Data]])</f>
        <v>0</v>
      </c>
      <c r="I2470" s="23" t="str">
        <f>IFERROR(Rend_Filetadores[[#This Row],[Filé produzido (kg)]]/SUMIF(Rend_Filetadores[Data],Rend_Filetadores[[#This Row],[Data]],Rend_Filetadores[Filé produzido (kg)]),"")</f>
        <v/>
      </c>
    </row>
    <row r="2471" spans="1:9" x14ac:dyDescent="0.3">
      <c r="A2471" s="8"/>
      <c r="B2471" s="9"/>
      <c r="C2471" s="32"/>
      <c r="D2471" s="11">
        <f>Rend_Filetadores[[#This Row],[Filé produzido (kg)]]-Rend_Filetadores[[#This Row],[Correção]]</f>
        <v>0</v>
      </c>
      <c r="E2471" s="16"/>
      <c r="F2471" s="16"/>
      <c r="G2471" s="12" t="str">
        <f t="shared" si="38"/>
        <v/>
      </c>
      <c r="H2471" s="13">
        <f>COUNTIF(Rend_Filetadores[Data],Rend_Filetadores[[#This Row],[Data]])</f>
        <v>0</v>
      </c>
      <c r="I2471" s="23" t="str">
        <f>IFERROR(Rend_Filetadores[[#This Row],[Filé produzido (kg)]]/SUMIF(Rend_Filetadores[Data],Rend_Filetadores[[#This Row],[Data]],Rend_Filetadores[Filé produzido (kg)]),"")</f>
        <v/>
      </c>
    </row>
    <row r="2472" spans="1:9" x14ac:dyDescent="0.3">
      <c r="A2472" s="8"/>
      <c r="B2472" s="9"/>
      <c r="C2472" s="32"/>
      <c r="D2472" s="11">
        <f>Rend_Filetadores[[#This Row],[Filé produzido (kg)]]-Rend_Filetadores[[#This Row],[Correção]]</f>
        <v>0</v>
      </c>
      <c r="E2472" s="16"/>
      <c r="F2472" s="16"/>
      <c r="G2472" s="12" t="str">
        <f t="shared" si="38"/>
        <v/>
      </c>
      <c r="H2472" s="13">
        <f>COUNTIF(Rend_Filetadores[Data],Rend_Filetadores[[#This Row],[Data]])</f>
        <v>0</v>
      </c>
      <c r="I2472" s="23" t="str">
        <f>IFERROR(Rend_Filetadores[[#This Row],[Filé produzido (kg)]]/SUMIF(Rend_Filetadores[Data],Rend_Filetadores[[#This Row],[Data]],Rend_Filetadores[Filé produzido (kg)]),"")</f>
        <v/>
      </c>
    </row>
    <row r="2473" spans="1:9" x14ac:dyDescent="0.3">
      <c r="A2473" s="8"/>
      <c r="B2473" s="9"/>
      <c r="C2473" s="32"/>
      <c r="D2473" s="11">
        <f>Rend_Filetadores[[#This Row],[Filé produzido (kg)]]-Rend_Filetadores[[#This Row],[Correção]]</f>
        <v>0</v>
      </c>
      <c r="E2473" s="16"/>
      <c r="F2473" s="16"/>
      <c r="G2473" s="12" t="str">
        <f t="shared" si="38"/>
        <v/>
      </c>
      <c r="H2473" s="13">
        <f>COUNTIF(Rend_Filetadores[Data],Rend_Filetadores[[#This Row],[Data]])</f>
        <v>0</v>
      </c>
      <c r="I2473" s="23" t="str">
        <f>IFERROR(Rend_Filetadores[[#This Row],[Filé produzido (kg)]]/SUMIF(Rend_Filetadores[Data],Rend_Filetadores[[#This Row],[Data]],Rend_Filetadores[Filé produzido (kg)]),"")</f>
        <v/>
      </c>
    </row>
    <row r="2474" spans="1:9" x14ac:dyDescent="0.3">
      <c r="A2474" s="8"/>
      <c r="B2474" s="9"/>
      <c r="C2474" s="32"/>
      <c r="D2474" s="11">
        <f>Rend_Filetadores[[#This Row],[Filé produzido (kg)]]-Rend_Filetadores[[#This Row],[Correção]]</f>
        <v>0</v>
      </c>
      <c r="E2474" s="16"/>
      <c r="F2474" s="16"/>
      <c r="G2474" s="12" t="str">
        <f t="shared" si="38"/>
        <v/>
      </c>
      <c r="H2474" s="13">
        <f>COUNTIF(Rend_Filetadores[Data],Rend_Filetadores[[#This Row],[Data]])</f>
        <v>0</v>
      </c>
      <c r="I2474" s="23" t="str">
        <f>IFERROR(Rend_Filetadores[[#This Row],[Filé produzido (kg)]]/SUMIF(Rend_Filetadores[Data],Rend_Filetadores[[#This Row],[Data]],Rend_Filetadores[Filé produzido (kg)]),"")</f>
        <v/>
      </c>
    </row>
    <row r="2475" spans="1:9" x14ac:dyDescent="0.3">
      <c r="A2475" s="8"/>
      <c r="B2475" s="9"/>
      <c r="C2475" s="32"/>
      <c r="D2475" s="11">
        <f>Rend_Filetadores[[#This Row],[Filé produzido (kg)]]-Rend_Filetadores[[#This Row],[Correção]]</f>
        <v>0</v>
      </c>
      <c r="E2475" s="16"/>
      <c r="F2475" s="16"/>
      <c r="G2475" s="12" t="str">
        <f t="shared" si="38"/>
        <v/>
      </c>
      <c r="H2475" s="13">
        <f>COUNTIF(Rend_Filetadores[Data],Rend_Filetadores[[#This Row],[Data]])</f>
        <v>0</v>
      </c>
      <c r="I2475" s="23" t="str">
        <f>IFERROR(Rend_Filetadores[[#This Row],[Filé produzido (kg)]]/SUMIF(Rend_Filetadores[Data],Rend_Filetadores[[#This Row],[Data]],Rend_Filetadores[Filé produzido (kg)]),"")</f>
        <v/>
      </c>
    </row>
    <row r="2476" spans="1:9" x14ac:dyDescent="0.3">
      <c r="A2476" s="8"/>
      <c r="B2476" s="9"/>
      <c r="C2476" s="32"/>
      <c r="D2476" s="11">
        <f>Rend_Filetadores[[#This Row],[Filé produzido (kg)]]-Rend_Filetadores[[#This Row],[Correção]]</f>
        <v>0</v>
      </c>
      <c r="E2476" s="16"/>
      <c r="F2476" s="16"/>
      <c r="G2476" s="12" t="str">
        <f t="shared" si="38"/>
        <v/>
      </c>
      <c r="H2476" s="13">
        <f>COUNTIF(Rend_Filetadores[Data],Rend_Filetadores[[#This Row],[Data]])</f>
        <v>0</v>
      </c>
      <c r="I2476" s="23" t="str">
        <f>IFERROR(Rend_Filetadores[[#This Row],[Filé produzido (kg)]]/SUMIF(Rend_Filetadores[Data],Rend_Filetadores[[#This Row],[Data]],Rend_Filetadores[Filé produzido (kg)]),"")</f>
        <v/>
      </c>
    </row>
    <row r="2477" spans="1:9" x14ac:dyDescent="0.3">
      <c r="A2477" s="8"/>
      <c r="B2477" s="9"/>
      <c r="C2477" s="32"/>
      <c r="D2477" s="11">
        <f>Rend_Filetadores[[#This Row],[Filé produzido (kg)]]-Rend_Filetadores[[#This Row],[Correção]]</f>
        <v>0</v>
      </c>
      <c r="E2477" s="16"/>
      <c r="F2477" s="16"/>
      <c r="G2477" s="12" t="str">
        <f t="shared" si="38"/>
        <v/>
      </c>
      <c r="H2477" s="13">
        <f>COUNTIF(Rend_Filetadores[Data],Rend_Filetadores[[#This Row],[Data]])</f>
        <v>0</v>
      </c>
      <c r="I2477" s="23" t="str">
        <f>IFERROR(Rend_Filetadores[[#This Row],[Filé produzido (kg)]]/SUMIF(Rend_Filetadores[Data],Rend_Filetadores[[#This Row],[Data]],Rend_Filetadores[Filé produzido (kg)]),"")</f>
        <v/>
      </c>
    </row>
    <row r="2478" spans="1:9" x14ac:dyDescent="0.3">
      <c r="A2478" s="8"/>
      <c r="B2478" s="9"/>
      <c r="C2478" s="32"/>
      <c r="D2478" s="11">
        <f>Rend_Filetadores[[#This Row],[Filé produzido (kg)]]-Rend_Filetadores[[#This Row],[Correção]]</f>
        <v>0</v>
      </c>
      <c r="E2478" s="16"/>
      <c r="F2478" s="16"/>
      <c r="G2478" s="12" t="str">
        <f t="shared" si="38"/>
        <v/>
      </c>
      <c r="H2478" s="13">
        <f>COUNTIF(Rend_Filetadores[Data],Rend_Filetadores[[#This Row],[Data]])</f>
        <v>0</v>
      </c>
      <c r="I2478" s="23" t="str">
        <f>IFERROR(Rend_Filetadores[[#This Row],[Filé produzido (kg)]]/SUMIF(Rend_Filetadores[Data],Rend_Filetadores[[#This Row],[Data]],Rend_Filetadores[Filé produzido (kg)]),"")</f>
        <v/>
      </c>
    </row>
    <row r="2479" spans="1:9" x14ac:dyDescent="0.3">
      <c r="A2479" s="8"/>
      <c r="B2479" s="9"/>
      <c r="C2479" s="32"/>
      <c r="D2479" s="11">
        <f>Rend_Filetadores[[#This Row],[Filé produzido (kg)]]-Rend_Filetadores[[#This Row],[Correção]]</f>
        <v>0</v>
      </c>
      <c r="E2479" s="16"/>
      <c r="F2479" s="16"/>
      <c r="G2479" s="12" t="str">
        <f t="shared" si="38"/>
        <v/>
      </c>
      <c r="H2479" s="13">
        <f>COUNTIF(Rend_Filetadores[Data],Rend_Filetadores[[#This Row],[Data]])</f>
        <v>0</v>
      </c>
      <c r="I2479" s="23" t="str">
        <f>IFERROR(Rend_Filetadores[[#This Row],[Filé produzido (kg)]]/SUMIF(Rend_Filetadores[Data],Rend_Filetadores[[#This Row],[Data]],Rend_Filetadores[Filé produzido (kg)]),"")</f>
        <v/>
      </c>
    </row>
    <row r="2480" spans="1:9" x14ac:dyDescent="0.3">
      <c r="A2480" s="8"/>
      <c r="B2480" s="9"/>
      <c r="C2480" s="32"/>
      <c r="D2480" s="11">
        <f>Rend_Filetadores[[#This Row],[Filé produzido (kg)]]-Rend_Filetadores[[#This Row],[Correção]]</f>
        <v>0</v>
      </c>
      <c r="E2480" s="16"/>
      <c r="F2480" s="16"/>
      <c r="G2480" s="12" t="str">
        <f t="shared" si="38"/>
        <v/>
      </c>
      <c r="H2480" s="13">
        <f>COUNTIF(Rend_Filetadores[Data],Rend_Filetadores[[#This Row],[Data]])</f>
        <v>0</v>
      </c>
      <c r="I2480" s="23" t="str">
        <f>IFERROR(Rend_Filetadores[[#This Row],[Filé produzido (kg)]]/SUMIF(Rend_Filetadores[Data],Rend_Filetadores[[#This Row],[Data]],Rend_Filetadores[Filé produzido (kg)]),"")</f>
        <v/>
      </c>
    </row>
    <row r="2481" spans="1:9" x14ac:dyDescent="0.3">
      <c r="A2481" s="8"/>
      <c r="B2481" s="9"/>
      <c r="C2481" s="32"/>
      <c r="D2481" s="11">
        <f>Rend_Filetadores[[#This Row],[Filé produzido (kg)]]-Rend_Filetadores[[#This Row],[Correção]]</f>
        <v>0</v>
      </c>
      <c r="E2481" s="16"/>
      <c r="F2481" s="16"/>
      <c r="G2481" s="12" t="str">
        <f t="shared" si="38"/>
        <v/>
      </c>
      <c r="H2481" s="13">
        <f>COUNTIF(Rend_Filetadores[Data],Rend_Filetadores[[#This Row],[Data]])</f>
        <v>0</v>
      </c>
      <c r="I2481" s="23" t="str">
        <f>IFERROR(Rend_Filetadores[[#This Row],[Filé produzido (kg)]]/SUMIF(Rend_Filetadores[Data],Rend_Filetadores[[#This Row],[Data]],Rend_Filetadores[Filé produzido (kg)]),"")</f>
        <v/>
      </c>
    </row>
    <row r="2482" spans="1:9" x14ac:dyDescent="0.3">
      <c r="A2482" s="8"/>
      <c r="B2482" s="9"/>
      <c r="C2482" s="32"/>
      <c r="D2482" s="11">
        <f>Rend_Filetadores[[#This Row],[Filé produzido (kg)]]-Rend_Filetadores[[#This Row],[Correção]]</f>
        <v>0</v>
      </c>
      <c r="E2482" s="16"/>
      <c r="F2482" s="16"/>
      <c r="G2482" s="12" t="str">
        <f t="shared" si="38"/>
        <v/>
      </c>
      <c r="H2482" s="13">
        <f>COUNTIF(Rend_Filetadores[Data],Rend_Filetadores[[#This Row],[Data]])</f>
        <v>0</v>
      </c>
      <c r="I2482" s="23" t="str">
        <f>IFERROR(Rend_Filetadores[[#This Row],[Filé produzido (kg)]]/SUMIF(Rend_Filetadores[Data],Rend_Filetadores[[#This Row],[Data]],Rend_Filetadores[Filé produzido (kg)]),"")</f>
        <v/>
      </c>
    </row>
    <row r="2483" spans="1:9" x14ac:dyDescent="0.3">
      <c r="A2483" s="8"/>
      <c r="B2483" s="9"/>
      <c r="C2483" s="32"/>
      <c r="D2483" s="11">
        <f>Rend_Filetadores[[#This Row],[Filé produzido (kg)]]-Rend_Filetadores[[#This Row],[Correção]]</f>
        <v>0</v>
      </c>
      <c r="E2483" s="16"/>
      <c r="F2483" s="16"/>
      <c r="G2483" s="12" t="str">
        <f t="shared" si="38"/>
        <v/>
      </c>
      <c r="H2483" s="13">
        <f>COUNTIF(Rend_Filetadores[Data],Rend_Filetadores[[#This Row],[Data]])</f>
        <v>0</v>
      </c>
      <c r="I2483" s="23" t="str">
        <f>IFERROR(Rend_Filetadores[[#This Row],[Filé produzido (kg)]]/SUMIF(Rend_Filetadores[Data],Rend_Filetadores[[#This Row],[Data]],Rend_Filetadores[Filé produzido (kg)]),"")</f>
        <v/>
      </c>
    </row>
    <row r="2484" spans="1:9" x14ac:dyDescent="0.3">
      <c r="A2484" s="8"/>
      <c r="B2484" s="9"/>
      <c r="C2484" s="32"/>
      <c r="D2484" s="11">
        <f>Rend_Filetadores[[#This Row],[Filé produzido (kg)]]-Rend_Filetadores[[#This Row],[Correção]]</f>
        <v>0</v>
      </c>
      <c r="E2484" s="16"/>
      <c r="F2484" s="16"/>
      <c r="G2484" s="12" t="str">
        <f t="shared" si="38"/>
        <v/>
      </c>
      <c r="H2484" s="13">
        <f>COUNTIF(Rend_Filetadores[Data],Rend_Filetadores[[#This Row],[Data]])</f>
        <v>0</v>
      </c>
      <c r="I2484" s="23" t="str">
        <f>IFERROR(Rend_Filetadores[[#This Row],[Filé produzido (kg)]]/SUMIF(Rend_Filetadores[Data],Rend_Filetadores[[#This Row],[Data]],Rend_Filetadores[Filé produzido (kg)]),"")</f>
        <v/>
      </c>
    </row>
    <row r="2485" spans="1:9" x14ac:dyDescent="0.3">
      <c r="A2485" s="8"/>
      <c r="B2485" s="9"/>
      <c r="C2485" s="32"/>
      <c r="D2485" s="11">
        <f>Rend_Filetadores[[#This Row],[Filé produzido (kg)]]-Rend_Filetadores[[#This Row],[Correção]]</f>
        <v>0</v>
      </c>
      <c r="E2485" s="16"/>
      <c r="F2485" s="16"/>
      <c r="G2485" s="12" t="str">
        <f t="shared" si="38"/>
        <v/>
      </c>
      <c r="H2485" s="13">
        <f>COUNTIF(Rend_Filetadores[Data],Rend_Filetadores[[#This Row],[Data]])</f>
        <v>0</v>
      </c>
      <c r="I2485" s="23" t="str">
        <f>IFERROR(Rend_Filetadores[[#This Row],[Filé produzido (kg)]]/SUMIF(Rend_Filetadores[Data],Rend_Filetadores[[#This Row],[Data]],Rend_Filetadores[Filé produzido (kg)]),"")</f>
        <v/>
      </c>
    </row>
    <row r="2486" spans="1:9" x14ac:dyDescent="0.3">
      <c r="A2486" s="8"/>
      <c r="B2486" s="9"/>
      <c r="C2486" s="32"/>
      <c r="D2486" s="11">
        <f>Rend_Filetadores[[#This Row],[Filé produzido (kg)]]-Rend_Filetadores[[#This Row],[Correção]]</f>
        <v>0</v>
      </c>
      <c r="E2486" s="16"/>
      <c r="F2486" s="16"/>
      <c r="G2486" s="12" t="str">
        <f t="shared" si="38"/>
        <v/>
      </c>
      <c r="H2486" s="13">
        <f>COUNTIF(Rend_Filetadores[Data],Rend_Filetadores[[#This Row],[Data]])</f>
        <v>0</v>
      </c>
      <c r="I2486" s="23" t="str">
        <f>IFERROR(Rend_Filetadores[[#This Row],[Filé produzido (kg)]]/SUMIF(Rend_Filetadores[Data],Rend_Filetadores[[#This Row],[Data]],Rend_Filetadores[Filé produzido (kg)]),"")</f>
        <v/>
      </c>
    </row>
    <row r="2487" spans="1:9" x14ac:dyDescent="0.3">
      <c r="A2487" s="8"/>
      <c r="B2487" s="9"/>
      <c r="C2487" s="32"/>
      <c r="D2487" s="11">
        <f>Rend_Filetadores[[#This Row],[Filé produzido (kg)]]-Rend_Filetadores[[#This Row],[Correção]]</f>
        <v>0</v>
      </c>
      <c r="E2487" s="16"/>
      <c r="F2487" s="16"/>
      <c r="G2487" s="12" t="str">
        <f t="shared" si="38"/>
        <v/>
      </c>
      <c r="H2487" s="13">
        <f>COUNTIF(Rend_Filetadores[Data],Rend_Filetadores[[#This Row],[Data]])</f>
        <v>0</v>
      </c>
      <c r="I2487" s="23" t="str">
        <f>IFERROR(Rend_Filetadores[[#This Row],[Filé produzido (kg)]]/SUMIF(Rend_Filetadores[Data],Rend_Filetadores[[#This Row],[Data]],Rend_Filetadores[Filé produzido (kg)]),"")</f>
        <v/>
      </c>
    </row>
    <row r="2488" spans="1:9" x14ac:dyDescent="0.3">
      <c r="A2488" s="8"/>
      <c r="B2488" s="9"/>
      <c r="C2488" s="32"/>
      <c r="D2488" s="11">
        <f>Rend_Filetadores[[#This Row],[Filé produzido (kg)]]-Rend_Filetadores[[#This Row],[Correção]]</f>
        <v>0</v>
      </c>
      <c r="E2488" s="16"/>
      <c r="F2488" s="16"/>
      <c r="G2488" s="12" t="str">
        <f t="shared" si="38"/>
        <v/>
      </c>
      <c r="H2488" s="13">
        <f>COUNTIF(Rend_Filetadores[Data],Rend_Filetadores[[#This Row],[Data]])</f>
        <v>0</v>
      </c>
      <c r="I2488" s="23" t="str">
        <f>IFERROR(Rend_Filetadores[[#This Row],[Filé produzido (kg)]]/SUMIF(Rend_Filetadores[Data],Rend_Filetadores[[#This Row],[Data]],Rend_Filetadores[Filé produzido (kg)]),"")</f>
        <v/>
      </c>
    </row>
    <row r="2489" spans="1:9" x14ac:dyDescent="0.3">
      <c r="A2489" s="8"/>
      <c r="B2489" s="9"/>
      <c r="C2489" s="32"/>
      <c r="D2489" s="11">
        <f>Rend_Filetadores[[#This Row],[Filé produzido (kg)]]-Rend_Filetadores[[#This Row],[Correção]]</f>
        <v>0</v>
      </c>
      <c r="E2489" s="16"/>
      <c r="F2489" s="16"/>
      <c r="G2489" s="12" t="str">
        <f t="shared" si="38"/>
        <v/>
      </c>
      <c r="H2489" s="13">
        <f>COUNTIF(Rend_Filetadores[Data],Rend_Filetadores[[#This Row],[Data]])</f>
        <v>0</v>
      </c>
      <c r="I2489" s="23" t="str">
        <f>IFERROR(Rend_Filetadores[[#This Row],[Filé produzido (kg)]]/SUMIF(Rend_Filetadores[Data],Rend_Filetadores[[#This Row],[Data]],Rend_Filetadores[Filé produzido (kg)]),"")</f>
        <v/>
      </c>
    </row>
    <row r="2490" spans="1:9" x14ac:dyDescent="0.3">
      <c r="A2490" s="8"/>
      <c r="B2490" s="9"/>
      <c r="C2490" s="32"/>
      <c r="D2490" s="11">
        <f>Rend_Filetadores[[#This Row],[Filé produzido (kg)]]-Rend_Filetadores[[#This Row],[Correção]]</f>
        <v>0</v>
      </c>
      <c r="E2490" s="16"/>
      <c r="F2490" s="16"/>
      <c r="G2490" s="12" t="str">
        <f t="shared" si="38"/>
        <v/>
      </c>
      <c r="H2490" s="13">
        <f>COUNTIF(Rend_Filetadores[Data],Rend_Filetadores[[#This Row],[Data]])</f>
        <v>0</v>
      </c>
      <c r="I2490" s="23" t="str">
        <f>IFERROR(Rend_Filetadores[[#This Row],[Filé produzido (kg)]]/SUMIF(Rend_Filetadores[Data],Rend_Filetadores[[#This Row],[Data]],Rend_Filetadores[Filé produzido (kg)]),"")</f>
        <v/>
      </c>
    </row>
    <row r="2491" spans="1:9" x14ac:dyDescent="0.3">
      <c r="A2491" s="8"/>
      <c r="B2491" s="9"/>
      <c r="C2491" s="32"/>
      <c r="D2491" s="11">
        <f>Rend_Filetadores[[#This Row],[Filé produzido (kg)]]-Rend_Filetadores[[#This Row],[Correção]]</f>
        <v>0</v>
      </c>
      <c r="E2491" s="16"/>
      <c r="F2491" s="16"/>
      <c r="G2491" s="12" t="str">
        <f t="shared" si="38"/>
        <v/>
      </c>
      <c r="H2491" s="13">
        <f>COUNTIF(Rend_Filetadores[Data],Rend_Filetadores[[#This Row],[Data]])</f>
        <v>0</v>
      </c>
      <c r="I2491" s="23" t="str">
        <f>IFERROR(Rend_Filetadores[[#This Row],[Filé produzido (kg)]]/SUMIF(Rend_Filetadores[Data],Rend_Filetadores[[#This Row],[Data]],Rend_Filetadores[Filé produzido (kg)]),"")</f>
        <v/>
      </c>
    </row>
    <row r="2492" spans="1:9" x14ac:dyDescent="0.3">
      <c r="A2492" s="8"/>
      <c r="B2492" s="9"/>
      <c r="C2492" s="32"/>
      <c r="D2492" s="11">
        <f>Rend_Filetadores[[#This Row],[Filé produzido (kg)]]-Rend_Filetadores[[#This Row],[Correção]]</f>
        <v>0</v>
      </c>
      <c r="E2492" s="16"/>
      <c r="F2492" s="16"/>
      <c r="G2492" s="12" t="str">
        <f t="shared" si="38"/>
        <v/>
      </c>
      <c r="H2492" s="13">
        <f>COUNTIF(Rend_Filetadores[Data],Rend_Filetadores[[#This Row],[Data]])</f>
        <v>0</v>
      </c>
      <c r="I2492" s="23" t="str">
        <f>IFERROR(Rend_Filetadores[[#This Row],[Filé produzido (kg)]]/SUMIF(Rend_Filetadores[Data],Rend_Filetadores[[#This Row],[Data]],Rend_Filetadores[Filé produzido (kg)]),"")</f>
        <v/>
      </c>
    </row>
    <row r="2493" spans="1:9" x14ac:dyDescent="0.3">
      <c r="A2493" s="8"/>
      <c r="B2493" s="9"/>
      <c r="C2493" s="32"/>
      <c r="D2493" s="11">
        <f>Rend_Filetadores[[#This Row],[Filé produzido (kg)]]-Rend_Filetadores[[#This Row],[Correção]]</f>
        <v>0</v>
      </c>
      <c r="E2493" s="16"/>
      <c r="F2493" s="16"/>
      <c r="G2493" s="12" t="str">
        <f t="shared" si="38"/>
        <v/>
      </c>
      <c r="H2493" s="13">
        <f>COUNTIF(Rend_Filetadores[Data],Rend_Filetadores[[#This Row],[Data]])</f>
        <v>0</v>
      </c>
      <c r="I2493" s="23" t="str">
        <f>IFERROR(Rend_Filetadores[[#This Row],[Filé produzido (kg)]]/SUMIF(Rend_Filetadores[Data],Rend_Filetadores[[#This Row],[Data]],Rend_Filetadores[Filé produzido (kg)]),"")</f>
        <v/>
      </c>
    </row>
    <row r="2494" spans="1:9" x14ac:dyDescent="0.3">
      <c r="A2494" s="8"/>
      <c r="B2494" s="9"/>
      <c r="C2494" s="32"/>
      <c r="D2494" s="11">
        <f>Rend_Filetadores[[#This Row],[Filé produzido (kg)]]-Rend_Filetadores[[#This Row],[Correção]]</f>
        <v>0</v>
      </c>
      <c r="E2494" s="16"/>
      <c r="F2494" s="16"/>
      <c r="G2494" s="12" t="str">
        <f t="shared" si="38"/>
        <v/>
      </c>
      <c r="H2494" s="13">
        <f>COUNTIF(Rend_Filetadores[Data],Rend_Filetadores[[#This Row],[Data]])</f>
        <v>0</v>
      </c>
      <c r="I2494" s="23" t="str">
        <f>IFERROR(Rend_Filetadores[[#This Row],[Filé produzido (kg)]]/SUMIF(Rend_Filetadores[Data],Rend_Filetadores[[#This Row],[Data]],Rend_Filetadores[Filé produzido (kg)]),"")</f>
        <v/>
      </c>
    </row>
    <row r="2495" spans="1:9" x14ac:dyDescent="0.3">
      <c r="A2495" s="8"/>
      <c r="B2495" s="9"/>
      <c r="C2495" s="32"/>
      <c r="D2495" s="11">
        <f>Rend_Filetadores[[#This Row],[Filé produzido (kg)]]-Rend_Filetadores[[#This Row],[Correção]]</f>
        <v>0</v>
      </c>
      <c r="E2495" s="16"/>
      <c r="F2495" s="16"/>
      <c r="G2495" s="12" t="str">
        <f t="shared" si="38"/>
        <v/>
      </c>
      <c r="H2495" s="13">
        <f>COUNTIF(Rend_Filetadores[Data],Rend_Filetadores[[#This Row],[Data]])</f>
        <v>0</v>
      </c>
      <c r="I2495" s="23" t="str">
        <f>IFERROR(Rend_Filetadores[[#This Row],[Filé produzido (kg)]]/SUMIF(Rend_Filetadores[Data],Rend_Filetadores[[#This Row],[Data]],Rend_Filetadores[Filé produzido (kg)]),"")</f>
        <v/>
      </c>
    </row>
    <row r="2496" spans="1:9" x14ac:dyDescent="0.3">
      <c r="A2496" s="8"/>
      <c r="B2496" s="9"/>
      <c r="C2496" s="32"/>
      <c r="D2496" s="11">
        <f>Rend_Filetadores[[#This Row],[Filé produzido (kg)]]-Rend_Filetadores[[#This Row],[Correção]]</f>
        <v>0</v>
      </c>
      <c r="E2496" s="16"/>
      <c r="F2496" s="16"/>
      <c r="G2496" s="12" t="str">
        <f t="shared" si="38"/>
        <v/>
      </c>
      <c r="H2496" s="13">
        <f>COUNTIF(Rend_Filetadores[Data],Rend_Filetadores[[#This Row],[Data]])</f>
        <v>0</v>
      </c>
      <c r="I2496" s="23" t="str">
        <f>IFERROR(Rend_Filetadores[[#This Row],[Filé produzido (kg)]]/SUMIF(Rend_Filetadores[Data],Rend_Filetadores[[#This Row],[Data]],Rend_Filetadores[Filé produzido (kg)]),"")</f>
        <v/>
      </c>
    </row>
    <row r="2497" spans="1:9" x14ac:dyDescent="0.3">
      <c r="A2497" s="8"/>
      <c r="B2497" s="9"/>
      <c r="C2497" s="32"/>
      <c r="D2497" s="11">
        <f>Rend_Filetadores[[#This Row],[Filé produzido (kg)]]-Rend_Filetadores[[#This Row],[Correção]]</f>
        <v>0</v>
      </c>
      <c r="E2497" s="16"/>
      <c r="F2497" s="16"/>
      <c r="G2497" s="12" t="str">
        <f t="shared" si="38"/>
        <v/>
      </c>
      <c r="H2497" s="13">
        <f>COUNTIF(Rend_Filetadores[Data],Rend_Filetadores[[#This Row],[Data]])</f>
        <v>0</v>
      </c>
      <c r="I2497" s="23" t="str">
        <f>IFERROR(Rend_Filetadores[[#This Row],[Filé produzido (kg)]]/SUMIF(Rend_Filetadores[Data],Rend_Filetadores[[#This Row],[Data]],Rend_Filetadores[Filé produzido (kg)]),"")</f>
        <v/>
      </c>
    </row>
    <row r="2498" spans="1:9" x14ac:dyDescent="0.3">
      <c r="A2498" s="8"/>
      <c r="B2498" s="9"/>
      <c r="C2498" s="32"/>
      <c r="D2498" s="11">
        <f>Rend_Filetadores[[#This Row],[Filé produzido (kg)]]-Rend_Filetadores[[#This Row],[Correção]]</f>
        <v>0</v>
      </c>
      <c r="E2498" s="16"/>
      <c r="F2498" s="16"/>
      <c r="G2498" s="12" t="str">
        <f t="shared" si="38"/>
        <v/>
      </c>
      <c r="H2498" s="13">
        <f>COUNTIF(Rend_Filetadores[Data],Rend_Filetadores[[#This Row],[Data]])</f>
        <v>0</v>
      </c>
      <c r="I2498" s="23" t="str">
        <f>IFERROR(Rend_Filetadores[[#This Row],[Filé produzido (kg)]]/SUMIF(Rend_Filetadores[Data],Rend_Filetadores[[#This Row],[Data]],Rend_Filetadores[Filé produzido (kg)]),"")</f>
        <v/>
      </c>
    </row>
    <row r="2499" spans="1:9" x14ac:dyDescent="0.3">
      <c r="A2499" s="8"/>
      <c r="B2499" s="9"/>
      <c r="C2499" s="32"/>
      <c r="D2499" s="11">
        <f>Rend_Filetadores[[#This Row],[Filé produzido (kg)]]-Rend_Filetadores[[#This Row],[Correção]]</f>
        <v>0</v>
      </c>
      <c r="E2499" s="16"/>
      <c r="F2499" s="16"/>
      <c r="G2499" s="12" t="str">
        <f t="shared" si="38"/>
        <v/>
      </c>
      <c r="H2499" s="13">
        <f>COUNTIF(Rend_Filetadores[Data],Rend_Filetadores[[#This Row],[Data]])</f>
        <v>0</v>
      </c>
      <c r="I2499" s="23" t="str">
        <f>IFERROR(Rend_Filetadores[[#This Row],[Filé produzido (kg)]]/SUMIF(Rend_Filetadores[Data],Rend_Filetadores[[#This Row],[Data]],Rend_Filetadores[Filé produzido (kg)]),"")</f>
        <v/>
      </c>
    </row>
    <row r="2500" spans="1:9" x14ac:dyDescent="0.3">
      <c r="A2500" s="8"/>
      <c r="B2500" s="9"/>
      <c r="C2500" s="32"/>
      <c r="D2500" s="11">
        <f>Rend_Filetadores[[#This Row],[Filé produzido (kg)]]-Rend_Filetadores[[#This Row],[Correção]]</f>
        <v>0</v>
      </c>
      <c r="E2500" s="16"/>
      <c r="F2500" s="16"/>
      <c r="G2500" s="12" t="str">
        <f t="shared" ref="G2500:G2563" si="39">IFERROR(D2500/C2500,"")</f>
        <v/>
      </c>
      <c r="H2500" s="13">
        <f>COUNTIF(Rend_Filetadores[Data],Rend_Filetadores[[#This Row],[Data]])</f>
        <v>0</v>
      </c>
      <c r="I2500" s="23" t="str">
        <f>IFERROR(Rend_Filetadores[[#This Row],[Filé produzido (kg)]]/SUMIF(Rend_Filetadores[Data],Rend_Filetadores[[#This Row],[Data]],Rend_Filetadores[Filé produzido (kg)]),"")</f>
        <v/>
      </c>
    </row>
    <row r="2501" spans="1:9" x14ac:dyDescent="0.3">
      <c r="A2501" s="8"/>
      <c r="B2501" s="9"/>
      <c r="C2501" s="32"/>
      <c r="D2501" s="11">
        <f>Rend_Filetadores[[#This Row],[Filé produzido (kg)]]-Rend_Filetadores[[#This Row],[Correção]]</f>
        <v>0</v>
      </c>
      <c r="E2501" s="16"/>
      <c r="F2501" s="16"/>
      <c r="G2501" s="12" t="str">
        <f t="shared" si="39"/>
        <v/>
      </c>
      <c r="H2501" s="13">
        <f>COUNTIF(Rend_Filetadores[Data],Rend_Filetadores[[#This Row],[Data]])</f>
        <v>0</v>
      </c>
      <c r="I2501" s="23" t="str">
        <f>IFERROR(Rend_Filetadores[[#This Row],[Filé produzido (kg)]]/SUMIF(Rend_Filetadores[Data],Rend_Filetadores[[#This Row],[Data]],Rend_Filetadores[Filé produzido (kg)]),"")</f>
        <v/>
      </c>
    </row>
    <row r="2502" spans="1:9" x14ac:dyDescent="0.3">
      <c r="A2502" s="8"/>
      <c r="B2502" s="9"/>
      <c r="C2502" s="32"/>
      <c r="D2502" s="11">
        <f>Rend_Filetadores[[#This Row],[Filé produzido (kg)]]-Rend_Filetadores[[#This Row],[Correção]]</f>
        <v>0</v>
      </c>
      <c r="E2502" s="16"/>
      <c r="F2502" s="16"/>
      <c r="G2502" s="12" t="str">
        <f t="shared" si="39"/>
        <v/>
      </c>
      <c r="H2502" s="13">
        <f>COUNTIF(Rend_Filetadores[Data],Rend_Filetadores[[#This Row],[Data]])</f>
        <v>0</v>
      </c>
      <c r="I2502" s="23" t="str">
        <f>IFERROR(Rend_Filetadores[[#This Row],[Filé produzido (kg)]]/SUMIF(Rend_Filetadores[Data],Rend_Filetadores[[#This Row],[Data]],Rend_Filetadores[Filé produzido (kg)]),"")</f>
        <v/>
      </c>
    </row>
    <row r="2503" spans="1:9" x14ac:dyDescent="0.3">
      <c r="A2503" s="8"/>
      <c r="B2503" s="9"/>
      <c r="C2503" s="32"/>
      <c r="D2503" s="11">
        <f>Rend_Filetadores[[#This Row],[Filé produzido (kg)]]-Rend_Filetadores[[#This Row],[Correção]]</f>
        <v>0</v>
      </c>
      <c r="E2503" s="16"/>
      <c r="F2503" s="16"/>
      <c r="G2503" s="12" t="str">
        <f t="shared" si="39"/>
        <v/>
      </c>
      <c r="H2503" s="13">
        <f>COUNTIF(Rend_Filetadores[Data],Rend_Filetadores[[#This Row],[Data]])</f>
        <v>0</v>
      </c>
      <c r="I2503" s="23" t="str">
        <f>IFERROR(Rend_Filetadores[[#This Row],[Filé produzido (kg)]]/SUMIF(Rend_Filetadores[Data],Rend_Filetadores[[#This Row],[Data]],Rend_Filetadores[Filé produzido (kg)]),"")</f>
        <v/>
      </c>
    </row>
    <row r="2504" spans="1:9" x14ac:dyDescent="0.3">
      <c r="A2504" s="8"/>
      <c r="B2504" s="9"/>
      <c r="C2504" s="32"/>
      <c r="D2504" s="11">
        <f>Rend_Filetadores[[#This Row],[Filé produzido (kg)]]-Rend_Filetadores[[#This Row],[Correção]]</f>
        <v>0</v>
      </c>
      <c r="E2504" s="16"/>
      <c r="F2504" s="16"/>
      <c r="G2504" s="12" t="str">
        <f t="shared" si="39"/>
        <v/>
      </c>
      <c r="H2504" s="13">
        <f>COUNTIF(Rend_Filetadores[Data],Rend_Filetadores[[#This Row],[Data]])</f>
        <v>0</v>
      </c>
      <c r="I2504" s="23" t="str">
        <f>IFERROR(Rend_Filetadores[[#This Row],[Filé produzido (kg)]]/SUMIF(Rend_Filetadores[Data],Rend_Filetadores[[#This Row],[Data]],Rend_Filetadores[Filé produzido (kg)]),"")</f>
        <v/>
      </c>
    </row>
    <row r="2505" spans="1:9" x14ac:dyDescent="0.3">
      <c r="A2505" s="8"/>
      <c r="B2505" s="9"/>
      <c r="C2505" s="32"/>
      <c r="D2505" s="11">
        <f>Rend_Filetadores[[#This Row],[Filé produzido (kg)]]-Rend_Filetadores[[#This Row],[Correção]]</f>
        <v>0</v>
      </c>
      <c r="E2505" s="16"/>
      <c r="F2505" s="16"/>
      <c r="G2505" s="12" t="str">
        <f t="shared" si="39"/>
        <v/>
      </c>
      <c r="H2505" s="13">
        <f>COUNTIF(Rend_Filetadores[Data],Rend_Filetadores[[#This Row],[Data]])</f>
        <v>0</v>
      </c>
      <c r="I2505" s="23" t="str">
        <f>IFERROR(Rend_Filetadores[[#This Row],[Filé produzido (kg)]]/SUMIF(Rend_Filetadores[Data],Rend_Filetadores[[#This Row],[Data]],Rend_Filetadores[Filé produzido (kg)]),"")</f>
        <v/>
      </c>
    </row>
    <row r="2506" spans="1:9" x14ac:dyDescent="0.3">
      <c r="A2506" s="8"/>
      <c r="B2506" s="9"/>
      <c r="C2506" s="32"/>
      <c r="D2506" s="11">
        <f>Rend_Filetadores[[#This Row],[Filé produzido (kg)]]-Rend_Filetadores[[#This Row],[Correção]]</f>
        <v>0</v>
      </c>
      <c r="E2506" s="16"/>
      <c r="F2506" s="16"/>
      <c r="G2506" s="12" t="str">
        <f t="shared" si="39"/>
        <v/>
      </c>
      <c r="H2506" s="13">
        <f>COUNTIF(Rend_Filetadores[Data],Rend_Filetadores[[#This Row],[Data]])</f>
        <v>0</v>
      </c>
      <c r="I2506" s="23" t="str">
        <f>IFERROR(Rend_Filetadores[[#This Row],[Filé produzido (kg)]]/SUMIF(Rend_Filetadores[Data],Rend_Filetadores[[#This Row],[Data]],Rend_Filetadores[Filé produzido (kg)]),"")</f>
        <v/>
      </c>
    </row>
    <row r="2507" spans="1:9" x14ac:dyDescent="0.3">
      <c r="A2507" s="8"/>
      <c r="B2507" s="9"/>
      <c r="C2507" s="32"/>
      <c r="D2507" s="11">
        <f>Rend_Filetadores[[#This Row],[Filé produzido (kg)]]-Rend_Filetadores[[#This Row],[Correção]]</f>
        <v>0</v>
      </c>
      <c r="E2507" s="16"/>
      <c r="F2507" s="16"/>
      <c r="G2507" s="12" t="str">
        <f t="shared" si="39"/>
        <v/>
      </c>
      <c r="H2507" s="13">
        <f>COUNTIF(Rend_Filetadores[Data],Rend_Filetadores[[#This Row],[Data]])</f>
        <v>0</v>
      </c>
      <c r="I2507" s="23" t="str">
        <f>IFERROR(Rend_Filetadores[[#This Row],[Filé produzido (kg)]]/SUMIF(Rend_Filetadores[Data],Rend_Filetadores[[#This Row],[Data]],Rend_Filetadores[Filé produzido (kg)]),"")</f>
        <v/>
      </c>
    </row>
    <row r="2508" spans="1:9" x14ac:dyDescent="0.3">
      <c r="A2508" s="8"/>
      <c r="B2508" s="9"/>
      <c r="C2508" s="32"/>
      <c r="D2508" s="11">
        <f>Rend_Filetadores[[#This Row],[Filé produzido (kg)]]-Rend_Filetadores[[#This Row],[Correção]]</f>
        <v>0</v>
      </c>
      <c r="E2508" s="16"/>
      <c r="F2508" s="16"/>
      <c r="G2508" s="12" t="str">
        <f t="shared" si="39"/>
        <v/>
      </c>
      <c r="H2508" s="13">
        <f>COUNTIF(Rend_Filetadores[Data],Rend_Filetadores[[#This Row],[Data]])</f>
        <v>0</v>
      </c>
      <c r="I2508" s="23" t="str">
        <f>IFERROR(Rend_Filetadores[[#This Row],[Filé produzido (kg)]]/SUMIF(Rend_Filetadores[Data],Rend_Filetadores[[#This Row],[Data]],Rend_Filetadores[Filé produzido (kg)]),"")</f>
        <v/>
      </c>
    </row>
    <row r="2509" spans="1:9" x14ac:dyDescent="0.3">
      <c r="A2509" s="8"/>
      <c r="B2509" s="9"/>
      <c r="C2509" s="32"/>
      <c r="D2509" s="11">
        <f>Rend_Filetadores[[#This Row],[Filé produzido (kg)]]-Rend_Filetadores[[#This Row],[Correção]]</f>
        <v>0</v>
      </c>
      <c r="E2509" s="16"/>
      <c r="F2509" s="16"/>
      <c r="G2509" s="12" t="str">
        <f t="shared" si="39"/>
        <v/>
      </c>
      <c r="H2509" s="13">
        <f>COUNTIF(Rend_Filetadores[Data],Rend_Filetadores[[#This Row],[Data]])</f>
        <v>0</v>
      </c>
      <c r="I2509" s="23" t="str">
        <f>IFERROR(Rend_Filetadores[[#This Row],[Filé produzido (kg)]]/SUMIF(Rend_Filetadores[Data],Rend_Filetadores[[#This Row],[Data]],Rend_Filetadores[Filé produzido (kg)]),"")</f>
        <v/>
      </c>
    </row>
    <row r="2510" spans="1:9" x14ac:dyDescent="0.3">
      <c r="A2510" s="8"/>
      <c r="B2510" s="9"/>
      <c r="C2510" s="32"/>
      <c r="D2510" s="11">
        <f>Rend_Filetadores[[#This Row],[Filé produzido (kg)]]-Rend_Filetadores[[#This Row],[Correção]]</f>
        <v>0</v>
      </c>
      <c r="E2510" s="16"/>
      <c r="F2510" s="16"/>
      <c r="G2510" s="12" t="str">
        <f t="shared" si="39"/>
        <v/>
      </c>
      <c r="H2510" s="13">
        <f>COUNTIF(Rend_Filetadores[Data],Rend_Filetadores[[#This Row],[Data]])</f>
        <v>0</v>
      </c>
      <c r="I2510" s="23" t="str">
        <f>IFERROR(Rend_Filetadores[[#This Row],[Filé produzido (kg)]]/SUMIF(Rend_Filetadores[Data],Rend_Filetadores[[#This Row],[Data]],Rend_Filetadores[Filé produzido (kg)]),"")</f>
        <v/>
      </c>
    </row>
    <row r="2511" spans="1:9" x14ac:dyDescent="0.3">
      <c r="A2511" s="8"/>
      <c r="B2511" s="9"/>
      <c r="C2511" s="32"/>
      <c r="D2511" s="11">
        <f>Rend_Filetadores[[#This Row],[Filé produzido (kg)]]-Rend_Filetadores[[#This Row],[Correção]]</f>
        <v>0</v>
      </c>
      <c r="E2511" s="16"/>
      <c r="F2511" s="16"/>
      <c r="G2511" s="12" t="str">
        <f t="shared" si="39"/>
        <v/>
      </c>
      <c r="H2511" s="13">
        <f>COUNTIF(Rend_Filetadores[Data],Rend_Filetadores[[#This Row],[Data]])</f>
        <v>0</v>
      </c>
      <c r="I2511" s="23" t="str">
        <f>IFERROR(Rend_Filetadores[[#This Row],[Filé produzido (kg)]]/SUMIF(Rend_Filetadores[Data],Rend_Filetadores[[#This Row],[Data]],Rend_Filetadores[Filé produzido (kg)]),"")</f>
        <v/>
      </c>
    </row>
    <row r="2512" spans="1:9" x14ac:dyDescent="0.3">
      <c r="A2512" s="8"/>
      <c r="B2512" s="9"/>
      <c r="C2512" s="32"/>
      <c r="D2512" s="11">
        <f>Rend_Filetadores[[#This Row],[Filé produzido (kg)]]-Rend_Filetadores[[#This Row],[Correção]]</f>
        <v>0</v>
      </c>
      <c r="E2512" s="16"/>
      <c r="F2512" s="16"/>
      <c r="G2512" s="12" t="str">
        <f t="shared" si="39"/>
        <v/>
      </c>
      <c r="H2512" s="13">
        <f>COUNTIF(Rend_Filetadores[Data],Rend_Filetadores[[#This Row],[Data]])</f>
        <v>0</v>
      </c>
      <c r="I2512" s="23" t="str">
        <f>IFERROR(Rend_Filetadores[[#This Row],[Filé produzido (kg)]]/SUMIF(Rend_Filetadores[Data],Rend_Filetadores[[#This Row],[Data]],Rend_Filetadores[Filé produzido (kg)]),"")</f>
        <v/>
      </c>
    </row>
    <row r="2513" spans="1:9" x14ac:dyDescent="0.3">
      <c r="A2513" s="8"/>
      <c r="B2513" s="9"/>
      <c r="C2513" s="32"/>
      <c r="D2513" s="11">
        <f>Rend_Filetadores[[#This Row],[Filé produzido (kg)]]-Rend_Filetadores[[#This Row],[Correção]]</f>
        <v>0</v>
      </c>
      <c r="E2513" s="16"/>
      <c r="F2513" s="16"/>
      <c r="G2513" s="12" t="str">
        <f t="shared" si="39"/>
        <v/>
      </c>
      <c r="H2513" s="13">
        <f>COUNTIF(Rend_Filetadores[Data],Rend_Filetadores[[#This Row],[Data]])</f>
        <v>0</v>
      </c>
      <c r="I2513" s="23" t="str">
        <f>IFERROR(Rend_Filetadores[[#This Row],[Filé produzido (kg)]]/SUMIF(Rend_Filetadores[Data],Rend_Filetadores[[#This Row],[Data]],Rend_Filetadores[Filé produzido (kg)]),"")</f>
        <v/>
      </c>
    </row>
    <row r="2514" spans="1:9" x14ac:dyDescent="0.3">
      <c r="A2514" s="8"/>
      <c r="B2514" s="9"/>
      <c r="C2514" s="32"/>
      <c r="D2514" s="11">
        <f>Rend_Filetadores[[#This Row],[Filé produzido (kg)]]-Rend_Filetadores[[#This Row],[Correção]]</f>
        <v>0</v>
      </c>
      <c r="E2514" s="16"/>
      <c r="F2514" s="16"/>
      <c r="G2514" s="12" t="str">
        <f t="shared" si="39"/>
        <v/>
      </c>
      <c r="H2514" s="13">
        <f>COUNTIF(Rend_Filetadores[Data],Rend_Filetadores[[#This Row],[Data]])</f>
        <v>0</v>
      </c>
      <c r="I2514" s="23" t="str">
        <f>IFERROR(Rend_Filetadores[[#This Row],[Filé produzido (kg)]]/SUMIF(Rend_Filetadores[Data],Rend_Filetadores[[#This Row],[Data]],Rend_Filetadores[Filé produzido (kg)]),"")</f>
        <v/>
      </c>
    </row>
    <row r="2515" spans="1:9" x14ac:dyDescent="0.3">
      <c r="A2515" s="8"/>
      <c r="B2515" s="9"/>
      <c r="C2515" s="32"/>
      <c r="D2515" s="11">
        <f>Rend_Filetadores[[#This Row],[Filé produzido (kg)]]-Rend_Filetadores[[#This Row],[Correção]]</f>
        <v>0</v>
      </c>
      <c r="E2515" s="16"/>
      <c r="F2515" s="16"/>
      <c r="G2515" s="12" t="str">
        <f t="shared" si="39"/>
        <v/>
      </c>
      <c r="H2515" s="13">
        <f>COUNTIF(Rend_Filetadores[Data],Rend_Filetadores[[#This Row],[Data]])</f>
        <v>0</v>
      </c>
      <c r="I2515" s="23" t="str">
        <f>IFERROR(Rend_Filetadores[[#This Row],[Filé produzido (kg)]]/SUMIF(Rend_Filetadores[Data],Rend_Filetadores[[#This Row],[Data]],Rend_Filetadores[Filé produzido (kg)]),"")</f>
        <v/>
      </c>
    </row>
    <row r="2516" spans="1:9" x14ac:dyDescent="0.3">
      <c r="A2516" s="8"/>
      <c r="B2516" s="9"/>
      <c r="C2516" s="32"/>
      <c r="D2516" s="11">
        <f>Rend_Filetadores[[#This Row],[Filé produzido (kg)]]-Rend_Filetadores[[#This Row],[Correção]]</f>
        <v>0</v>
      </c>
      <c r="E2516" s="16"/>
      <c r="F2516" s="16"/>
      <c r="G2516" s="12" t="str">
        <f t="shared" si="39"/>
        <v/>
      </c>
      <c r="H2516" s="13">
        <f>COUNTIF(Rend_Filetadores[Data],Rend_Filetadores[[#This Row],[Data]])</f>
        <v>0</v>
      </c>
      <c r="I2516" s="23" t="str">
        <f>IFERROR(Rend_Filetadores[[#This Row],[Filé produzido (kg)]]/SUMIF(Rend_Filetadores[Data],Rend_Filetadores[[#This Row],[Data]],Rend_Filetadores[Filé produzido (kg)]),"")</f>
        <v/>
      </c>
    </row>
    <row r="2517" spans="1:9" x14ac:dyDescent="0.3">
      <c r="A2517" s="8"/>
      <c r="B2517" s="9"/>
      <c r="C2517" s="32"/>
      <c r="D2517" s="11">
        <f>Rend_Filetadores[[#This Row],[Filé produzido (kg)]]-Rend_Filetadores[[#This Row],[Correção]]</f>
        <v>0</v>
      </c>
      <c r="E2517" s="16"/>
      <c r="F2517" s="16"/>
      <c r="G2517" s="12" t="str">
        <f t="shared" si="39"/>
        <v/>
      </c>
      <c r="H2517" s="13">
        <f>COUNTIF(Rend_Filetadores[Data],Rend_Filetadores[[#This Row],[Data]])</f>
        <v>0</v>
      </c>
      <c r="I2517" s="23" t="str">
        <f>IFERROR(Rend_Filetadores[[#This Row],[Filé produzido (kg)]]/SUMIF(Rend_Filetadores[Data],Rend_Filetadores[[#This Row],[Data]],Rend_Filetadores[Filé produzido (kg)]),"")</f>
        <v/>
      </c>
    </row>
    <row r="2518" spans="1:9" x14ac:dyDescent="0.3">
      <c r="A2518" s="8"/>
      <c r="B2518" s="9"/>
      <c r="C2518" s="32"/>
      <c r="D2518" s="11">
        <f>Rend_Filetadores[[#This Row],[Filé produzido (kg)]]-Rend_Filetadores[[#This Row],[Correção]]</f>
        <v>0</v>
      </c>
      <c r="E2518" s="16"/>
      <c r="F2518" s="16"/>
      <c r="G2518" s="12" t="str">
        <f t="shared" si="39"/>
        <v/>
      </c>
      <c r="H2518" s="13">
        <f>COUNTIF(Rend_Filetadores[Data],Rend_Filetadores[[#This Row],[Data]])</f>
        <v>0</v>
      </c>
      <c r="I2518" s="23" t="str">
        <f>IFERROR(Rend_Filetadores[[#This Row],[Filé produzido (kg)]]/SUMIF(Rend_Filetadores[Data],Rend_Filetadores[[#This Row],[Data]],Rend_Filetadores[Filé produzido (kg)]),"")</f>
        <v/>
      </c>
    </row>
    <row r="2519" spans="1:9" x14ac:dyDescent="0.3">
      <c r="A2519" s="8"/>
      <c r="B2519" s="9"/>
      <c r="C2519" s="32"/>
      <c r="D2519" s="11">
        <f>Rend_Filetadores[[#This Row],[Filé produzido (kg)]]-Rend_Filetadores[[#This Row],[Correção]]</f>
        <v>0</v>
      </c>
      <c r="E2519" s="16"/>
      <c r="F2519" s="16"/>
      <c r="G2519" s="12" t="str">
        <f t="shared" si="39"/>
        <v/>
      </c>
      <c r="H2519" s="13">
        <f>COUNTIF(Rend_Filetadores[Data],Rend_Filetadores[[#This Row],[Data]])</f>
        <v>0</v>
      </c>
      <c r="I2519" s="23" t="str">
        <f>IFERROR(Rend_Filetadores[[#This Row],[Filé produzido (kg)]]/SUMIF(Rend_Filetadores[Data],Rend_Filetadores[[#This Row],[Data]],Rend_Filetadores[Filé produzido (kg)]),"")</f>
        <v/>
      </c>
    </row>
    <row r="2520" spans="1:9" x14ac:dyDescent="0.3">
      <c r="A2520" s="8"/>
      <c r="B2520" s="9"/>
      <c r="C2520" s="32"/>
      <c r="D2520" s="11">
        <f>Rend_Filetadores[[#This Row],[Filé produzido (kg)]]-Rend_Filetadores[[#This Row],[Correção]]</f>
        <v>0</v>
      </c>
      <c r="E2520" s="16"/>
      <c r="F2520" s="16"/>
      <c r="G2520" s="12" t="str">
        <f t="shared" si="39"/>
        <v/>
      </c>
      <c r="H2520" s="13">
        <f>COUNTIF(Rend_Filetadores[Data],Rend_Filetadores[[#This Row],[Data]])</f>
        <v>0</v>
      </c>
      <c r="I2520" s="23" t="str">
        <f>IFERROR(Rend_Filetadores[[#This Row],[Filé produzido (kg)]]/SUMIF(Rend_Filetadores[Data],Rend_Filetadores[[#This Row],[Data]],Rend_Filetadores[Filé produzido (kg)]),"")</f>
        <v/>
      </c>
    </row>
    <row r="2521" spans="1:9" x14ac:dyDescent="0.3">
      <c r="A2521" s="8"/>
      <c r="B2521" s="9"/>
      <c r="C2521" s="32"/>
      <c r="D2521" s="11">
        <f>Rend_Filetadores[[#This Row],[Filé produzido (kg)]]-Rend_Filetadores[[#This Row],[Correção]]</f>
        <v>0</v>
      </c>
      <c r="E2521" s="16"/>
      <c r="F2521" s="16"/>
      <c r="G2521" s="12" t="str">
        <f t="shared" si="39"/>
        <v/>
      </c>
      <c r="H2521" s="13">
        <f>COUNTIF(Rend_Filetadores[Data],Rend_Filetadores[[#This Row],[Data]])</f>
        <v>0</v>
      </c>
      <c r="I2521" s="23" t="str">
        <f>IFERROR(Rend_Filetadores[[#This Row],[Filé produzido (kg)]]/SUMIF(Rend_Filetadores[Data],Rend_Filetadores[[#This Row],[Data]],Rend_Filetadores[Filé produzido (kg)]),"")</f>
        <v/>
      </c>
    </row>
    <row r="2522" spans="1:9" x14ac:dyDescent="0.3">
      <c r="A2522" s="8"/>
      <c r="B2522" s="9"/>
      <c r="C2522" s="32"/>
      <c r="D2522" s="11">
        <f>Rend_Filetadores[[#This Row],[Filé produzido (kg)]]-Rend_Filetadores[[#This Row],[Correção]]</f>
        <v>0</v>
      </c>
      <c r="E2522" s="16"/>
      <c r="F2522" s="16"/>
      <c r="G2522" s="12" t="str">
        <f t="shared" si="39"/>
        <v/>
      </c>
      <c r="H2522" s="13">
        <f>COUNTIF(Rend_Filetadores[Data],Rend_Filetadores[[#This Row],[Data]])</f>
        <v>0</v>
      </c>
      <c r="I2522" s="23" t="str">
        <f>IFERROR(Rend_Filetadores[[#This Row],[Filé produzido (kg)]]/SUMIF(Rend_Filetadores[Data],Rend_Filetadores[[#This Row],[Data]],Rend_Filetadores[Filé produzido (kg)]),"")</f>
        <v/>
      </c>
    </row>
    <row r="2523" spans="1:9" x14ac:dyDescent="0.3">
      <c r="A2523" s="8"/>
      <c r="B2523" s="9"/>
      <c r="C2523" s="32"/>
      <c r="D2523" s="11">
        <f>Rend_Filetadores[[#This Row],[Filé produzido (kg)]]-Rend_Filetadores[[#This Row],[Correção]]</f>
        <v>0</v>
      </c>
      <c r="E2523" s="16"/>
      <c r="F2523" s="16"/>
      <c r="G2523" s="12" t="str">
        <f t="shared" si="39"/>
        <v/>
      </c>
      <c r="H2523" s="13">
        <f>COUNTIF(Rend_Filetadores[Data],Rend_Filetadores[[#This Row],[Data]])</f>
        <v>0</v>
      </c>
      <c r="I2523" s="23" t="str">
        <f>IFERROR(Rend_Filetadores[[#This Row],[Filé produzido (kg)]]/SUMIF(Rend_Filetadores[Data],Rend_Filetadores[[#This Row],[Data]],Rend_Filetadores[Filé produzido (kg)]),"")</f>
        <v/>
      </c>
    </row>
    <row r="2524" spans="1:9" x14ac:dyDescent="0.3">
      <c r="A2524" s="8"/>
      <c r="B2524" s="9"/>
      <c r="C2524" s="32"/>
      <c r="D2524" s="11">
        <f>Rend_Filetadores[[#This Row],[Filé produzido (kg)]]-Rend_Filetadores[[#This Row],[Correção]]</f>
        <v>0</v>
      </c>
      <c r="E2524" s="16"/>
      <c r="F2524" s="16"/>
      <c r="G2524" s="12" t="str">
        <f t="shared" si="39"/>
        <v/>
      </c>
      <c r="H2524" s="13">
        <f>COUNTIF(Rend_Filetadores[Data],Rend_Filetadores[[#This Row],[Data]])</f>
        <v>0</v>
      </c>
      <c r="I2524" s="23" t="str">
        <f>IFERROR(Rend_Filetadores[[#This Row],[Filé produzido (kg)]]/SUMIF(Rend_Filetadores[Data],Rend_Filetadores[[#This Row],[Data]],Rend_Filetadores[Filé produzido (kg)]),"")</f>
        <v/>
      </c>
    </row>
    <row r="2525" spans="1:9" x14ac:dyDescent="0.3">
      <c r="A2525" s="8"/>
      <c r="B2525" s="9"/>
      <c r="C2525" s="32"/>
      <c r="D2525" s="11">
        <f>Rend_Filetadores[[#This Row],[Filé produzido (kg)]]-Rend_Filetadores[[#This Row],[Correção]]</f>
        <v>0</v>
      </c>
      <c r="E2525" s="16"/>
      <c r="F2525" s="16"/>
      <c r="G2525" s="12" t="str">
        <f t="shared" si="39"/>
        <v/>
      </c>
      <c r="H2525" s="13">
        <f>COUNTIF(Rend_Filetadores[Data],Rend_Filetadores[[#This Row],[Data]])</f>
        <v>0</v>
      </c>
      <c r="I2525" s="23" t="str">
        <f>IFERROR(Rend_Filetadores[[#This Row],[Filé produzido (kg)]]/SUMIF(Rend_Filetadores[Data],Rend_Filetadores[[#This Row],[Data]],Rend_Filetadores[Filé produzido (kg)]),"")</f>
        <v/>
      </c>
    </row>
    <row r="2526" spans="1:9" x14ac:dyDescent="0.3">
      <c r="A2526" s="8"/>
      <c r="B2526" s="9"/>
      <c r="C2526" s="32"/>
      <c r="D2526" s="11">
        <f>Rend_Filetadores[[#This Row],[Filé produzido (kg)]]-Rend_Filetadores[[#This Row],[Correção]]</f>
        <v>0</v>
      </c>
      <c r="E2526" s="16"/>
      <c r="F2526" s="16"/>
      <c r="G2526" s="12" t="str">
        <f t="shared" si="39"/>
        <v/>
      </c>
      <c r="H2526" s="13">
        <f>COUNTIF(Rend_Filetadores[Data],Rend_Filetadores[[#This Row],[Data]])</f>
        <v>0</v>
      </c>
      <c r="I2526" s="23" t="str">
        <f>IFERROR(Rend_Filetadores[[#This Row],[Filé produzido (kg)]]/SUMIF(Rend_Filetadores[Data],Rend_Filetadores[[#This Row],[Data]],Rend_Filetadores[Filé produzido (kg)]),"")</f>
        <v/>
      </c>
    </row>
    <row r="2527" spans="1:9" x14ac:dyDescent="0.3">
      <c r="A2527" s="8"/>
      <c r="B2527" s="9"/>
      <c r="C2527" s="32"/>
      <c r="D2527" s="11">
        <f>Rend_Filetadores[[#This Row],[Filé produzido (kg)]]-Rend_Filetadores[[#This Row],[Correção]]</f>
        <v>0</v>
      </c>
      <c r="E2527" s="16"/>
      <c r="F2527" s="16"/>
      <c r="G2527" s="12" t="str">
        <f t="shared" si="39"/>
        <v/>
      </c>
      <c r="H2527" s="13">
        <f>COUNTIF(Rend_Filetadores[Data],Rend_Filetadores[[#This Row],[Data]])</f>
        <v>0</v>
      </c>
      <c r="I2527" s="23" t="str">
        <f>IFERROR(Rend_Filetadores[[#This Row],[Filé produzido (kg)]]/SUMIF(Rend_Filetadores[Data],Rend_Filetadores[[#This Row],[Data]],Rend_Filetadores[Filé produzido (kg)]),"")</f>
        <v/>
      </c>
    </row>
    <row r="2528" spans="1:9" x14ac:dyDescent="0.3">
      <c r="A2528" s="8"/>
      <c r="B2528" s="9"/>
      <c r="C2528" s="32"/>
      <c r="D2528" s="11">
        <f>Rend_Filetadores[[#This Row],[Filé produzido (kg)]]-Rend_Filetadores[[#This Row],[Correção]]</f>
        <v>0</v>
      </c>
      <c r="E2528" s="16"/>
      <c r="F2528" s="16"/>
      <c r="G2528" s="12" t="str">
        <f t="shared" si="39"/>
        <v/>
      </c>
      <c r="H2528" s="13">
        <f>COUNTIF(Rend_Filetadores[Data],Rend_Filetadores[[#This Row],[Data]])</f>
        <v>0</v>
      </c>
      <c r="I2528" s="23" t="str">
        <f>IFERROR(Rend_Filetadores[[#This Row],[Filé produzido (kg)]]/SUMIF(Rend_Filetadores[Data],Rend_Filetadores[[#This Row],[Data]],Rend_Filetadores[Filé produzido (kg)]),"")</f>
        <v/>
      </c>
    </row>
    <row r="2529" spans="1:9" x14ac:dyDescent="0.3">
      <c r="A2529" s="8"/>
      <c r="B2529" s="9"/>
      <c r="C2529" s="32"/>
      <c r="D2529" s="11">
        <f>Rend_Filetadores[[#This Row],[Filé produzido (kg)]]-Rend_Filetadores[[#This Row],[Correção]]</f>
        <v>0</v>
      </c>
      <c r="E2529" s="16"/>
      <c r="F2529" s="16"/>
      <c r="G2529" s="12" t="str">
        <f t="shared" si="39"/>
        <v/>
      </c>
      <c r="H2529" s="13">
        <f>COUNTIF(Rend_Filetadores[Data],Rend_Filetadores[[#This Row],[Data]])</f>
        <v>0</v>
      </c>
      <c r="I2529" s="23" t="str">
        <f>IFERROR(Rend_Filetadores[[#This Row],[Filé produzido (kg)]]/SUMIF(Rend_Filetadores[Data],Rend_Filetadores[[#This Row],[Data]],Rend_Filetadores[Filé produzido (kg)]),"")</f>
        <v/>
      </c>
    </row>
    <row r="2530" spans="1:9" x14ac:dyDescent="0.3">
      <c r="A2530" s="8"/>
      <c r="B2530" s="9"/>
      <c r="C2530" s="32"/>
      <c r="D2530" s="11">
        <f>Rend_Filetadores[[#This Row],[Filé produzido (kg)]]-Rend_Filetadores[[#This Row],[Correção]]</f>
        <v>0</v>
      </c>
      <c r="E2530" s="16"/>
      <c r="F2530" s="16"/>
      <c r="G2530" s="12" t="str">
        <f t="shared" si="39"/>
        <v/>
      </c>
      <c r="H2530" s="13">
        <f>COUNTIF(Rend_Filetadores[Data],Rend_Filetadores[[#This Row],[Data]])</f>
        <v>0</v>
      </c>
      <c r="I2530" s="23" t="str">
        <f>IFERROR(Rend_Filetadores[[#This Row],[Filé produzido (kg)]]/SUMIF(Rend_Filetadores[Data],Rend_Filetadores[[#This Row],[Data]],Rend_Filetadores[Filé produzido (kg)]),"")</f>
        <v/>
      </c>
    </row>
    <row r="2531" spans="1:9" x14ac:dyDescent="0.3">
      <c r="A2531" s="8"/>
      <c r="B2531" s="9"/>
      <c r="C2531" s="32"/>
      <c r="D2531" s="11">
        <f>Rend_Filetadores[[#This Row],[Filé produzido (kg)]]-Rend_Filetadores[[#This Row],[Correção]]</f>
        <v>0</v>
      </c>
      <c r="E2531" s="16"/>
      <c r="F2531" s="16"/>
      <c r="G2531" s="12" t="str">
        <f t="shared" si="39"/>
        <v/>
      </c>
      <c r="H2531" s="13">
        <f>COUNTIF(Rend_Filetadores[Data],Rend_Filetadores[[#This Row],[Data]])</f>
        <v>0</v>
      </c>
      <c r="I2531" s="23" t="str">
        <f>IFERROR(Rend_Filetadores[[#This Row],[Filé produzido (kg)]]/SUMIF(Rend_Filetadores[Data],Rend_Filetadores[[#This Row],[Data]],Rend_Filetadores[Filé produzido (kg)]),"")</f>
        <v/>
      </c>
    </row>
    <row r="2532" spans="1:9" x14ac:dyDescent="0.3">
      <c r="A2532" s="8"/>
      <c r="B2532" s="9"/>
      <c r="C2532" s="32"/>
      <c r="D2532" s="11">
        <f>Rend_Filetadores[[#This Row],[Filé produzido (kg)]]-Rend_Filetadores[[#This Row],[Correção]]</f>
        <v>0</v>
      </c>
      <c r="E2532" s="16"/>
      <c r="F2532" s="16"/>
      <c r="G2532" s="12" t="str">
        <f t="shared" si="39"/>
        <v/>
      </c>
      <c r="H2532" s="13">
        <f>COUNTIF(Rend_Filetadores[Data],Rend_Filetadores[[#This Row],[Data]])</f>
        <v>0</v>
      </c>
      <c r="I2532" s="23" t="str">
        <f>IFERROR(Rend_Filetadores[[#This Row],[Filé produzido (kg)]]/SUMIF(Rend_Filetadores[Data],Rend_Filetadores[[#This Row],[Data]],Rend_Filetadores[Filé produzido (kg)]),"")</f>
        <v/>
      </c>
    </row>
    <row r="2533" spans="1:9" x14ac:dyDescent="0.3">
      <c r="A2533" s="8"/>
      <c r="B2533" s="9"/>
      <c r="C2533" s="32"/>
      <c r="D2533" s="11">
        <f>Rend_Filetadores[[#This Row],[Filé produzido (kg)]]-Rend_Filetadores[[#This Row],[Correção]]</f>
        <v>0</v>
      </c>
      <c r="E2533" s="16"/>
      <c r="F2533" s="16"/>
      <c r="G2533" s="12" t="str">
        <f t="shared" si="39"/>
        <v/>
      </c>
      <c r="H2533" s="13">
        <f>COUNTIF(Rend_Filetadores[Data],Rend_Filetadores[[#This Row],[Data]])</f>
        <v>0</v>
      </c>
      <c r="I2533" s="23" t="str">
        <f>IFERROR(Rend_Filetadores[[#This Row],[Filé produzido (kg)]]/SUMIF(Rend_Filetadores[Data],Rend_Filetadores[[#This Row],[Data]],Rend_Filetadores[Filé produzido (kg)]),"")</f>
        <v/>
      </c>
    </row>
    <row r="2534" spans="1:9" x14ac:dyDescent="0.3">
      <c r="A2534" s="8"/>
      <c r="B2534" s="9"/>
      <c r="C2534" s="32"/>
      <c r="D2534" s="11">
        <f>Rend_Filetadores[[#This Row],[Filé produzido (kg)]]-Rend_Filetadores[[#This Row],[Correção]]</f>
        <v>0</v>
      </c>
      <c r="E2534" s="16"/>
      <c r="F2534" s="16"/>
      <c r="G2534" s="12" t="str">
        <f t="shared" si="39"/>
        <v/>
      </c>
      <c r="H2534" s="13">
        <f>COUNTIF(Rend_Filetadores[Data],Rend_Filetadores[[#This Row],[Data]])</f>
        <v>0</v>
      </c>
      <c r="I2534" s="23" t="str">
        <f>IFERROR(Rend_Filetadores[[#This Row],[Filé produzido (kg)]]/SUMIF(Rend_Filetadores[Data],Rend_Filetadores[[#This Row],[Data]],Rend_Filetadores[Filé produzido (kg)]),"")</f>
        <v/>
      </c>
    </row>
    <row r="2535" spans="1:9" x14ac:dyDescent="0.3">
      <c r="A2535" s="8"/>
      <c r="B2535" s="9"/>
      <c r="C2535" s="32"/>
      <c r="D2535" s="11">
        <f>Rend_Filetadores[[#This Row],[Filé produzido (kg)]]-Rend_Filetadores[[#This Row],[Correção]]</f>
        <v>0</v>
      </c>
      <c r="E2535" s="16"/>
      <c r="F2535" s="16"/>
      <c r="G2535" s="12" t="str">
        <f t="shared" si="39"/>
        <v/>
      </c>
      <c r="H2535" s="13">
        <f>COUNTIF(Rend_Filetadores[Data],Rend_Filetadores[[#This Row],[Data]])</f>
        <v>0</v>
      </c>
      <c r="I2535" s="23" t="str">
        <f>IFERROR(Rend_Filetadores[[#This Row],[Filé produzido (kg)]]/SUMIF(Rend_Filetadores[Data],Rend_Filetadores[[#This Row],[Data]],Rend_Filetadores[Filé produzido (kg)]),"")</f>
        <v/>
      </c>
    </row>
    <row r="2536" spans="1:9" x14ac:dyDescent="0.3">
      <c r="A2536" s="8"/>
      <c r="B2536" s="9"/>
      <c r="C2536" s="32"/>
      <c r="D2536" s="11">
        <f>Rend_Filetadores[[#This Row],[Filé produzido (kg)]]-Rend_Filetadores[[#This Row],[Correção]]</f>
        <v>0</v>
      </c>
      <c r="E2536" s="16"/>
      <c r="F2536" s="16"/>
      <c r="G2536" s="12" t="str">
        <f t="shared" si="39"/>
        <v/>
      </c>
      <c r="H2536" s="13">
        <f>COUNTIF(Rend_Filetadores[Data],Rend_Filetadores[[#This Row],[Data]])</f>
        <v>0</v>
      </c>
      <c r="I2536" s="23" t="str">
        <f>IFERROR(Rend_Filetadores[[#This Row],[Filé produzido (kg)]]/SUMIF(Rend_Filetadores[Data],Rend_Filetadores[[#This Row],[Data]],Rend_Filetadores[Filé produzido (kg)]),"")</f>
        <v/>
      </c>
    </row>
    <row r="2537" spans="1:9" x14ac:dyDescent="0.3">
      <c r="A2537" s="8"/>
      <c r="B2537" s="9"/>
      <c r="C2537" s="32"/>
      <c r="D2537" s="11">
        <f>Rend_Filetadores[[#This Row],[Filé produzido (kg)]]-Rend_Filetadores[[#This Row],[Correção]]</f>
        <v>0</v>
      </c>
      <c r="E2537" s="16"/>
      <c r="F2537" s="16"/>
      <c r="G2537" s="12" t="str">
        <f t="shared" si="39"/>
        <v/>
      </c>
      <c r="H2537" s="13">
        <f>COUNTIF(Rend_Filetadores[Data],Rend_Filetadores[[#This Row],[Data]])</f>
        <v>0</v>
      </c>
      <c r="I2537" s="23" t="str">
        <f>IFERROR(Rend_Filetadores[[#This Row],[Filé produzido (kg)]]/SUMIF(Rend_Filetadores[Data],Rend_Filetadores[[#This Row],[Data]],Rend_Filetadores[Filé produzido (kg)]),"")</f>
        <v/>
      </c>
    </row>
    <row r="2538" spans="1:9" x14ac:dyDescent="0.3">
      <c r="A2538" s="8"/>
      <c r="B2538" s="9"/>
      <c r="C2538" s="32"/>
      <c r="D2538" s="11">
        <f>Rend_Filetadores[[#This Row],[Filé produzido (kg)]]-Rend_Filetadores[[#This Row],[Correção]]</f>
        <v>0</v>
      </c>
      <c r="E2538" s="16"/>
      <c r="F2538" s="16"/>
      <c r="G2538" s="12" t="str">
        <f t="shared" si="39"/>
        <v/>
      </c>
      <c r="H2538" s="13">
        <f>COUNTIF(Rend_Filetadores[Data],Rend_Filetadores[[#This Row],[Data]])</f>
        <v>0</v>
      </c>
      <c r="I2538" s="23" t="str">
        <f>IFERROR(Rend_Filetadores[[#This Row],[Filé produzido (kg)]]/SUMIF(Rend_Filetadores[Data],Rend_Filetadores[[#This Row],[Data]],Rend_Filetadores[Filé produzido (kg)]),"")</f>
        <v/>
      </c>
    </row>
    <row r="2539" spans="1:9" x14ac:dyDescent="0.3">
      <c r="A2539" s="8"/>
      <c r="B2539" s="9"/>
      <c r="C2539" s="32"/>
      <c r="D2539" s="11">
        <f>Rend_Filetadores[[#This Row],[Filé produzido (kg)]]-Rend_Filetadores[[#This Row],[Correção]]</f>
        <v>0</v>
      </c>
      <c r="E2539" s="16"/>
      <c r="F2539" s="16"/>
      <c r="G2539" s="12" t="str">
        <f t="shared" si="39"/>
        <v/>
      </c>
      <c r="H2539" s="13">
        <f>COUNTIF(Rend_Filetadores[Data],Rend_Filetadores[[#This Row],[Data]])</f>
        <v>0</v>
      </c>
      <c r="I2539" s="23" t="str">
        <f>IFERROR(Rend_Filetadores[[#This Row],[Filé produzido (kg)]]/SUMIF(Rend_Filetadores[Data],Rend_Filetadores[[#This Row],[Data]],Rend_Filetadores[Filé produzido (kg)]),"")</f>
        <v/>
      </c>
    </row>
    <row r="2540" spans="1:9" x14ac:dyDescent="0.3">
      <c r="A2540" s="8"/>
      <c r="B2540" s="9"/>
      <c r="C2540" s="32"/>
      <c r="D2540" s="11">
        <f>Rend_Filetadores[[#This Row],[Filé produzido (kg)]]-Rend_Filetadores[[#This Row],[Correção]]</f>
        <v>0</v>
      </c>
      <c r="E2540" s="16"/>
      <c r="F2540" s="16"/>
      <c r="G2540" s="12" t="str">
        <f t="shared" si="39"/>
        <v/>
      </c>
      <c r="H2540" s="13">
        <f>COUNTIF(Rend_Filetadores[Data],Rend_Filetadores[[#This Row],[Data]])</f>
        <v>0</v>
      </c>
      <c r="I2540" s="23" t="str">
        <f>IFERROR(Rend_Filetadores[[#This Row],[Filé produzido (kg)]]/SUMIF(Rend_Filetadores[Data],Rend_Filetadores[[#This Row],[Data]],Rend_Filetadores[Filé produzido (kg)]),"")</f>
        <v/>
      </c>
    </row>
    <row r="2541" spans="1:9" x14ac:dyDescent="0.3">
      <c r="A2541" s="8"/>
      <c r="B2541" s="9"/>
      <c r="C2541" s="32"/>
      <c r="D2541" s="11">
        <f>Rend_Filetadores[[#This Row],[Filé produzido (kg)]]-Rend_Filetadores[[#This Row],[Correção]]</f>
        <v>0</v>
      </c>
      <c r="E2541" s="16"/>
      <c r="F2541" s="16"/>
      <c r="G2541" s="12" t="str">
        <f t="shared" si="39"/>
        <v/>
      </c>
      <c r="H2541" s="13">
        <f>COUNTIF(Rend_Filetadores[Data],Rend_Filetadores[[#This Row],[Data]])</f>
        <v>0</v>
      </c>
      <c r="I2541" s="23" t="str">
        <f>IFERROR(Rend_Filetadores[[#This Row],[Filé produzido (kg)]]/SUMIF(Rend_Filetadores[Data],Rend_Filetadores[[#This Row],[Data]],Rend_Filetadores[Filé produzido (kg)]),"")</f>
        <v/>
      </c>
    </row>
    <row r="2542" spans="1:9" x14ac:dyDescent="0.3">
      <c r="A2542" s="8"/>
      <c r="B2542" s="9"/>
      <c r="C2542" s="32"/>
      <c r="D2542" s="11">
        <f>Rend_Filetadores[[#This Row],[Filé produzido (kg)]]-Rend_Filetadores[[#This Row],[Correção]]</f>
        <v>0</v>
      </c>
      <c r="E2542" s="16"/>
      <c r="F2542" s="16"/>
      <c r="G2542" s="12" t="str">
        <f t="shared" si="39"/>
        <v/>
      </c>
      <c r="H2542" s="13">
        <f>COUNTIF(Rend_Filetadores[Data],Rend_Filetadores[[#This Row],[Data]])</f>
        <v>0</v>
      </c>
      <c r="I2542" s="23" t="str">
        <f>IFERROR(Rend_Filetadores[[#This Row],[Filé produzido (kg)]]/SUMIF(Rend_Filetadores[Data],Rend_Filetadores[[#This Row],[Data]],Rend_Filetadores[Filé produzido (kg)]),"")</f>
        <v/>
      </c>
    </row>
    <row r="2543" spans="1:9" x14ac:dyDescent="0.3">
      <c r="A2543" s="8"/>
      <c r="B2543" s="9"/>
      <c r="C2543" s="32"/>
      <c r="D2543" s="11">
        <f>Rend_Filetadores[[#This Row],[Filé produzido (kg)]]-Rend_Filetadores[[#This Row],[Correção]]</f>
        <v>0</v>
      </c>
      <c r="E2543" s="16"/>
      <c r="F2543" s="16"/>
      <c r="G2543" s="12" t="str">
        <f t="shared" si="39"/>
        <v/>
      </c>
      <c r="H2543" s="13">
        <f>COUNTIF(Rend_Filetadores[Data],Rend_Filetadores[[#This Row],[Data]])</f>
        <v>0</v>
      </c>
      <c r="I2543" s="23" t="str">
        <f>IFERROR(Rend_Filetadores[[#This Row],[Filé produzido (kg)]]/SUMIF(Rend_Filetadores[Data],Rend_Filetadores[[#This Row],[Data]],Rend_Filetadores[Filé produzido (kg)]),"")</f>
        <v/>
      </c>
    </row>
    <row r="2544" spans="1:9" x14ac:dyDescent="0.3">
      <c r="A2544" s="8"/>
      <c r="B2544" s="9"/>
      <c r="C2544" s="32"/>
      <c r="D2544" s="11">
        <f>Rend_Filetadores[[#This Row],[Filé produzido (kg)]]-Rend_Filetadores[[#This Row],[Correção]]</f>
        <v>0</v>
      </c>
      <c r="E2544" s="16"/>
      <c r="F2544" s="16"/>
      <c r="G2544" s="12" t="str">
        <f t="shared" si="39"/>
        <v/>
      </c>
      <c r="H2544" s="13">
        <f>COUNTIF(Rend_Filetadores[Data],Rend_Filetadores[[#This Row],[Data]])</f>
        <v>0</v>
      </c>
      <c r="I2544" s="23" t="str">
        <f>IFERROR(Rend_Filetadores[[#This Row],[Filé produzido (kg)]]/SUMIF(Rend_Filetadores[Data],Rend_Filetadores[[#This Row],[Data]],Rend_Filetadores[Filé produzido (kg)]),"")</f>
        <v/>
      </c>
    </row>
    <row r="2545" spans="1:9" x14ac:dyDescent="0.3">
      <c r="A2545" s="8"/>
      <c r="B2545" s="9"/>
      <c r="C2545" s="32"/>
      <c r="D2545" s="11">
        <f>Rend_Filetadores[[#This Row],[Filé produzido (kg)]]-Rend_Filetadores[[#This Row],[Correção]]</f>
        <v>0</v>
      </c>
      <c r="E2545" s="16"/>
      <c r="F2545" s="16"/>
      <c r="G2545" s="12" t="str">
        <f t="shared" si="39"/>
        <v/>
      </c>
      <c r="H2545" s="13">
        <f>COUNTIF(Rend_Filetadores[Data],Rend_Filetadores[[#This Row],[Data]])</f>
        <v>0</v>
      </c>
      <c r="I2545" s="23" t="str">
        <f>IFERROR(Rend_Filetadores[[#This Row],[Filé produzido (kg)]]/SUMIF(Rend_Filetadores[Data],Rend_Filetadores[[#This Row],[Data]],Rend_Filetadores[Filé produzido (kg)]),"")</f>
        <v/>
      </c>
    </row>
    <row r="2546" spans="1:9" x14ac:dyDescent="0.3">
      <c r="A2546" s="8"/>
      <c r="B2546" s="9"/>
      <c r="C2546" s="32"/>
      <c r="D2546" s="11">
        <f>Rend_Filetadores[[#This Row],[Filé produzido (kg)]]-Rend_Filetadores[[#This Row],[Correção]]</f>
        <v>0</v>
      </c>
      <c r="E2546" s="16"/>
      <c r="F2546" s="16"/>
      <c r="G2546" s="12" t="str">
        <f t="shared" si="39"/>
        <v/>
      </c>
      <c r="H2546" s="13">
        <f>COUNTIF(Rend_Filetadores[Data],Rend_Filetadores[[#This Row],[Data]])</f>
        <v>0</v>
      </c>
      <c r="I2546" s="23" t="str">
        <f>IFERROR(Rend_Filetadores[[#This Row],[Filé produzido (kg)]]/SUMIF(Rend_Filetadores[Data],Rend_Filetadores[[#This Row],[Data]],Rend_Filetadores[Filé produzido (kg)]),"")</f>
        <v/>
      </c>
    </row>
    <row r="2547" spans="1:9" x14ac:dyDescent="0.3">
      <c r="A2547" s="8"/>
      <c r="B2547" s="9"/>
      <c r="C2547" s="32"/>
      <c r="D2547" s="11">
        <f>Rend_Filetadores[[#This Row],[Filé produzido (kg)]]-Rend_Filetadores[[#This Row],[Correção]]</f>
        <v>0</v>
      </c>
      <c r="E2547" s="16"/>
      <c r="F2547" s="16"/>
      <c r="G2547" s="12" t="str">
        <f t="shared" si="39"/>
        <v/>
      </c>
      <c r="H2547" s="13">
        <f>COUNTIF(Rend_Filetadores[Data],Rend_Filetadores[[#This Row],[Data]])</f>
        <v>0</v>
      </c>
      <c r="I2547" s="23" t="str">
        <f>IFERROR(Rend_Filetadores[[#This Row],[Filé produzido (kg)]]/SUMIF(Rend_Filetadores[Data],Rend_Filetadores[[#This Row],[Data]],Rend_Filetadores[Filé produzido (kg)]),"")</f>
        <v/>
      </c>
    </row>
    <row r="2548" spans="1:9" x14ac:dyDescent="0.3">
      <c r="A2548" s="8"/>
      <c r="B2548" s="9"/>
      <c r="C2548" s="32"/>
      <c r="D2548" s="11">
        <f>Rend_Filetadores[[#This Row],[Filé produzido (kg)]]-Rend_Filetadores[[#This Row],[Correção]]</f>
        <v>0</v>
      </c>
      <c r="E2548" s="16"/>
      <c r="F2548" s="16"/>
      <c r="G2548" s="12" t="str">
        <f t="shared" si="39"/>
        <v/>
      </c>
      <c r="H2548" s="13">
        <f>COUNTIF(Rend_Filetadores[Data],Rend_Filetadores[[#This Row],[Data]])</f>
        <v>0</v>
      </c>
      <c r="I2548" s="23" t="str">
        <f>IFERROR(Rend_Filetadores[[#This Row],[Filé produzido (kg)]]/SUMIF(Rend_Filetadores[Data],Rend_Filetadores[[#This Row],[Data]],Rend_Filetadores[Filé produzido (kg)]),"")</f>
        <v/>
      </c>
    </row>
    <row r="2549" spans="1:9" x14ac:dyDescent="0.3">
      <c r="A2549" s="8"/>
      <c r="B2549" s="9"/>
      <c r="C2549" s="32"/>
      <c r="D2549" s="11">
        <f>Rend_Filetadores[[#This Row],[Filé produzido (kg)]]-Rend_Filetadores[[#This Row],[Correção]]</f>
        <v>0</v>
      </c>
      <c r="E2549" s="16"/>
      <c r="F2549" s="16"/>
      <c r="G2549" s="12" t="str">
        <f t="shared" si="39"/>
        <v/>
      </c>
      <c r="H2549" s="13">
        <f>COUNTIF(Rend_Filetadores[Data],Rend_Filetadores[[#This Row],[Data]])</f>
        <v>0</v>
      </c>
      <c r="I2549" s="23" t="str">
        <f>IFERROR(Rend_Filetadores[[#This Row],[Filé produzido (kg)]]/SUMIF(Rend_Filetadores[Data],Rend_Filetadores[[#This Row],[Data]],Rend_Filetadores[Filé produzido (kg)]),"")</f>
        <v/>
      </c>
    </row>
    <row r="2550" spans="1:9" x14ac:dyDescent="0.3">
      <c r="A2550" s="8"/>
      <c r="B2550" s="9"/>
      <c r="C2550" s="32"/>
      <c r="D2550" s="11">
        <f>Rend_Filetadores[[#This Row],[Filé produzido (kg)]]-Rend_Filetadores[[#This Row],[Correção]]</f>
        <v>0</v>
      </c>
      <c r="E2550" s="16"/>
      <c r="F2550" s="16"/>
      <c r="G2550" s="12" t="str">
        <f t="shared" si="39"/>
        <v/>
      </c>
      <c r="H2550" s="13">
        <f>COUNTIF(Rend_Filetadores[Data],Rend_Filetadores[[#This Row],[Data]])</f>
        <v>0</v>
      </c>
      <c r="I2550" s="23" t="str">
        <f>IFERROR(Rend_Filetadores[[#This Row],[Filé produzido (kg)]]/SUMIF(Rend_Filetadores[Data],Rend_Filetadores[[#This Row],[Data]],Rend_Filetadores[Filé produzido (kg)]),"")</f>
        <v/>
      </c>
    </row>
    <row r="2551" spans="1:9" x14ac:dyDescent="0.3">
      <c r="A2551" s="8"/>
      <c r="B2551" s="9"/>
      <c r="C2551" s="32"/>
      <c r="D2551" s="11">
        <f>Rend_Filetadores[[#This Row],[Filé produzido (kg)]]-Rend_Filetadores[[#This Row],[Correção]]</f>
        <v>0</v>
      </c>
      <c r="E2551" s="16"/>
      <c r="F2551" s="16"/>
      <c r="G2551" s="12" t="str">
        <f t="shared" si="39"/>
        <v/>
      </c>
      <c r="H2551" s="13">
        <f>COUNTIF(Rend_Filetadores[Data],Rend_Filetadores[[#This Row],[Data]])</f>
        <v>0</v>
      </c>
      <c r="I2551" s="23" t="str">
        <f>IFERROR(Rend_Filetadores[[#This Row],[Filé produzido (kg)]]/SUMIF(Rend_Filetadores[Data],Rend_Filetadores[[#This Row],[Data]],Rend_Filetadores[Filé produzido (kg)]),"")</f>
        <v/>
      </c>
    </row>
    <row r="2552" spans="1:9" x14ac:dyDescent="0.3">
      <c r="A2552" s="8"/>
      <c r="B2552" s="9"/>
      <c r="C2552" s="32"/>
      <c r="D2552" s="11">
        <f>Rend_Filetadores[[#This Row],[Filé produzido (kg)]]-Rend_Filetadores[[#This Row],[Correção]]</f>
        <v>0</v>
      </c>
      <c r="E2552" s="16"/>
      <c r="F2552" s="16"/>
      <c r="G2552" s="12" t="str">
        <f t="shared" si="39"/>
        <v/>
      </c>
      <c r="H2552" s="13">
        <f>COUNTIF(Rend_Filetadores[Data],Rend_Filetadores[[#This Row],[Data]])</f>
        <v>0</v>
      </c>
      <c r="I2552" s="23" t="str">
        <f>IFERROR(Rend_Filetadores[[#This Row],[Filé produzido (kg)]]/SUMIF(Rend_Filetadores[Data],Rend_Filetadores[[#This Row],[Data]],Rend_Filetadores[Filé produzido (kg)]),"")</f>
        <v/>
      </c>
    </row>
    <row r="2553" spans="1:9" x14ac:dyDescent="0.3">
      <c r="A2553" s="8"/>
      <c r="B2553" s="9"/>
      <c r="C2553" s="32"/>
      <c r="D2553" s="11">
        <f>Rend_Filetadores[[#This Row],[Filé produzido (kg)]]-Rend_Filetadores[[#This Row],[Correção]]</f>
        <v>0</v>
      </c>
      <c r="E2553" s="16"/>
      <c r="F2553" s="16"/>
      <c r="G2553" s="12" t="str">
        <f t="shared" si="39"/>
        <v/>
      </c>
      <c r="H2553" s="13">
        <f>COUNTIF(Rend_Filetadores[Data],Rend_Filetadores[[#This Row],[Data]])</f>
        <v>0</v>
      </c>
      <c r="I2553" s="23" t="str">
        <f>IFERROR(Rend_Filetadores[[#This Row],[Filé produzido (kg)]]/SUMIF(Rend_Filetadores[Data],Rend_Filetadores[[#This Row],[Data]],Rend_Filetadores[Filé produzido (kg)]),"")</f>
        <v/>
      </c>
    </row>
    <row r="2554" spans="1:9" x14ac:dyDescent="0.3">
      <c r="A2554" s="8"/>
      <c r="B2554" s="9"/>
      <c r="C2554" s="32"/>
      <c r="D2554" s="11">
        <f>Rend_Filetadores[[#This Row],[Filé produzido (kg)]]-Rend_Filetadores[[#This Row],[Correção]]</f>
        <v>0</v>
      </c>
      <c r="E2554" s="16"/>
      <c r="F2554" s="16"/>
      <c r="G2554" s="12" t="str">
        <f t="shared" si="39"/>
        <v/>
      </c>
      <c r="H2554" s="13">
        <f>COUNTIF(Rend_Filetadores[Data],Rend_Filetadores[[#This Row],[Data]])</f>
        <v>0</v>
      </c>
      <c r="I2554" s="23" t="str">
        <f>IFERROR(Rend_Filetadores[[#This Row],[Filé produzido (kg)]]/SUMIF(Rend_Filetadores[Data],Rend_Filetadores[[#This Row],[Data]],Rend_Filetadores[Filé produzido (kg)]),"")</f>
        <v/>
      </c>
    </row>
    <row r="2555" spans="1:9" x14ac:dyDescent="0.3">
      <c r="A2555" s="8"/>
      <c r="B2555" s="9"/>
      <c r="C2555" s="32"/>
      <c r="D2555" s="11">
        <f>Rend_Filetadores[[#This Row],[Filé produzido (kg)]]-Rend_Filetadores[[#This Row],[Correção]]</f>
        <v>0</v>
      </c>
      <c r="E2555" s="16"/>
      <c r="F2555" s="16"/>
      <c r="G2555" s="12" t="str">
        <f t="shared" si="39"/>
        <v/>
      </c>
      <c r="H2555" s="13">
        <f>COUNTIF(Rend_Filetadores[Data],Rend_Filetadores[[#This Row],[Data]])</f>
        <v>0</v>
      </c>
      <c r="I2555" s="23" t="str">
        <f>IFERROR(Rend_Filetadores[[#This Row],[Filé produzido (kg)]]/SUMIF(Rend_Filetadores[Data],Rend_Filetadores[[#This Row],[Data]],Rend_Filetadores[Filé produzido (kg)]),"")</f>
        <v/>
      </c>
    </row>
    <row r="2556" spans="1:9" x14ac:dyDescent="0.3">
      <c r="A2556" s="8"/>
      <c r="B2556" s="9"/>
      <c r="C2556" s="32"/>
      <c r="D2556" s="11">
        <f>Rend_Filetadores[[#This Row],[Filé produzido (kg)]]-Rend_Filetadores[[#This Row],[Correção]]</f>
        <v>0</v>
      </c>
      <c r="E2556" s="16"/>
      <c r="F2556" s="16"/>
      <c r="G2556" s="12" t="str">
        <f t="shared" si="39"/>
        <v/>
      </c>
      <c r="H2556" s="13">
        <f>COUNTIF(Rend_Filetadores[Data],Rend_Filetadores[[#This Row],[Data]])</f>
        <v>0</v>
      </c>
      <c r="I2556" s="23" t="str">
        <f>IFERROR(Rend_Filetadores[[#This Row],[Filé produzido (kg)]]/SUMIF(Rend_Filetadores[Data],Rend_Filetadores[[#This Row],[Data]],Rend_Filetadores[Filé produzido (kg)]),"")</f>
        <v/>
      </c>
    </row>
    <row r="2557" spans="1:9" x14ac:dyDescent="0.3">
      <c r="A2557" s="8"/>
      <c r="B2557" s="9"/>
      <c r="C2557" s="32"/>
      <c r="D2557" s="11">
        <f>Rend_Filetadores[[#This Row],[Filé produzido (kg)]]-Rend_Filetadores[[#This Row],[Correção]]</f>
        <v>0</v>
      </c>
      <c r="E2557" s="16"/>
      <c r="F2557" s="16"/>
      <c r="G2557" s="12" t="str">
        <f t="shared" si="39"/>
        <v/>
      </c>
      <c r="H2557" s="13">
        <f>COUNTIF(Rend_Filetadores[Data],Rend_Filetadores[[#This Row],[Data]])</f>
        <v>0</v>
      </c>
      <c r="I2557" s="23" t="str">
        <f>IFERROR(Rend_Filetadores[[#This Row],[Filé produzido (kg)]]/SUMIF(Rend_Filetadores[Data],Rend_Filetadores[[#This Row],[Data]],Rend_Filetadores[Filé produzido (kg)]),"")</f>
        <v/>
      </c>
    </row>
    <row r="2558" spans="1:9" x14ac:dyDescent="0.3">
      <c r="A2558" s="8"/>
      <c r="B2558" s="9"/>
      <c r="C2558" s="32"/>
      <c r="D2558" s="11">
        <f>Rend_Filetadores[[#This Row],[Filé produzido (kg)]]-Rend_Filetadores[[#This Row],[Correção]]</f>
        <v>0</v>
      </c>
      <c r="E2558" s="16"/>
      <c r="F2558" s="16"/>
      <c r="G2558" s="12" t="str">
        <f t="shared" si="39"/>
        <v/>
      </c>
      <c r="H2558" s="13">
        <f>COUNTIF(Rend_Filetadores[Data],Rend_Filetadores[[#This Row],[Data]])</f>
        <v>0</v>
      </c>
      <c r="I2558" s="23" t="str">
        <f>IFERROR(Rend_Filetadores[[#This Row],[Filé produzido (kg)]]/SUMIF(Rend_Filetadores[Data],Rend_Filetadores[[#This Row],[Data]],Rend_Filetadores[Filé produzido (kg)]),"")</f>
        <v/>
      </c>
    </row>
    <row r="2559" spans="1:9" x14ac:dyDescent="0.3">
      <c r="A2559" s="8"/>
      <c r="B2559" s="9"/>
      <c r="C2559" s="32"/>
      <c r="D2559" s="11">
        <f>Rend_Filetadores[[#This Row],[Filé produzido (kg)]]-Rend_Filetadores[[#This Row],[Correção]]</f>
        <v>0</v>
      </c>
      <c r="E2559" s="16"/>
      <c r="F2559" s="16"/>
      <c r="G2559" s="12" t="str">
        <f t="shared" si="39"/>
        <v/>
      </c>
      <c r="H2559" s="13">
        <f>COUNTIF(Rend_Filetadores[Data],Rend_Filetadores[[#This Row],[Data]])</f>
        <v>0</v>
      </c>
      <c r="I2559" s="23" t="str">
        <f>IFERROR(Rend_Filetadores[[#This Row],[Filé produzido (kg)]]/SUMIF(Rend_Filetadores[Data],Rend_Filetadores[[#This Row],[Data]],Rend_Filetadores[Filé produzido (kg)]),"")</f>
        <v/>
      </c>
    </row>
    <row r="2560" spans="1:9" x14ac:dyDescent="0.3">
      <c r="A2560" s="8"/>
      <c r="B2560" s="9"/>
      <c r="C2560" s="32"/>
      <c r="D2560" s="11">
        <f>Rend_Filetadores[[#This Row],[Filé produzido (kg)]]-Rend_Filetadores[[#This Row],[Correção]]</f>
        <v>0</v>
      </c>
      <c r="E2560" s="16"/>
      <c r="F2560" s="16"/>
      <c r="G2560" s="12" t="str">
        <f t="shared" si="39"/>
        <v/>
      </c>
      <c r="H2560" s="13">
        <f>COUNTIF(Rend_Filetadores[Data],Rend_Filetadores[[#This Row],[Data]])</f>
        <v>0</v>
      </c>
      <c r="I2560" s="23" t="str">
        <f>IFERROR(Rend_Filetadores[[#This Row],[Filé produzido (kg)]]/SUMIF(Rend_Filetadores[Data],Rend_Filetadores[[#This Row],[Data]],Rend_Filetadores[Filé produzido (kg)]),"")</f>
        <v/>
      </c>
    </row>
    <row r="2561" spans="1:9" x14ac:dyDescent="0.3">
      <c r="A2561" s="8"/>
      <c r="B2561" s="9"/>
      <c r="C2561" s="32"/>
      <c r="D2561" s="11">
        <f>Rend_Filetadores[[#This Row],[Filé produzido (kg)]]-Rend_Filetadores[[#This Row],[Correção]]</f>
        <v>0</v>
      </c>
      <c r="E2561" s="16"/>
      <c r="F2561" s="16"/>
      <c r="G2561" s="12" t="str">
        <f t="shared" si="39"/>
        <v/>
      </c>
      <c r="H2561" s="13">
        <f>COUNTIF(Rend_Filetadores[Data],Rend_Filetadores[[#This Row],[Data]])</f>
        <v>0</v>
      </c>
      <c r="I2561" s="23" t="str">
        <f>IFERROR(Rend_Filetadores[[#This Row],[Filé produzido (kg)]]/SUMIF(Rend_Filetadores[Data],Rend_Filetadores[[#This Row],[Data]],Rend_Filetadores[Filé produzido (kg)]),"")</f>
        <v/>
      </c>
    </row>
    <row r="2562" spans="1:9" x14ac:dyDescent="0.3">
      <c r="A2562" s="8"/>
      <c r="B2562" s="9"/>
      <c r="C2562" s="32"/>
      <c r="D2562" s="11">
        <f>Rend_Filetadores[[#This Row],[Filé produzido (kg)]]-Rend_Filetadores[[#This Row],[Correção]]</f>
        <v>0</v>
      </c>
      <c r="E2562" s="16"/>
      <c r="F2562" s="16"/>
      <c r="G2562" s="12" t="str">
        <f t="shared" si="39"/>
        <v/>
      </c>
      <c r="H2562" s="13">
        <f>COUNTIF(Rend_Filetadores[Data],Rend_Filetadores[[#This Row],[Data]])</f>
        <v>0</v>
      </c>
      <c r="I2562" s="23" t="str">
        <f>IFERROR(Rend_Filetadores[[#This Row],[Filé produzido (kg)]]/SUMIF(Rend_Filetadores[Data],Rend_Filetadores[[#This Row],[Data]],Rend_Filetadores[Filé produzido (kg)]),"")</f>
        <v/>
      </c>
    </row>
    <row r="2563" spans="1:9" x14ac:dyDescent="0.3">
      <c r="A2563" s="8"/>
      <c r="B2563" s="9"/>
      <c r="C2563" s="32"/>
      <c r="D2563" s="11">
        <f>Rend_Filetadores[[#This Row],[Filé produzido (kg)]]-Rend_Filetadores[[#This Row],[Correção]]</f>
        <v>0</v>
      </c>
      <c r="E2563" s="16"/>
      <c r="F2563" s="16"/>
      <c r="G2563" s="12" t="str">
        <f t="shared" si="39"/>
        <v/>
      </c>
      <c r="H2563" s="13">
        <f>COUNTIF(Rend_Filetadores[Data],Rend_Filetadores[[#This Row],[Data]])</f>
        <v>0</v>
      </c>
      <c r="I2563" s="23" t="str">
        <f>IFERROR(Rend_Filetadores[[#This Row],[Filé produzido (kg)]]/SUMIF(Rend_Filetadores[Data],Rend_Filetadores[[#This Row],[Data]],Rend_Filetadores[Filé produzido (kg)]),"")</f>
        <v/>
      </c>
    </row>
    <row r="2564" spans="1:9" x14ac:dyDescent="0.3">
      <c r="A2564" s="8"/>
      <c r="B2564" s="9"/>
      <c r="C2564" s="32"/>
      <c r="D2564" s="11">
        <f>Rend_Filetadores[[#This Row],[Filé produzido (kg)]]-Rend_Filetadores[[#This Row],[Correção]]</f>
        <v>0</v>
      </c>
      <c r="E2564" s="16"/>
      <c r="F2564" s="16"/>
      <c r="G2564" s="12" t="str">
        <f t="shared" ref="G2564:G2627" si="40">IFERROR(D2564/C2564,"")</f>
        <v/>
      </c>
      <c r="H2564" s="13">
        <f>COUNTIF(Rend_Filetadores[Data],Rend_Filetadores[[#This Row],[Data]])</f>
        <v>0</v>
      </c>
      <c r="I2564" s="23" t="str">
        <f>IFERROR(Rend_Filetadores[[#This Row],[Filé produzido (kg)]]/SUMIF(Rend_Filetadores[Data],Rend_Filetadores[[#This Row],[Data]],Rend_Filetadores[Filé produzido (kg)]),"")</f>
        <v/>
      </c>
    </row>
    <row r="2565" spans="1:9" x14ac:dyDescent="0.3">
      <c r="A2565" s="8"/>
      <c r="B2565" s="9"/>
      <c r="C2565" s="32"/>
      <c r="D2565" s="11">
        <f>Rend_Filetadores[[#This Row],[Filé produzido (kg)]]-Rend_Filetadores[[#This Row],[Correção]]</f>
        <v>0</v>
      </c>
      <c r="E2565" s="16"/>
      <c r="F2565" s="16"/>
      <c r="G2565" s="12" t="str">
        <f t="shared" si="40"/>
        <v/>
      </c>
      <c r="H2565" s="13">
        <f>COUNTIF(Rend_Filetadores[Data],Rend_Filetadores[[#This Row],[Data]])</f>
        <v>0</v>
      </c>
      <c r="I2565" s="23" t="str">
        <f>IFERROR(Rend_Filetadores[[#This Row],[Filé produzido (kg)]]/SUMIF(Rend_Filetadores[Data],Rend_Filetadores[[#This Row],[Data]],Rend_Filetadores[Filé produzido (kg)]),"")</f>
        <v/>
      </c>
    </row>
    <row r="2566" spans="1:9" x14ac:dyDescent="0.3">
      <c r="A2566" s="8"/>
      <c r="B2566" s="9"/>
      <c r="C2566" s="32"/>
      <c r="D2566" s="11">
        <f>Rend_Filetadores[[#This Row],[Filé produzido (kg)]]-Rend_Filetadores[[#This Row],[Correção]]</f>
        <v>0</v>
      </c>
      <c r="E2566" s="16"/>
      <c r="F2566" s="16"/>
      <c r="G2566" s="12" t="str">
        <f t="shared" si="40"/>
        <v/>
      </c>
      <c r="H2566" s="13">
        <f>COUNTIF(Rend_Filetadores[Data],Rend_Filetadores[[#This Row],[Data]])</f>
        <v>0</v>
      </c>
      <c r="I2566" s="23" t="str">
        <f>IFERROR(Rend_Filetadores[[#This Row],[Filé produzido (kg)]]/SUMIF(Rend_Filetadores[Data],Rend_Filetadores[[#This Row],[Data]],Rend_Filetadores[Filé produzido (kg)]),"")</f>
        <v/>
      </c>
    </row>
    <row r="2567" spans="1:9" x14ac:dyDescent="0.3">
      <c r="A2567" s="8"/>
      <c r="B2567" s="9"/>
      <c r="C2567" s="32"/>
      <c r="D2567" s="11">
        <f>Rend_Filetadores[[#This Row],[Filé produzido (kg)]]-Rend_Filetadores[[#This Row],[Correção]]</f>
        <v>0</v>
      </c>
      <c r="E2567" s="16"/>
      <c r="F2567" s="16"/>
      <c r="G2567" s="12" t="str">
        <f t="shared" si="40"/>
        <v/>
      </c>
      <c r="H2567" s="13">
        <f>COUNTIF(Rend_Filetadores[Data],Rend_Filetadores[[#This Row],[Data]])</f>
        <v>0</v>
      </c>
      <c r="I2567" s="23" t="str">
        <f>IFERROR(Rend_Filetadores[[#This Row],[Filé produzido (kg)]]/SUMIF(Rend_Filetadores[Data],Rend_Filetadores[[#This Row],[Data]],Rend_Filetadores[Filé produzido (kg)]),"")</f>
        <v/>
      </c>
    </row>
    <row r="2568" spans="1:9" x14ac:dyDescent="0.3">
      <c r="A2568" s="8"/>
      <c r="B2568" s="9"/>
      <c r="C2568" s="32"/>
      <c r="D2568" s="11">
        <f>Rend_Filetadores[[#This Row],[Filé produzido (kg)]]-Rend_Filetadores[[#This Row],[Correção]]</f>
        <v>0</v>
      </c>
      <c r="E2568" s="16"/>
      <c r="F2568" s="16"/>
      <c r="G2568" s="12" t="str">
        <f t="shared" si="40"/>
        <v/>
      </c>
      <c r="H2568" s="13">
        <f>COUNTIF(Rend_Filetadores[Data],Rend_Filetadores[[#This Row],[Data]])</f>
        <v>0</v>
      </c>
      <c r="I2568" s="23" t="str">
        <f>IFERROR(Rend_Filetadores[[#This Row],[Filé produzido (kg)]]/SUMIF(Rend_Filetadores[Data],Rend_Filetadores[[#This Row],[Data]],Rend_Filetadores[Filé produzido (kg)]),"")</f>
        <v/>
      </c>
    </row>
    <row r="2569" spans="1:9" x14ac:dyDescent="0.3">
      <c r="A2569" s="8"/>
      <c r="B2569" s="9"/>
      <c r="C2569" s="32"/>
      <c r="D2569" s="11">
        <f>Rend_Filetadores[[#This Row],[Filé produzido (kg)]]-Rend_Filetadores[[#This Row],[Correção]]</f>
        <v>0</v>
      </c>
      <c r="E2569" s="16"/>
      <c r="F2569" s="16"/>
      <c r="G2569" s="12" t="str">
        <f t="shared" si="40"/>
        <v/>
      </c>
      <c r="H2569" s="13">
        <f>COUNTIF(Rend_Filetadores[Data],Rend_Filetadores[[#This Row],[Data]])</f>
        <v>0</v>
      </c>
      <c r="I2569" s="23" t="str">
        <f>IFERROR(Rend_Filetadores[[#This Row],[Filé produzido (kg)]]/SUMIF(Rend_Filetadores[Data],Rend_Filetadores[[#This Row],[Data]],Rend_Filetadores[Filé produzido (kg)]),"")</f>
        <v/>
      </c>
    </row>
    <row r="2570" spans="1:9" x14ac:dyDescent="0.3">
      <c r="A2570" s="8"/>
      <c r="B2570" s="9"/>
      <c r="C2570" s="32"/>
      <c r="D2570" s="11">
        <f>Rend_Filetadores[[#This Row],[Filé produzido (kg)]]-Rend_Filetadores[[#This Row],[Correção]]</f>
        <v>0</v>
      </c>
      <c r="E2570" s="16"/>
      <c r="F2570" s="16"/>
      <c r="G2570" s="12" t="str">
        <f t="shared" si="40"/>
        <v/>
      </c>
      <c r="H2570" s="13">
        <f>COUNTIF(Rend_Filetadores[Data],Rend_Filetadores[[#This Row],[Data]])</f>
        <v>0</v>
      </c>
      <c r="I2570" s="23" t="str">
        <f>IFERROR(Rend_Filetadores[[#This Row],[Filé produzido (kg)]]/SUMIF(Rend_Filetadores[Data],Rend_Filetadores[[#This Row],[Data]],Rend_Filetadores[Filé produzido (kg)]),"")</f>
        <v/>
      </c>
    </row>
    <row r="2571" spans="1:9" x14ac:dyDescent="0.3">
      <c r="A2571" s="8"/>
      <c r="B2571" s="9"/>
      <c r="C2571" s="32"/>
      <c r="D2571" s="11">
        <f>Rend_Filetadores[[#This Row],[Filé produzido (kg)]]-Rend_Filetadores[[#This Row],[Correção]]</f>
        <v>0</v>
      </c>
      <c r="E2571" s="16"/>
      <c r="F2571" s="16"/>
      <c r="G2571" s="12" t="str">
        <f t="shared" si="40"/>
        <v/>
      </c>
      <c r="H2571" s="13">
        <f>COUNTIF(Rend_Filetadores[Data],Rend_Filetadores[[#This Row],[Data]])</f>
        <v>0</v>
      </c>
      <c r="I2571" s="23" t="str">
        <f>IFERROR(Rend_Filetadores[[#This Row],[Filé produzido (kg)]]/SUMIF(Rend_Filetadores[Data],Rend_Filetadores[[#This Row],[Data]],Rend_Filetadores[Filé produzido (kg)]),"")</f>
        <v/>
      </c>
    </row>
    <row r="2572" spans="1:9" x14ac:dyDescent="0.3">
      <c r="A2572" s="8"/>
      <c r="B2572" s="9"/>
      <c r="C2572" s="32"/>
      <c r="D2572" s="11">
        <f>Rend_Filetadores[[#This Row],[Filé produzido (kg)]]-Rend_Filetadores[[#This Row],[Correção]]</f>
        <v>0</v>
      </c>
      <c r="E2572" s="16"/>
      <c r="F2572" s="16"/>
      <c r="G2572" s="12" t="str">
        <f t="shared" si="40"/>
        <v/>
      </c>
      <c r="H2572" s="13">
        <f>COUNTIF(Rend_Filetadores[Data],Rend_Filetadores[[#This Row],[Data]])</f>
        <v>0</v>
      </c>
      <c r="I2572" s="23" t="str">
        <f>IFERROR(Rend_Filetadores[[#This Row],[Filé produzido (kg)]]/SUMIF(Rend_Filetadores[Data],Rend_Filetadores[[#This Row],[Data]],Rend_Filetadores[Filé produzido (kg)]),"")</f>
        <v/>
      </c>
    </row>
    <row r="2573" spans="1:9" x14ac:dyDescent="0.3">
      <c r="A2573" s="8"/>
      <c r="B2573" s="9"/>
      <c r="C2573" s="32"/>
      <c r="D2573" s="11">
        <f>Rend_Filetadores[[#This Row],[Filé produzido (kg)]]-Rend_Filetadores[[#This Row],[Correção]]</f>
        <v>0</v>
      </c>
      <c r="E2573" s="16"/>
      <c r="F2573" s="16"/>
      <c r="G2573" s="12" t="str">
        <f t="shared" si="40"/>
        <v/>
      </c>
      <c r="H2573" s="13">
        <f>COUNTIF(Rend_Filetadores[Data],Rend_Filetadores[[#This Row],[Data]])</f>
        <v>0</v>
      </c>
      <c r="I2573" s="23" t="str">
        <f>IFERROR(Rend_Filetadores[[#This Row],[Filé produzido (kg)]]/SUMIF(Rend_Filetadores[Data],Rend_Filetadores[[#This Row],[Data]],Rend_Filetadores[Filé produzido (kg)]),"")</f>
        <v/>
      </c>
    </row>
    <row r="2574" spans="1:9" x14ac:dyDescent="0.3">
      <c r="A2574" s="8"/>
      <c r="B2574" s="9"/>
      <c r="C2574" s="32"/>
      <c r="D2574" s="11">
        <f>Rend_Filetadores[[#This Row],[Filé produzido (kg)]]-Rend_Filetadores[[#This Row],[Correção]]</f>
        <v>0</v>
      </c>
      <c r="E2574" s="16"/>
      <c r="F2574" s="16"/>
      <c r="G2574" s="12" t="str">
        <f t="shared" si="40"/>
        <v/>
      </c>
      <c r="H2574" s="13">
        <f>COUNTIF(Rend_Filetadores[Data],Rend_Filetadores[[#This Row],[Data]])</f>
        <v>0</v>
      </c>
      <c r="I2574" s="23" t="str">
        <f>IFERROR(Rend_Filetadores[[#This Row],[Filé produzido (kg)]]/SUMIF(Rend_Filetadores[Data],Rend_Filetadores[[#This Row],[Data]],Rend_Filetadores[Filé produzido (kg)]),"")</f>
        <v/>
      </c>
    </row>
    <row r="2575" spans="1:9" x14ac:dyDescent="0.3">
      <c r="A2575" s="8"/>
      <c r="B2575" s="9"/>
      <c r="C2575" s="32"/>
      <c r="D2575" s="11">
        <f>Rend_Filetadores[[#This Row],[Filé produzido (kg)]]-Rend_Filetadores[[#This Row],[Correção]]</f>
        <v>0</v>
      </c>
      <c r="E2575" s="16"/>
      <c r="F2575" s="16"/>
      <c r="G2575" s="12" t="str">
        <f t="shared" si="40"/>
        <v/>
      </c>
      <c r="H2575" s="13">
        <f>COUNTIF(Rend_Filetadores[Data],Rend_Filetadores[[#This Row],[Data]])</f>
        <v>0</v>
      </c>
      <c r="I2575" s="23" t="str">
        <f>IFERROR(Rend_Filetadores[[#This Row],[Filé produzido (kg)]]/SUMIF(Rend_Filetadores[Data],Rend_Filetadores[[#This Row],[Data]],Rend_Filetadores[Filé produzido (kg)]),"")</f>
        <v/>
      </c>
    </row>
    <row r="2576" spans="1:9" x14ac:dyDescent="0.3">
      <c r="A2576" s="8"/>
      <c r="B2576" s="9"/>
      <c r="C2576" s="32"/>
      <c r="D2576" s="11">
        <f>Rend_Filetadores[[#This Row],[Filé produzido (kg)]]-Rend_Filetadores[[#This Row],[Correção]]</f>
        <v>0</v>
      </c>
      <c r="E2576" s="16"/>
      <c r="F2576" s="16"/>
      <c r="G2576" s="12" t="str">
        <f t="shared" si="40"/>
        <v/>
      </c>
      <c r="H2576" s="13">
        <f>COUNTIF(Rend_Filetadores[Data],Rend_Filetadores[[#This Row],[Data]])</f>
        <v>0</v>
      </c>
      <c r="I2576" s="23" t="str">
        <f>IFERROR(Rend_Filetadores[[#This Row],[Filé produzido (kg)]]/SUMIF(Rend_Filetadores[Data],Rend_Filetadores[[#This Row],[Data]],Rend_Filetadores[Filé produzido (kg)]),"")</f>
        <v/>
      </c>
    </row>
    <row r="2577" spans="1:9" x14ac:dyDescent="0.3">
      <c r="A2577" s="8"/>
      <c r="B2577" s="9"/>
      <c r="C2577" s="32"/>
      <c r="D2577" s="11">
        <f>Rend_Filetadores[[#This Row],[Filé produzido (kg)]]-Rend_Filetadores[[#This Row],[Correção]]</f>
        <v>0</v>
      </c>
      <c r="E2577" s="16"/>
      <c r="F2577" s="16"/>
      <c r="G2577" s="12" t="str">
        <f t="shared" si="40"/>
        <v/>
      </c>
      <c r="H2577" s="13">
        <f>COUNTIF(Rend_Filetadores[Data],Rend_Filetadores[[#This Row],[Data]])</f>
        <v>0</v>
      </c>
      <c r="I2577" s="23" t="str">
        <f>IFERROR(Rend_Filetadores[[#This Row],[Filé produzido (kg)]]/SUMIF(Rend_Filetadores[Data],Rend_Filetadores[[#This Row],[Data]],Rend_Filetadores[Filé produzido (kg)]),"")</f>
        <v/>
      </c>
    </row>
    <row r="2578" spans="1:9" x14ac:dyDescent="0.3">
      <c r="A2578" s="8"/>
      <c r="B2578" s="9"/>
      <c r="C2578" s="32"/>
      <c r="D2578" s="11">
        <f>Rend_Filetadores[[#This Row],[Filé produzido (kg)]]-Rend_Filetadores[[#This Row],[Correção]]</f>
        <v>0</v>
      </c>
      <c r="E2578" s="16"/>
      <c r="F2578" s="16"/>
      <c r="G2578" s="12" t="str">
        <f t="shared" si="40"/>
        <v/>
      </c>
      <c r="H2578" s="13">
        <f>COUNTIF(Rend_Filetadores[Data],Rend_Filetadores[[#This Row],[Data]])</f>
        <v>0</v>
      </c>
      <c r="I2578" s="23" t="str">
        <f>IFERROR(Rend_Filetadores[[#This Row],[Filé produzido (kg)]]/SUMIF(Rend_Filetadores[Data],Rend_Filetadores[[#This Row],[Data]],Rend_Filetadores[Filé produzido (kg)]),"")</f>
        <v/>
      </c>
    </row>
    <row r="2579" spans="1:9" x14ac:dyDescent="0.3">
      <c r="A2579" s="8"/>
      <c r="B2579" s="9"/>
      <c r="C2579" s="32"/>
      <c r="D2579" s="11">
        <f>Rend_Filetadores[[#This Row],[Filé produzido (kg)]]-Rend_Filetadores[[#This Row],[Correção]]</f>
        <v>0</v>
      </c>
      <c r="E2579" s="16"/>
      <c r="F2579" s="16"/>
      <c r="G2579" s="12" t="str">
        <f t="shared" si="40"/>
        <v/>
      </c>
      <c r="H2579" s="13">
        <f>COUNTIF(Rend_Filetadores[Data],Rend_Filetadores[[#This Row],[Data]])</f>
        <v>0</v>
      </c>
      <c r="I2579" s="23" t="str">
        <f>IFERROR(Rend_Filetadores[[#This Row],[Filé produzido (kg)]]/SUMIF(Rend_Filetadores[Data],Rend_Filetadores[[#This Row],[Data]],Rend_Filetadores[Filé produzido (kg)]),"")</f>
        <v/>
      </c>
    </row>
    <row r="2580" spans="1:9" x14ac:dyDescent="0.3">
      <c r="A2580" s="8"/>
      <c r="B2580" s="9"/>
      <c r="C2580" s="32"/>
      <c r="D2580" s="11">
        <f>Rend_Filetadores[[#This Row],[Filé produzido (kg)]]-Rend_Filetadores[[#This Row],[Correção]]</f>
        <v>0</v>
      </c>
      <c r="E2580" s="16"/>
      <c r="F2580" s="16"/>
      <c r="G2580" s="12" t="str">
        <f t="shared" si="40"/>
        <v/>
      </c>
      <c r="H2580" s="13">
        <f>COUNTIF(Rend_Filetadores[Data],Rend_Filetadores[[#This Row],[Data]])</f>
        <v>0</v>
      </c>
      <c r="I2580" s="23" t="str">
        <f>IFERROR(Rend_Filetadores[[#This Row],[Filé produzido (kg)]]/SUMIF(Rend_Filetadores[Data],Rend_Filetadores[[#This Row],[Data]],Rend_Filetadores[Filé produzido (kg)]),"")</f>
        <v/>
      </c>
    </row>
    <row r="2581" spans="1:9" x14ac:dyDescent="0.3">
      <c r="A2581" s="8"/>
      <c r="B2581" s="9"/>
      <c r="C2581" s="32"/>
      <c r="D2581" s="11">
        <f>Rend_Filetadores[[#This Row],[Filé produzido (kg)]]-Rend_Filetadores[[#This Row],[Correção]]</f>
        <v>0</v>
      </c>
      <c r="E2581" s="16"/>
      <c r="F2581" s="16"/>
      <c r="G2581" s="12" t="str">
        <f t="shared" si="40"/>
        <v/>
      </c>
      <c r="H2581" s="13">
        <f>COUNTIF(Rend_Filetadores[Data],Rend_Filetadores[[#This Row],[Data]])</f>
        <v>0</v>
      </c>
      <c r="I2581" s="23" t="str">
        <f>IFERROR(Rend_Filetadores[[#This Row],[Filé produzido (kg)]]/SUMIF(Rend_Filetadores[Data],Rend_Filetadores[[#This Row],[Data]],Rend_Filetadores[Filé produzido (kg)]),"")</f>
        <v/>
      </c>
    </row>
    <row r="2582" spans="1:9" x14ac:dyDescent="0.3">
      <c r="A2582" s="8"/>
      <c r="B2582" s="9"/>
      <c r="C2582" s="32"/>
      <c r="D2582" s="11">
        <f>Rend_Filetadores[[#This Row],[Filé produzido (kg)]]-Rend_Filetadores[[#This Row],[Correção]]</f>
        <v>0</v>
      </c>
      <c r="E2582" s="16"/>
      <c r="F2582" s="16"/>
      <c r="G2582" s="12" t="str">
        <f t="shared" si="40"/>
        <v/>
      </c>
      <c r="H2582" s="13">
        <f>COUNTIF(Rend_Filetadores[Data],Rend_Filetadores[[#This Row],[Data]])</f>
        <v>0</v>
      </c>
      <c r="I2582" s="23" t="str">
        <f>IFERROR(Rend_Filetadores[[#This Row],[Filé produzido (kg)]]/SUMIF(Rend_Filetadores[Data],Rend_Filetadores[[#This Row],[Data]],Rend_Filetadores[Filé produzido (kg)]),"")</f>
        <v/>
      </c>
    </row>
    <row r="2583" spans="1:9" x14ac:dyDescent="0.3">
      <c r="A2583" s="8"/>
      <c r="B2583" s="9"/>
      <c r="C2583" s="32"/>
      <c r="D2583" s="11">
        <f>Rend_Filetadores[[#This Row],[Filé produzido (kg)]]-Rend_Filetadores[[#This Row],[Correção]]</f>
        <v>0</v>
      </c>
      <c r="E2583" s="16"/>
      <c r="F2583" s="16"/>
      <c r="G2583" s="12" t="str">
        <f t="shared" si="40"/>
        <v/>
      </c>
      <c r="H2583" s="13">
        <f>COUNTIF(Rend_Filetadores[Data],Rend_Filetadores[[#This Row],[Data]])</f>
        <v>0</v>
      </c>
      <c r="I2583" s="23" t="str">
        <f>IFERROR(Rend_Filetadores[[#This Row],[Filé produzido (kg)]]/SUMIF(Rend_Filetadores[Data],Rend_Filetadores[[#This Row],[Data]],Rend_Filetadores[Filé produzido (kg)]),"")</f>
        <v/>
      </c>
    </row>
    <row r="2584" spans="1:9" x14ac:dyDescent="0.3">
      <c r="A2584" s="8"/>
      <c r="B2584" s="9"/>
      <c r="C2584" s="32"/>
      <c r="D2584" s="11">
        <f>Rend_Filetadores[[#This Row],[Filé produzido (kg)]]-Rend_Filetadores[[#This Row],[Correção]]</f>
        <v>0</v>
      </c>
      <c r="E2584" s="16"/>
      <c r="F2584" s="16"/>
      <c r="G2584" s="12" t="str">
        <f t="shared" si="40"/>
        <v/>
      </c>
      <c r="H2584" s="13">
        <f>COUNTIF(Rend_Filetadores[Data],Rend_Filetadores[[#This Row],[Data]])</f>
        <v>0</v>
      </c>
      <c r="I2584" s="23" t="str">
        <f>IFERROR(Rend_Filetadores[[#This Row],[Filé produzido (kg)]]/SUMIF(Rend_Filetadores[Data],Rend_Filetadores[[#This Row],[Data]],Rend_Filetadores[Filé produzido (kg)]),"")</f>
        <v/>
      </c>
    </row>
    <row r="2585" spans="1:9" x14ac:dyDescent="0.3">
      <c r="A2585" s="8"/>
      <c r="B2585" s="9"/>
      <c r="C2585" s="32"/>
      <c r="D2585" s="11">
        <f>Rend_Filetadores[[#This Row],[Filé produzido (kg)]]-Rend_Filetadores[[#This Row],[Correção]]</f>
        <v>0</v>
      </c>
      <c r="E2585" s="16"/>
      <c r="F2585" s="16"/>
      <c r="G2585" s="12" t="str">
        <f t="shared" si="40"/>
        <v/>
      </c>
      <c r="H2585" s="13">
        <f>COUNTIF(Rend_Filetadores[Data],Rend_Filetadores[[#This Row],[Data]])</f>
        <v>0</v>
      </c>
      <c r="I2585" s="23" t="str">
        <f>IFERROR(Rend_Filetadores[[#This Row],[Filé produzido (kg)]]/SUMIF(Rend_Filetadores[Data],Rend_Filetadores[[#This Row],[Data]],Rend_Filetadores[Filé produzido (kg)]),"")</f>
        <v/>
      </c>
    </row>
    <row r="2586" spans="1:9" x14ac:dyDescent="0.3">
      <c r="A2586" s="8"/>
      <c r="B2586" s="9"/>
      <c r="C2586" s="32"/>
      <c r="D2586" s="11">
        <f>Rend_Filetadores[[#This Row],[Filé produzido (kg)]]-Rend_Filetadores[[#This Row],[Correção]]</f>
        <v>0</v>
      </c>
      <c r="E2586" s="16"/>
      <c r="F2586" s="16"/>
      <c r="G2586" s="12" t="str">
        <f t="shared" si="40"/>
        <v/>
      </c>
      <c r="H2586" s="13">
        <f>COUNTIF(Rend_Filetadores[Data],Rend_Filetadores[[#This Row],[Data]])</f>
        <v>0</v>
      </c>
      <c r="I2586" s="23" t="str">
        <f>IFERROR(Rend_Filetadores[[#This Row],[Filé produzido (kg)]]/SUMIF(Rend_Filetadores[Data],Rend_Filetadores[[#This Row],[Data]],Rend_Filetadores[Filé produzido (kg)]),"")</f>
        <v/>
      </c>
    </row>
    <row r="2587" spans="1:9" x14ac:dyDescent="0.3">
      <c r="A2587" s="8"/>
      <c r="B2587" s="9"/>
      <c r="C2587" s="32"/>
      <c r="D2587" s="11">
        <f>Rend_Filetadores[[#This Row],[Filé produzido (kg)]]-Rend_Filetadores[[#This Row],[Correção]]</f>
        <v>0</v>
      </c>
      <c r="E2587" s="16"/>
      <c r="F2587" s="16"/>
      <c r="G2587" s="12" t="str">
        <f t="shared" si="40"/>
        <v/>
      </c>
      <c r="H2587" s="13">
        <f>COUNTIF(Rend_Filetadores[Data],Rend_Filetadores[[#This Row],[Data]])</f>
        <v>0</v>
      </c>
      <c r="I2587" s="23" t="str">
        <f>IFERROR(Rend_Filetadores[[#This Row],[Filé produzido (kg)]]/SUMIF(Rend_Filetadores[Data],Rend_Filetadores[[#This Row],[Data]],Rend_Filetadores[Filé produzido (kg)]),"")</f>
        <v/>
      </c>
    </row>
    <row r="2588" spans="1:9" x14ac:dyDescent="0.3">
      <c r="A2588" s="8"/>
      <c r="B2588" s="9"/>
      <c r="C2588" s="32"/>
      <c r="D2588" s="11">
        <f>Rend_Filetadores[[#This Row],[Filé produzido (kg)]]-Rend_Filetadores[[#This Row],[Correção]]</f>
        <v>0</v>
      </c>
      <c r="E2588" s="16"/>
      <c r="F2588" s="16"/>
      <c r="G2588" s="12" t="str">
        <f t="shared" si="40"/>
        <v/>
      </c>
      <c r="H2588" s="13">
        <f>COUNTIF(Rend_Filetadores[Data],Rend_Filetadores[[#This Row],[Data]])</f>
        <v>0</v>
      </c>
      <c r="I2588" s="23" t="str">
        <f>IFERROR(Rend_Filetadores[[#This Row],[Filé produzido (kg)]]/SUMIF(Rend_Filetadores[Data],Rend_Filetadores[[#This Row],[Data]],Rend_Filetadores[Filé produzido (kg)]),"")</f>
        <v/>
      </c>
    </row>
    <row r="2589" spans="1:9" x14ac:dyDescent="0.3">
      <c r="A2589" s="8"/>
      <c r="B2589" s="9"/>
      <c r="C2589" s="32"/>
      <c r="D2589" s="11">
        <f>Rend_Filetadores[[#This Row],[Filé produzido (kg)]]-Rend_Filetadores[[#This Row],[Correção]]</f>
        <v>0</v>
      </c>
      <c r="E2589" s="16"/>
      <c r="F2589" s="16"/>
      <c r="G2589" s="12" t="str">
        <f t="shared" si="40"/>
        <v/>
      </c>
      <c r="H2589" s="13">
        <f>COUNTIF(Rend_Filetadores[Data],Rend_Filetadores[[#This Row],[Data]])</f>
        <v>0</v>
      </c>
      <c r="I2589" s="23" t="str">
        <f>IFERROR(Rend_Filetadores[[#This Row],[Filé produzido (kg)]]/SUMIF(Rend_Filetadores[Data],Rend_Filetadores[[#This Row],[Data]],Rend_Filetadores[Filé produzido (kg)]),"")</f>
        <v/>
      </c>
    </row>
    <row r="2590" spans="1:9" x14ac:dyDescent="0.3">
      <c r="A2590" s="8"/>
      <c r="B2590" s="9"/>
      <c r="C2590" s="32"/>
      <c r="D2590" s="11">
        <f>Rend_Filetadores[[#This Row],[Filé produzido (kg)]]-Rend_Filetadores[[#This Row],[Correção]]</f>
        <v>0</v>
      </c>
      <c r="E2590" s="16"/>
      <c r="F2590" s="16"/>
      <c r="G2590" s="12" t="str">
        <f t="shared" si="40"/>
        <v/>
      </c>
      <c r="H2590" s="13">
        <f>COUNTIF(Rend_Filetadores[Data],Rend_Filetadores[[#This Row],[Data]])</f>
        <v>0</v>
      </c>
      <c r="I2590" s="23" t="str">
        <f>IFERROR(Rend_Filetadores[[#This Row],[Filé produzido (kg)]]/SUMIF(Rend_Filetadores[Data],Rend_Filetadores[[#This Row],[Data]],Rend_Filetadores[Filé produzido (kg)]),"")</f>
        <v/>
      </c>
    </row>
    <row r="2591" spans="1:9" x14ac:dyDescent="0.3">
      <c r="A2591" s="8"/>
      <c r="B2591" s="9"/>
      <c r="C2591" s="32"/>
      <c r="D2591" s="11">
        <f>Rend_Filetadores[[#This Row],[Filé produzido (kg)]]-Rend_Filetadores[[#This Row],[Correção]]</f>
        <v>0</v>
      </c>
      <c r="E2591" s="16"/>
      <c r="F2591" s="16"/>
      <c r="G2591" s="12" t="str">
        <f t="shared" si="40"/>
        <v/>
      </c>
      <c r="H2591" s="13">
        <f>COUNTIF(Rend_Filetadores[Data],Rend_Filetadores[[#This Row],[Data]])</f>
        <v>0</v>
      </c>
      <c r="I2591" s="23" t="str">
        <f>IFERROR(Rend_Filetadores[[#This Row],[Filé produzido (kg)]]/SUMIF(Rend_Filetadores[Data],Rend_Filetadores[[#This Row],[Data]],Rend_Filetadores[Filé produzido (kg)]),"")</f>
        <v/>
      </c>
    </row>
    <row r="2592" spans="1:9" x14ac:dyDescent="0.3">
      <c r="A2592" s="8"/>
      <c r="B2592" s="9"/>
      <c r="C2592" s="32"/>
      <c r="D2592" s="11">
        <f>Rend_Filetadores[[#This Row],[Filé produzido (kg)]]-Rend_Filetadores[[#This Row],[Correção]]</f>
        <v>0</v>
      </c>
      <c r="E2592" s="16"/>
      <c r="F2592" s="16"/>
      <c r="G2592" s="12" t="str">
        <f t="shared" si="40"/>
        <v/>
      </c>
      <c r="H2592" s="13">
        <f>COUNTIF(Rend_Filetadores[Data],Rend_Filetadores[[#This Row],[Data]])</f>
        <v>0</v>
      </c>
      <c r="I2592" s="23" t="str">
        <f>IFERROR(Rend_Filetadores[[#This Row],[Filé produzido (kg)]]/SUMIF(Rend_Filetadores[Data],Rend_Filetadores[[#This Row],[Data]],Rend_Filetadores[Filé produzido (kg)]),"")</f>
        <v/>
      </c>
    </row>
    <row r="2593" spans="1:9" x14ac:dyDescent="0.3">
      <c r="A2593" s="8"/>
      <c r="B2593" s="9"/>
      <c r="C2593" s="32"/>
      <c r="D2593" s="11">
        <f>Rend_Filetadores[[#This Row],[Filé produzido (kg)]]-Rend_Filetadores[[#This Row],[Correção]]</f>
        <v>0</v>
      </c>
      <c r="E2593" s="16"/>
      <c r="F2593" s="16"/>
      <c r="G2593" s="12" t="str">
        <f t="shared" si="40"/>
        <v/>
      </c>
      <c r="H2593" s="13">
        <f>COUNTIF(Rend_Filetadores[Data],Rend_Filetadores[[#This Row],[Data]])</f>
        <v>0</v>
      </c>
      <c r="I2593" s="23" t="str">
        <f>IFERROR(Rend_Filetadores[[#This Row],[Filé produzido (kg)]]/SUMIF(Rend_Filetadores[Data],Rend_Filetadores[[#This Row],[Data]],Rend_Filetadores[Filé produzido (kg)]),"")</f>
        <v/>
      </c>
    </row>
    <row r="2594" spans="1:9" x14ac:dyDescent="0.3">
      <c r="A2594" s="8"/>
      <c r="B2594" s="9"/>
      <c r="C2594" s="32"/>
      <c r="D2594" s="11">
        <f>Rend_Filetadores[[#This Row],[Filé produzido (kg)]]-Rend_Filetadores[[#This Row],[Correção]]</f>
        <v>0</v>
      </c>
      <c r="E2594" s="16"/>
      <c r="F2594" s="16"/>
      <c r="G2594" s="12" t="str">
        <f t="shared" si="40"/>
        <v/>
      </c>
      <c r="H2594" s="13">
        <f>COUNTIF(Rend_Filetadores[Data],Rend_Filetadores[[#This Row],[Data]])</f>
        <v>0</v>
      </c>
      <c r="I2594" s="23" t="str">
        <f>IFERROR(Rend_Filetadores[[#This Row],[Filé produzido (kg)]]/SUMIF(Rend_Filetadores[Data],Rend_Filetadores[[#This Row],[Data]],Rend_Filetadores[Filé produzido (kg)]),"")</f>
        <v/>
      </c>
    </row>
    <row r="2595" spans="1:9" x14ac:dyDescent="0.3">
      <c r="A2595" s="8"/>
      <c r="B2595" s="9"/>
      <c r="C2595" s="32"/>
      <c r="D2595" s="11">
        <f>Rend_Filetadores[[#This Row],[Filé produzido (kg)]]-Rend_Filetadores[[#This Row],[Correção]]</f>
        <v>0</v>
      </c>
      <c r="E2595" s="16"/>
      <c r="F2595" s="16"/>
      <c r="G2595" s="12" t="str">
        <f t="shared" si="40"/>
        <v/>
      </c>
      <c r="H2595" s="13">
        <f>COUNTIF(Rend_Filetadores[Data],Rend_Filetadores[[#This Row],[Data]])</f>
        <v>0</v>
      </c>
      <c r="I2595" s="23" t="str">
        <f>IFERROR(Rend_Filetadores[[#This Row],[Filé produzido (kg)]]/SUMIF(Rend_Filetadores[Data],Rend_Filetadores[[#This Row],[Data]],Rend_Filetadores[Filé produzido (kg)]),"")</f>
        <v/>
      </c>
    </row>
    <row r="2596" spans="1:9" x14ac:dyDescent="0.3">
      <c r="A2596" s="8"/>
      <c r="B2596" s="9"/>
      <c r="C2596" s="32"/>
      <c r="D2596" s="11">
        <f>Rend_Filetadores[[#This Row],[Filé produzido (kg)]]-Rend_Filetadores[[#This Row],[Correção]]</f>
        <v>0</v>
      </c>
      <c r="E2596" s="16"/>
      <c r="F2596" s="16"/>
      <c r="G2596" s="12" t="str">
        <f t="shared" si="40"/>
        <v/>
      </c>
      <c r="H2596" s="13">
        <f>COUNTIF(Rend_Filetadores[Data],Rend_Filetadores[[#This Row],[Data]])</f>
        <v>0</v>
      </c>
      <c r="I2596" s="23" t="str">
        <f>IFERROR(Rend_Filetadores[[#This Row],[Filé produzido (kg)]]/SUMIF(Rend_Filetadores[Data],Rend_Filetadores[[#This Row],[Data]],Rend_Filetadores[Filé produzido (kg)]),"")</f>
        <v/>
      </c>
    </row>
    <row r="2597" spans="1:9" x14ac:dyDescent="0.3">
      <c r="A2597" s="8"/>
      <c r="B2597" s="9"/>
      <c r="C2597" s="32"/>
      <c r="D2597" s="11">
        <f>Rend_Filetadores[[#This Row],[Filé produzido (kg)]]-Rend_Filetadores[[#This Row],[Correção]]</f>
        <v>0</v>
      </c>
      <c r="E2597" s="16"/>
      <c r="F2597" s="16"/>
      <c r="G2597" s="12" t="str">
        <f t="shared" si="40"/>
        <v/>
      </c>
      <c r="H2597" s="13">
        <f>COUNTIF(Rend_Filetadores[Data],Rend_Filetadores[[#This Row],[Data]])</f>
        <v>0</v>
      </c>
      <c r="I2597" s="23" t="str">
        <f>IFERROR(Rend_Filetadores[[#This Row],[Filé produzido (kg)]]/SUMIF(Rend_Filetadores[Data],Rend_Filetadores[[#This Row],[Data]],Rend_Filetadores[Filé produzido (kg)]),"")</f>
        <v/>
      </c>
    </row>
    <row r="2598" spans="1:9" x14ac:dyDescent="0.3">
      <c r="A2598" s="8"/>
      <c r="B2598" s="9"/>
      <c r="C2598" s="32"/>
      <c r="D2598" s="11">
        <f>Rend_Filetadores[[#This Row],[Filé produzido (kg)]]-Rend_Filetadores[[#This Row],[Correção]]</f>
        <v>0</v>
      </c>
      <c r="E2598" s="16"/>
      <c r="F2598" s="16"/>
      <c r="G2598" s="12" t="str">
        <f t="shared" si="40"/>
        <v/>
      </c>
      <c r="H2598" s="13">
        <f>COUNTIF(Rend_Filetadores[Data],Rend_Filetadores[[#This Row],[Data]])</f>
        <v>0</v>
      </c>
      <c r="I2598" s="23" t="str">
        <f>IFERROR(Rend_Filetadores[[#This Row],[Filé produzido (kg)]]/SUMIF(Rend_Filetadores[Data],Rend_Filetadores[[#This Row],[Data]],Rend_Filetadores[Filé produzido (kg)]),"")</f>
        <v/>
      </c>
    </row>
    <row r="2599" spans="1:9" x14ac:dyDescent="0.3">
      <c r="A2599" s="8"/>
      <c r="B2599" s="9"/>
      <c r="C2599" s="32"/>
      <c r="D2599" s="11">
        <f>Rend_Filetadores[[#This Row],[Filé produzido (kg)]]-Rend_Filetadores[[#This Row],[Correção]]</f>
        <v>0</v>
      </c>
      <c r="E2599" s="16"/>
      <c r="F2599" s="16"/>
      <c r="G2599" s="12" t="str">
        <f t="shared" si="40"/>
        <v/>
      </c>
      <c r="H2599" s="13">
        <f>COUNTIF(Rend_Filetadores[Data],Rend_Filetadores[[#This Row],[Data]])</f>
        <v>0</v>
      </c>
      <c r="I2599" s="23" t="str">
        <f>IFERROR(Rend_Filetadores[[#This Row],[Filé produzido (kg)]]/SUMIF(Rend_Filetadores[Data],Rend_Filetadores[[#This Row],[Data]],Rend_Filetadores[Filé produzido (kg)]),"")</f>
        <v/>
      </c>
    </row>
    <row r="2600" spans="1:9" x14ac:dyDescent="0.3">
      <c r="A2600" s="8"/>
      <c r="B2600" s="9"/>
      <c r="C2600" s="32"/>
      <c r="D2600" s="11">
        <f>Rend_Filetadores[[#This Row],[Filé produzido (kg)]]-Rend_Filetadores[[#This Row],[Correção]]</f>
        <v>0</v>
      </c>
      <c r="E2600" s="16"/>
      <c r="F2600" s="16"/>
      <c r="G2600" s="12" t="str">
        <f t="shared" si="40"/>
        <v/>
      </c>
      <c r="H2600" s="13">
        <f>COUNTIF(Rend_Filetadores[Data],Rend_Filetadores[[#This Row],[Data]])</f>
        <v>0</v>
      </c>
      <c r="I2600" s="23" t="str">
        <f>IFERROR(Rend_Filetadores[[#This Row],[Filé produzido (kg)]]/SUMIF(Rend_Filetadores[Data],Rend_Filetadores[[#This Row],[Data]],Rend_Filetadores[Filé produzido (kg)]),"")</f>
        <v/>
      </c>
    </row>
    <row r="2601" spans="1:9" x14ac:dyDescent="0.3">
      <c r="A2601" s="8"/>
      <c r="B2601" s="9"/>
      <c r="C2601" s="32"/>
      <c r="D2601" s="11">
        <f>Rend_Filetadores[[#This Row],[Filé produzido (kg)]]-Rend_Filetadores[[#This Row],[Correção]]</f>
        <v>0</v>
      </c>
      <c r="E2601" s="16"/>
      <c r="F2601" s="16"/>
      <c r="G2601" s="12" t="str">
        <f t="shared" si="40"/>
        <v/>
      </c>
      <c r="H2601" s="13">
        <f>COUNTIF(Rend_Filetadores[Data],Rend_Filetadores[[#This Row],[Data]])</f>
        <v>0</v>
      </c>
      <c r="I2601" s="23" t="str">
        <f>IFERROR(Rend_Filetadores[[#This Row],[Filé produzido (kg)]]/SUMIF(Rend_Filetadores[Data],Rend_Filetadores[[#This Row],[Data]],Rend_Filetadores[Filé produzido (kg)]),"")</f>
        <v/>
      </c>
    </row>
    <row r="2602" spans="1:9" x14ac:dyDescent="0.3">
      <c r="A2602" s="8"/>
      <c r="B2602" s="9"/>
      <c r="C2602" s="32"/>
      <c r="D2602" s="11">
        <f>Rend_Filetadores[[#This Row],[Filé produzido (kg)]]-Rend_Filetadores[[#This Row],[Correção]]</f>
        <v>0</v>
      </c>
      <c r="E2602" s="16"/>
      <c r="F2602" s="16"/>
      <c r="G2602" s="12" t="str">
        <f t="shared" si="40"/>
        <v/>
      </c>
      <c r="H2602" s="13">
        <f>COUNTIF(Rend_Filetadores[Data],Rend_Filetadores[[#This Row],[Data]])</f>
        <v>0</v>
      </c>
      <c r="I2602" s="23" t="str">
        <f>IFERROR(Rend_Filetadores[[#This Row],[Filé produzido (kg)]]/SUMIF(Rend_Filetadores[Data],Rend_Filetadores[[#This Row],[Data]],Rend_Filetadores[Filé produzido (kg)]),"")</f>
        <v/>
      </c>
    </row>
    <row r="2603" spans="1:9" x14ac:dyDescent="0.3">
      <c r="A2603" s="8"/>
      <c r="B2603" s="9"/>
      <c r="C2603" s="32"/>
      <c r="D2603" s="11">
        <f>Rend_Filetadores[[#This Row],[Filé produzido (kg)]]-Rend_Filetadores[[#This Row],[Correção]]</f>
        <v>0</v>
      </c>
      <c r="E2603" s="16"/>
      <c r="F2603" s="16"/>
      <c r="G2603" s="12" t="str">
        <f t="shared" si="40"/>
        <v/>
      </c>
      <c r="H2603" s="13">
        <f>COUNTIF(Rend_Filetadores[Data],Rend_Filetadores[[#This Row],[Data]])</f>
        <v>0</v>
      </c>
      <c r="I2603" s="23" t="str">
        <f>IFERROR(Rend_Filetadores[[#This Row],[Filé produzido (kg)]]/SUMIF(Rend_Filetadores[Data],Rend_Filetadores[[#This Row],[Data]],Rend_Filetadores[Filé produzido (kg)]),"")</f>
        <v/>
      </c>
    </row>
    <row r="2604" spans="1:9" x14ac:dyDescent="0.3">
      <c r="A2604" s="8"/>
      <c r="B2604" s="9"/>
      <c r="C2604" s="32"/>
      <c r="D2604" s="11">
        <f>Rend_Filetadores[[#This Row],[Filé produzido (kg)]]-Rend_Filetadores[[#This Row],[Correção]]</f>
        <v>0</v>
      </c>
      <c r="E2604" s="16"/>
      <c r="F2604" s="16"/>
      <c r="G2604" s="12" t="str">
        <f t="shared" si="40"/>
        <v/>
      </c>
      <c r="H2604" s="13">
        <f>COUNTIF(Rend_Filetadores[Data],Rend_Filetadores[[#This Row],[Data]])</f>
        <v>0</v>
      </c>
      <c r="I2604" s="23" t="str">
        <f>IFERROR(Rend_Filetadores[[#This Row],[Filé produzido (kg)]]/SUMIF(Rend_Filetadores[Data],Rend_Filetadores[[#This Row],[Data]],Rend_Filetadores[Filé produzido (kg)]),"")</f>
        <v/>
      </c>
    </row>
    <row r="2605" spans="1:9" x14ac:dyDescent="0.3">
      <c r="A2605" s="8"/>
      <c r="B2605" s="9"/>
      <c r="C2605" s="32"/>
      <c r="D2605" s="11">
        <f>Rend_Filetadores[[#This Row],[Filé produzido (kg)]]-Rend_Filetadores[[#This Row],[Correção]]</f>
        <v>0</v>
      </c>
      <c r="E2605" s="16"/>
      <c r="F2605" s="16"/>
      <c r="G2605" s="12" t="str">
        <f t="shared" si="40"/>
        <v/>
      </c>
      <c r="H2605" s="13">
        <f>COUNTIF(Rend_Filetadores[Data],Rend_Filetadores[[#This Row],[Data]])</f>
        <v>0</v>
      </c>
      <c r="I2605" s="23" t="str">
        <f>IFERROR(Rend_Filetadores[[#This Row],[Filé produzido (kg)]]/SUMIF(Rend_Filetadores[Data],Rend_Filetadores[[#This Row],[Data]],Rend_Filetadores[Filé produzido (kg)]),"")</f>
        <v/>
      </c>
    </row>
    <row r="2606" spans="1:9" x14ac:dyDescent="0.3">
      <c r="A2606" s="8"/>
      <c r="B2606" s="9"/>
      <c r="C2606" s="32"/>
      <c r="D2606" s="11">
        <f>Rend_Filetadores[[#This Row],[Filé produzido (kg)]]-Rend_Filetadores[[#This Row],[Correção]]</f>
        <v>0</v>
      </c>
      <c r="E2606" s="16"/>
      <c r="F2606" s="16"/>
      <c r="G2606" s="12" t="str">
        <f t="shared" si="40"/>
        <v/>
      </c>
      <c r="H2606" s="13">
        <f>COUNTIF(Rend_Filetadores[Data],Rend_Filetadores[[#This Row],[Data]])</f>
        <v>0</v>
      </c>
      <c r="I2606" s="23" t="str">
        <f>IFERROR(Rend_Filetadores[[#This Row],[Filé produzido (kg)]]/SUMIF(Rend_Filetadores[Data],Rend_Filetadores[[#This Row],[Data]],Rend_Filetadores[Filé produzido (kg)]),"")</f>
        <v/>
      </c>
    </row>
    <row r="2607" spans="1:9" x14ac:dyDescent="0.3">
      <c r="A2607" s="8"/>
      <c r="B2607" s="9"/>
      <c r="C2607" s="32"/>
      <c r="D2607" s="11">
        <f>Rend_Filetadores[[#This Row],[Filé produzido (kg)]]-Rend_Filetadores[[#This Row],[Correção]]</f>
        <v>0</v>
      </c>
      <c r="E2607" s="16"/>
      <c r="F2607" s="16"/>
      <c r="G2607" s="12" t="str">
        <f t="shared" si="40"/>
        <v/>
      </c>
      <c r="H2607" s="13">
        <f>COUNTIF(Rend_Filetadores[Data],Rend_Filetadores[[#This Row],[Data]])</f>
        <v>0</v>
      </c>
      <c r="I2607" s="23" t="str">
        <f>IFERROR(Rend_Filetadores[[#This Row],[Filé produzido (kg)]]/SUMIF(Rend_Filetadores[Data],Rend_Filetadores[[#This Row],[Data]],Rend_Filetadores[Filé produzido (kg)]),"")</f>
        <v/>
      </c>
    </row>
    <row r="2608" spans="1:9" x14ac:dyDescent="0.3">
      <c r="A2608" s="8"/>
      <c r="B2608" s="9"/>
      <c r="C2608" s="32"/>
      <c r="D2608" s="11">
        <f>Rend_Filetadores[[#This Row],[Filé produzido (kg)]]-Rend_Filetadores[[#This Row],[Correção]]</f>
        <v>0</v>
      </c>
      <c r="E2608" s="16"/>
      <c r="F2608" s="16"/>
      <c r="G2608" s="12" t="str">
        <f t="shared" si="40"/>
        <v/>
      </c>
      <c r="H2608" s="13">
        <f>COUNTIF(Rend_Filetadores[Data],Rend_Filetadores[[#This Row],[Data]])</f>
        <v>0</v>
      </c>
      <c r="I2608" s="23" t="str">
        <f>IFERROR(Rend_Filetadores[[#This Row],[Filé produzido (kg)]]/SUMIF(Rend_Filetadores[Data],Rend_Filetadores[[#This Row],[Data]],Rend_Filetadores[Filé produzido (kg)]),"")</f>
        <v/>
      </c>
    </row>
    <row r="2609" spans="1:9" x14ac:dyDescent="0.3">
      <c r="A2609" s="8"/>
      <c r="B2609" s="9"/>
      <c r="C2609" s="32"/>
      <c r="D2609" s="11">
        <f>Rend_Filetadores[[#This Row],[Filé produzido (kg)]]-Rend_Filetadores[[#This Row],[Correção]]</f>
        <v>0</v>
      </c>
      <c r="E2609" s="16"/>
      <c r="F2609" s="16"/>
      <c r="G2609" s="12" t="str">
        <f t="shared" si="40"/>
        <v/>
      </c>
      <c r="H2609" s="13">
        <f>COUNTIF(Rend_Filetadores[Data],Rend_Filetadores[[#This Row],[Data]])</f>
        <v>0</v>
      </c>
      <c r="I2609" s="23" t="str">
        <f>IFERROR(Rend_Filetadores[[#This Row],[Filé produzido (kg)]]/SUMIF(Rend_Filetadores[Data],Rend_Filetadores[[#This Row],[Data]],Rend_Filetadores[Filé produzido (kg)]),"")</f>
        <v/>
      </c>
    </row>
    <row r="2610" spans="1:9" x14ac:dyDescent="0.3">
      <c r="A2610" s="8"/>
      <c r="B2610" s="9"/>
      <c r="C2610" s="32"/>
      <c r="D2610" s="11">
        <f>Rend_Filetadores[[#This Row],[Filé produzido (kg)]]-Rend_Filetadores[[#This Row],[Correção]]</f>
        <v>0</v>
      </c>
      <c r="E2610" s="16"/>
      <c r="F2610" s="16"/>
      <c r="G2610" s="12" t="str">
        <f t="shared" si="40"/>
        <v/>
      </c>
      <c r="H2610" s="13">
        <f>COUNTIF(Rend_Filetadores[Data],Rend_Filetadores[[#This Row],[Data]])</f>
        <v>0</v>
      </c>
      <c r="I2610" s="23" t="str">
        <f>IFERROR(Rend_Filetadores[[#This Row],[Filé produzido (kg)]]/SUMIF(Rend_Filetadores[Data],Rend_Filetadores[[#This Row],[Data]],Rend_Filetadores[Filé produzido (kg)]),"")</f>
        <v/>
      </c>
    </row>
    <row r="2611" spans="1:9" x14ac:dyDescent="0.3">
      <c r="A2611" s="8"/>
      <c r="B2611" s="9"/>
      <c r="C2611" s="32"/>
      <c r="D2611" s="11">
        <f>Rend_Filetadores[[#This Row],[Filé produzido (kg)]]-Rend_Filetadores[[#This Row],[Correção]]</f>
        <v>0</v>
      </c>
      <c r="E2611" s="16"/>
      <c r="F2611" s="16"/>
      <c r="G2611" s="12" t="str">
        <f t="shared" si="40"/>
        <v/>
      </c>
      <c r="H2611" s="13">
        <f>COUNTIF(Rend_Filetadores[Data],Rend_Filetadores[[#This Row],[Data]])</f>
        <v>0</v>
      </c>
      <c r="I2611" s="23" t="str">
        <f>IFERROR(Rend_Filetadores[[#This Row],[Filé produzido (kg)]]/SUMIF(Rend_Filetadores[Data],Rend_Filetadores[[#This Row],[Data]],Rend_Filetadores[Filé produzido (kg)]),"")</f>
        <v/>
      </c>
    </row>
    <row r="2612" spans="1:9" x14ac:dyDescent="0.3">
      <c r="A2612" s="8"/>
      <c r="B2612" s="9"/>
      <c r="C2612" s="32"/>
      <c r="D2612" s="11">
        <f>Rend_Filetadores[[#This Row],[Filé produzido (kg)]]-Rend_Filetadores[[#This Row],[Correção]]</f>
        <v>0</v>
      </c>
      <c r="E2612" s="16"/>
      <c r="F2612" s="16"/>
      <c r="G2612" s="12" t="str">
        <f t="shared" si="40"/>
        <v/>
      </c>
      <c r="H2612" s="13">
        <f>COUNTIF(Rend_Filetadores[Data],Rend_Filetadores[[#This Row],[Data]])</f>
        <v>0</v>
      </c>
      <c r="I2612" s="23" t="str">
        <f>IFERROR(Rend_Filetadores[[#This Row],[Filé produzido (kg)]]/SUMIF(Rend_Filetadores[Data],Rend_Filetadores[[#This Row],[Data]],Rend_Filetadores[Filé produzido (kg)]),"")</f>
        <v/>
      </c>
    </row>
    <row r="2613" spans="1:9" x14ac:dyDescent="0.3">
      <c r="A2613" s="8"/>
      <c r="B2613" s="9"/>
      <c r="C2613" s="32"/>
      <c r="D2613" s="11">
        <f>Rend_Filetadores[[#This Row],[Filé produzido (kg)]]-Rend_Filetadores[[#This Row],[Correção]]</f>
        <v>0</v>
      </c>
      <c r="E2613" s="16"/>
      <c r="F2613" s="16"/>
      <c r="G2613" s="12" t="str">
        <f t="shared" si="40"/>
        <v/>
      </c>
      <c r="H2613" s="13">
        <f>COUNTIF(Rend_Filetadores[Data],Rend_Filetadores[[#This Row],[Data]])</f>
        <v>0</v>
      </c>
      <c r="I2613" s="23" t="str">
        <f>IFERROR(Rend_Filetadores[[#This Row],[Filé produzido (kg)]]/SUMIF(Rend_Filetadores[Data],Rend_Filetadores[[#This Row],[Data]],Rend_Filetadores[Filé produzido (kg)]),"")</f>
        <v/>
      </c>
    </row>
    <row r="2614" spans="1:9" x14ac:dyDescent="0.3">
      <c r="A2614" s="8"/>
      <c r="B2614" s="9"/>
      <c r="C2614" s="32"/>
      <c r="D2614" s="11">
        <f>Rend_Filetadores[[#This Row],[Filé produzido (kg)]]-Rend_Filetadores[[#This Row],[Correção]]</f>
        <v>0</v>
      </c>
      <c r="E2614" s="16"/>
      <c r="F2614" s="16"/>
      <c r="G2614" s="12" t="str">
        <f t="shared" si="40"/>
        <v/>
      </c>
      <c r="H2614" s="13">
        <f>COUNTIF(Rend_Filetadores[Data],Rend_Filetadores[[#This Row],[Data]])</f>
        <v>0</v>
      </c>
      <c r="I2614" s="23" t="str">
        <f>IFERROR(Rend_Filetadores[[#This Row],[Filé produzido (kg)]]/SUMIF(Rend_Filetadores[Data],Rend_Filetadores[[#This Row],[Data]],Rend_Filetadores[Filé produzido (kg)]),"")</f>
        <v/>
      </c>
    </row>
    <row r="2615" spans="1:9" x14ac:dyDescent="0.3">
      <c r="A2615" s="8"/>
      <c r="B2615" s="9"/>
      <c r="C2615" s="32"/>
      <c r="D2615" s="11">
        <f>Rend_Filetadores[[#This Row],[Filé produzido (kg)]]-Rend_Filetadores[[#This Row],[Correção]]</f>
        <v>0</v>
      </c>
      <c r="E2615" s="16"/>
      <c r="F2615" s="16"/>
      <c r="G2615" s="12" t="str">
        <f t="shared" si="40"/>
        <v/>
      </c>
      <c r="H2615" s="13">
        <f>COUNTIF(Rend_Filetadores[Data],Rend_Filetadores[[#This Row],[Data]])</f>
        <v>0</v>
      </c>
      <c r="I2615" s="23" t="str">
        <f>IFERROR(Rend_Filetadores[[#This Row],[Filé produzido (kg)]]/SUMIF(Rend_Filetadores[Data],Rend_Filetadores[[#This Row],[Data]],Rend_Filetadores[Filé produzido (kg)]),"")</f>
        <v/>
      </c>
    </row>
    <row r="2616" spans="1:9" x14ac:dyDescent="0.3">
      <c r="A2616" s="8"/>
      <c r="B2616" s="9"/>
      <c r="C2616" s="32"/>
      <c r="D2616" s="11">
        <f>Rend_Filetadores[[#This Row],[Filé produzido (kg)]]-Rend_Filetadores[[#This Row],[Correção]]</f>
        <v>0</v>
      </c>
      <c r="E2616" s="16"/>
      <c r="F2616" s="16"/>
      <c r="G2616" s="12" t="str">
        <f t="shared" si="40"/>
        <v/>
      </c>
      <c r="H2616" s="13">
        <f>COUNTIF(Rend_Filetadores[Data],Rend_Filetadores[[#This Row],[Data]])</f>
        <v>0</v>
      </c>
      <c r="I2616" s="23" t="str">
        <f>IFERROR(Rend_Filetadores[[#This Row],[Filé produzido (kg)]]/SUMIF(Rend_Filetadores[Data],Rend_Filetadores[[#This Row],[Data]],Rend_Filetadores[Filé produzido (kg)]),"")</f>
        <v/>
      </c>
    </row>
    <row r="2617" spans="1:9" x14ac:dyDescent="0.3">
      <c r="A2617" s="8"/>
      <c r="B2617" s="9"/>
      <c r="C2617" s="32"/>
      <c r="D2617" s="11">
        <f>Rend_Filetadores[[#This Row],[Filé produzido (kg)]]-Rend_Filetadores[[#This Row],[Correção]]</f>
        <v>0</v>
      </c>
      <c r="E2617" s="16"/>
      <c r="F2617" s="16"/>
      <c r="G2617" s="12" t="str">
        <f t="shared" si="40"/>
        <v/>
      </c>
      <c r="H2617" s="13">
        <f>COUNTIF(Rend_Filetadores[Data],Rend_Filetadores[[#This Row],[Data]])</f>
        <v>0</v>
      </c>
      <c r="I2617" s="23" t="str">
        <f>IFERROR(Rend_Filetadores[[#This Row],[Filé produzido (kg)]]/SUMIF(Rend_Filetadores[Data],Rend_Filetadores[[#This Row],[Data]],Rend_Filetadores[Filé produzido (kg)]),"")</f>
        <v/>
      </c>
    </row>
    <row r="2618" spans="1:9" x14ac:dyDescent="0.3">
      <c r="A2618" s="8"/>
      <c r="B2618" s="9"/>
      <c r="C2618" s="32"/>
      <c r="D2618" s="11">
        <f>Rend_Filetadores[[#This Row],[Filé produzido (kg)]]-Rend_Filetadores[[#This Row],[Correção]]</f>
        <v>0</v>
      </c>
      <c r="E2618" s="16"/>
      <c r="F2618" s="16"/>
      <c r="G2618" s="12" t="str">
        <f t="shared" si="40"/>
        <v/>
      </c>
      <c r="H2618" s="13">
        <f>COUNTIF(Rend_Filetadores[Data],Rend_Filetadores[[#This Row],[Data]])</f>
        <v>0</v>
      </c>
      <c r="I2618" s="23" t="str">
        <f>IFERROR(Rend_Filetadores[[#This Row],[Filé produzido (kg)]]/SUMIF(Rend_Filetadores[Data],Rend_Filetadores[[#This Row],[Data]],Rend_Filetadores[Filé produzido (kg)]),"")</f>
        <v/>
      </c>
    </row>
    <row r="2619" spans="1:9" x14ac:dyDescent="0.3">
      <c r="A2619" s="8"/>
      <c r="B2619" s="9"/>
      <c r="C2619" s="32"/>
      <c r="D2619" s="11">
        <f>Rend_Filetadores[[#This Row],[Filé produzido (kg)]]-Rend_Filetadores[[#This Row],[Correção]]</f>
        <v>0</v>
      </c>
      <c r="E2619" s="16"/>
      <c r="F2619" s="16"/>
      <c r="G2619" s="12" t="str">
        <f t="shared" si="40"/>
        <v/>
      </c>
      <c r="H2619" s="13">
        <f>COUNTIF(Rend_Filetadores[Data],Rend_Filetadores[[#This Row],[Data]])</f>
        <v>0</v>
      </c>
      <c r="I2619" s="23" t="str">
        <f>IFERROR(Rend_Filetadores[[#This Row],[Filé produzido (kg)]]/SUMIF(Rend_Filetadores[Data],Rend_Filetadores[[#This Row],[Data]],Rend_Filetadores[Filé produzido (kg)]),"")</f>
        <v/>
      </c>
    </row>
    <row r="2620" spans="1:9" x14ac:dyDescent="0.3">
      <c r="A2620" s="8"/>
      <c r="B2620" s="9"/>
      <c r="C2620" s="32"/>
      <c r="D2620" s="11">
        <f>Rend_Filetadores[[#This Row],[Filé produzido (kg)]]-Rend_Filetadores[[#This Row],[Correção]]</f>
        <v>0</v>
      </c>
      <c r="E2620" s="16"/>
      <c r="F2620" s="16"/>
      <c r="G2620" s="12" t="str">
        <f t="shared" si="40"/>
        <v/>
      </c>
      <c r="H2620" s="13">
        <f>COUNTIF(Rend_Filetadores[Data],Rend_Filetadores[[#This Row],[Data]])</f>
        <v>0</v>
      </c>
      <c r="I2620" s="23" t="str">
        <f>IFERROR(Rend_Filetadores[[#This Row],[Filé produzido (kg)]]/SUMIF(Rend_Filetadores[Data],Rend_Filetadores[[#This Row],[Data]],Rend_Filetadores[Filé produzido (kg)]),"")</f>
        <v/>
      </c>
    </row>
    <row r="2621" spans="1:9" x14ac:dyDescent="0.3">
      <c r="A2621" s="8"/>
      <c r="B2621" s="9"/>
      <c r="C2621" s="32"/>
      <c r="D2621" s="11">
        <f>Rend_Filetadores[[#This Row],[Filé produzido (kg)]]-Rend_Filetadores[[#This Row],[Correção]]</f>
        <v>0</v>
      </c>
      <c r="E2621" s="16"/>
      <c r="F2621" s="16"/>
      <c r="G2621" s="12" t="str">
        <f t="shared" si="40"/>
        <v/>
      </c>
      <c r="H2621" s="13">
        <f>COUNTIF(Rend_Filetadores[Data],Rend_Filetadores[[#This Row],[Data]])</f>
        <v>0</v>
      </c>
      <c r="I2621" s="23" t="str">
        <f>IFERROR(Rend_Filetadores[[#This Row],[Filé produzido (kg)]]/SUMIF(Rend_Filetadores[Data],Rend_Filetadores[[#This Row],[Data]],Rend_Filetadores[Filé produzido (kg)]),"")</f>
        <v/>
      </c>
    </row>
    <row r="2622" spans="1:9" x14ac:dyDescent="0.3">
      <c r="A2622" s="8"/>
      <c r="B2622" s="9"/>
      <c r="C2622" s="32"/>
      <c r="D2622" s="11">
        <f>Rend_Filetadores[[#This Row],[Filé produzido (kg)]]-Rend_Filetadores[[#This Row],[Correção]]</f>
        <v>0</v>
      </c>
      <c r="E2622" s="16"/>
      <c r="F2622" s="16"/>
      <c r="G2622" s="12" t="str">
        <f t="shared" si="40"/>
        <v/>
      </c>
      <c r="H2622" s="13">
        <f>COUNTIF(Rend_Filetadores[Data],Rend_Filetadores[[#This Row],[Data]])</f>
        <v>0</v>
      </c>
      <c r="I2622" s="23" t="str">
        <f>IFERROR(Rend_Filetadores[[#This Row],[Filé produzido (kg)]]/SUMIF(Rend_Filetadores[Data],Rend_Filetadores[[#This Row],[Data]],Rend_Filetadores[Filé produzido (kg)]),"")</f>
        <v/>
      </c>
    </row>
    <row r="2623" spans="1:9" x14ac:dyDescent="0.3">
      <c r="A2623" s="8"/>
      <c r="B2623" s="9"/>
      <c r="C2623" s="32"/>
      <c r="D2623" s="11">
        <f>Rend_Filetadores[[#This Row],[Filé produzido (kg)]]-Rend_Filetadores[[#This Row],[Correção]]</f>
        <v>0</v>
      </c>
      <c r="E2623" s="16"/>
      <c r="F2623" s="16"/>
      <c r="G2623" s="12" t="str">
        <f t="shared" si="40"/>
        <v/>
      </c>
      <c r="H2623" s="13">
        <f>COUNTIF(Rend_Filetadores[Data],Rend_Filetadores[[#This Row],[Data]])</f>
        <v>0</v>
      </c>
      <c r="I2623" s="23" t="str">
        <f>IFERROR(Rend_Filetadores[[#This Row],[Filé produzido (kg)]]/SUMIF(Rend_Filetadores[Data],Rend_Filetadores[[#This Row],[Data]],Rend_Filetadores[Filé produzido (kg)]),"")</f>
        <v/>
      </c>
    </row>
    <row r="2624" spans="1:9" x14ac:dyDescent="0.3">
      <c r="A2624" s="8"/>
      <c r="B2624" s="9"/>
      <c r="C2624" s="32"/>
      <c r="D2624" s="11">
        <f>Rend_Filetadores[[#This Row],[Filé produzido (kg)]]-Rend_Filetadores[[#This Row],[Correção]]</f>
        <v>0</v>
      </c>
      <c r="E2624" s="16"/>
      <c r="F2624" s="16"/>
      <c r="G2624" s="12" t="str">
        <f t="shared" si="40"/>
        <v/>
      </c>
      <c r="H2624" s="13">
        <f>COUNTIF(Rend_Filetadores[Data],Rend_Filetadores[[#This Row],[Data]])</f>
        <v>0</v>
      </c>
      <c r="I2624" s="23" t="str">
        <f>IFERROR(Rend_Filetadores[[#This Row],[Filé produzido (kg)]]/SUMIF(Rend_Filetadores[Data],Rend_Filetadores[[#This Row],[Data]],Rend_Filetadores[Filé produzido (kg)]),"")</f>
        <v/>
      </c>
    </row>
    <row r="2625" spans="1:9" x14ac:dyDescent="0.3">
      <c r="A2625" s="8"/>
      <c r="B2625" s="9"/>
      <c r="C2625" s="32"/>
      <c r="D2625" s="11">
        <f>Rend_Filetadores[[#This Row],[Filé produzido (kg)]]-Rend_Filetadores[[#This Row],[Correção]]</f>
        <v>0</v>
      </c>
      <c r="E2625" s="16"/>
      <c r="F2625" s="16"/>
      <c r="G2625" s="12" t="str">
        <f t="shared" si="40"/>
        <v/>
      </c>
      <c r="H2625" s="13">
        <f>COUNTIF(Rend_Filetadores[Data],Rend_Filetadores[[#This Row],[Data]])</f>
        <v>0</v>
      </c>
      <c r="I2625" s="23" t="str">
        <f>IFERROR(Rend_Filetadores[[#This Row],[Filé produzido (kg)]]/SUMIF(Rend_Filetadores[Data],Rend_Filetadores[[#This Row],[Data]],Rend_Filetadores[Filé produzido (kg)]),"")</f>
        <v/>
      </c>
    </row>
    <row r="2626" spans="1:9" x14ac:dyDescent="0.3">
      <c r="A2626" s="8"/>
      <c r="B2626" s="9"/>
      <c r="C2626" s="32"/>
      <c r="D2626" s="11">
        <f>Rend_Filetadores[[#This Row],[Filé produzido (kg)]]-Rend_Filetadores[[#This Row],[Correção]]</f>
        <v>0</v>
      </c>
      <c r="E2626" s="16"/>
      <c r="F2626" s="16"/>
      <c r="G2626" s="12" t="str">
        <f t="shared" si="40"/>
        <v/>
      </c>
      <c r="H2626" s="13">
        <f>COUNTIF(Rend_Filetadores[Data],Rend_Filetadores[[#This Row],[Data]])</f>
        <v>0</v>
      </c>
      <c r="I2626" s="23" t="str">
        <f>IFERROR(Rend_Filetadores[[#This Row],[Filé produzido (kg)]]/SUMIF(Rend_Filetadores[Data],Rend_Filetadores[[#This Row],[Data]],Rend_Filetadores[Filé produzido (kg)]),"")</f>
        <v/>
      </c>
    </row>
    <row r="2627" spans="1:9" x14ac:dyDescent="0.3">
      <c r="A2627" s="8"/>
      <c r="B2627" s="9"/>
      <c r="C2627" s="32"/>
      <c r="D2627" s="11">
        <f>Rend_Filetadores[[#This Row],[Filé produzido (kg)]]-Rend_Filetadores[[#This Row],[Correção]]</f>
        <v>0</v>
      </c>
      <c r="E2627" s="16"/>
      <c r="F2627" s="16"/>
      <c r="G2627" s="12" t="str">
        <f t="shared" si="40"/>
        <v/>
      </c>
      <c r="H2627" s="13">
        <f>COUNTIF(Rend_Filetadores[Data],Rend_Filetadores[[#This Row],[Data]])</f>
        <v>0</v>
      </c>
      <c r="I2627" s="23" t="str">
        <f>IFERROR(Rend_Filetadores[[#This Row],[Filé produzido (kg)]]/SUMIF(Rend_Filetadores[Data],Rend_Filetadores[[#This Row],[Data]],Rend_Filetadores[Filé produzido (kg)]),"")</f>
        <v/>
      </c>
    </row>
    <row r="2628" spans="1:9" x14ac:dyDescent="0.3">
      <c r="A2628" s="8"/>
      <c r="B2628" s="9"/>
      <c r="C2628" s="32"/>
      <c r="D2628" s="11">
        <f>Rend_Filetadores[[#This Row],[Filé produzido (kg)]]-Rend_Filetadores[[#This Row],[Correção]]</f>
        <v>0</v>
      </c>
      <c r="E2628" s="16"/>
      <c r="F2628" s="16"/>
      <c r="G2628" s="12" t="str">
        <f t="shared" ref="G2628:G2691" si="41">IFERROR(D2628/C2628,"")</f>
        <v/>
      </c>
      <c r="H2628" s="13">
        <f>COUNTIF(Rend_Filetadores[Data],Rend_Filetadores[[#This Row],[Data]])</f>
        <v>0</v>
      </c>
      <c r="I2628" s="23" t="str">
        <f>IFERROR(Rend_Filetadores[[#This Row],[Filé produzido (kg)]]/SUMIF(Rend_Filetadores[Data],Rend_Filetadores[[#This Row],[Data]],Rend_Filetadores[Filé produzido (kg)]),"")</f>
        <v/>
      </c>
    </row>
    <row r="2629" spans="1:9" x14ac:dyDescent="0.3">
      <c r="A2629" s="8"/>
      <c r="B2629" s="9"/>
      <c r="C2629" s="32"/>
      <c r="D2629" s="11">
        <f>Rend_Filetadores[[#This Row],[Filé produzido (kg)]]-Rend_Filetadores[[#This Row],[Correção]]</f>
        <v>0</v>
      </c>
      <c r="E2629" s="16"/>
      <c r="F2629" s="16"/>
      <c r="G2629" s="12" t="str">
        <f t="shared" si="41"/>
        <v/>
      </c>
      <c r="H2629" s="13">
        <f>COUNTIF(Rend_Filetadores[Data],Rend_Filetadores[[#This Row],[Data]])</f>
        <v>0</v>
      </c>
      <c r="I2629" s="23" t="str">
        <f>IFERROR(Rend_Filetadores[[#This Row],[Filé produzido (kg)]]/SUMIF(Rend_Filetadores[Data],Rend_Filetadores[[#This Row],[Data]],Rend_Filetadores[Filé produzido (kg)]),"")</f>
        <v/>
      </c>
    </row>
    <row r="2630" spans="1:9" x14ac:dyDescent="0.3">
      <c r="A2630" s="8"/>
      <c r="B2630" s="9"/>
      <c r="C2630" s="32"/>
      <c r="D2630" s="11">
        <f>Rend_Filetadores[[#This Row],[Filé produzido (kg)]]-Rend_Filetadores[[#This Row],[Correção]]</f>
        <v>0</v>
      </c>
      <c r="E2630" s="16"/>
      <c r="F2630" s="16"/>
      <c r="G2630" s="12" t="str">
        <f t="shared" si="41"/>
        <v/>
      </c>
      <c r="H2630" s="13">
        <f>COUNTIF(Rend_Filetadores[Data],Rend_Filetadores[[#This Row],[Data]])</f>
        <v>0</v>
      </c>
      <c r="I2630" s="23" t="str">
        <f>IFERROR(Rend_Filetadores[[#This Row],[Filé produzido (kg)]]/SUMIF(Rend_Filetadores[Data],Rend_Filetadores[[#This Row],[Data]],Rend_Filetadores[Filé produzido (kg)]),"")</f>
        <v/>
      </c>
    </row>
    <row r="2631" spans="1:9" x14ac:dyDescent="0.3">
      <c r="A2631" s="8"/>
      <c r="B2631" s="9"/>
      <c r="C2631" s="32"/>
      <c r="D2631" s="11">
        <f>Rend_Filetadores[[#This Row],[Filé produzido (kg)]]-Rend_Filetadores[[#This Row],[Correção]]</f>
        <v>0</v>
      </c>
      <c r="E2631" s="16"/>
      <c r="F2631" s="16"/>
      <c r="G2631" s="12" t="str">
        <f t="shared" si="41"/>
        <v/>
      </c>
      <c r="H2631" s="13">
        <f>COUNTIF(Rend_Filetadores[Data],Rend_Filetadores[[#This Row],[Data]])</f>
        <v>0</v>
      </c>
      <c r="I2631" s="23" t="str">
        <f>IFERROR(Rend_Filetadores[[#This Row],[Filé produzido (kg)]]/SUMIF(Rend_Filetadores[Data],Rend_Filetadores[[#This Row],[Data]],Rend_Filetadores[Filé produzido (kg)]),"")</f>
        <v/>
      </c>
    </row>
    <row r="2632" spans="1:9" x14ac:dyDescent="0.3">
      <c r="A2632" s="8"/>
      <c r="B2632" s="9"/>
      <c r="C2632" s="32"/>
      <c r="D2632" s="11">
        <f>Rend_Filetadores[[#This Row],[Filé produzido (kg)]]-Rend_Filetadores[[#This Row],[Correção]]</f>
        <v>0</v>
      </c>
      <c r="E2632" s="16"/>
      <c r="F2632" s="16"/>
      <c r="G2632" s="12" t="str">
        <f t="shared" si="41"/>
        <v/>
      </c>
      <c r="H2632" s="13">
        <f>COUNTIF(Rend_Filetadores[Data],Rend_Filetadores[[#This Row],[Data]])</f>
        <v>0</v>
      </c>
      <c r="I2632" s="23" t="str">
        <f>IFERROR(Rend_Filetadores[[#This Row],[Filé produzido (kg)]]/SUMIF(Rend_Filetadores[Data],Rend_Filetadores[[#This Row],[Data]],Rend_Filetadores[Filé produzido (kg)]),"")</f>
        <v/>
      </c>
    </row>
    <row r="2633" spans="1:9" x14ac:dyDescent="0.3">
      <c r="A2633" s="8"/>
      <c r="B2633" s="9"/>
      <c r="C2633" s="32"/>
      <c r="D2633" s="11">
        <f>Rend_Filetadores[[#This Row],[Filé produzido (kg)]]-Rend_Filetadores[[#This Row],[Correção]]</f>
        <v>0</v>
      </c>
      <c r="E2633" s="16"/>
      <c r="F2633" s="16"/>
      <c r="G2633" s="12" t="str">
        <f t="shared" si="41"/>
        <v/>
      </c>
      <c r="H2633" s="13">
        <f>COUNTIF(Rend_Filetadores[Data],Rend_Filetadores[[#This Row],[Data]])</f>
        <v>0</v>
      </c>
      <c r="I2633" s="23" t="str">
        <f>IFERROR(Rend_Filetadores[[#This Row],[Filé produzido (kg)]]/SUMIF(Rend_Filetadores[Data],Rend_Filetadores[[#This Row],[Data]],Rend_Filetadores[Filé produzido (kg)]),"")</f>
        <v/>
      </c>
    </row>
    <row r="2634" spans="1:9" x14ac:dyDescent="0.3">
      <c r="A2634" s="8"/>
      <c r="B2634" s="9"/>
      <c r="C2634" s="32"/>
      <c r="D2634" s="11">
        <f>Rend_Filetadores[[#This Row],[Filé produzido (kg)]]-Rend_Filetadores[[#This Row],[Correção]]</f>
        <v>0</v>
      </c>
      <c r="E2634" s="16"/>
      <c r="F2634" s="16"/>
      <c r="G2634" s="12" t="str">
        <f t="shared" si="41"/>
        <v/>
      </c>
      <c r="H2634" s="13">
        <f>COUNTIF(Rend_Filetadores[Data],Rend_Filetadores[[#This Row],[Data]])</f>
        <v>0</v>
      </c>
      <c r="I2634" s="23" t="str">
        <f>IFERROR(Rend_Filetadores[[#This Row],[Filé produzido (kg)]]/SUMIF(Rend_Filetadores[Data],Rend_Filetadores[[#This Row],[Data]],Rend_Filetadores[Filé produzido (kg)]),"")</f>
        <v/>
      </c>
    </row>
    <row r="2635" spans="1:9" x14ac:dyDescent="0.3">
      <c r="A2635" s="8"/>
      <c r="B2635" s="9"/>
      <c r="C2635" s="32"/>
      <c r="D2635" s="11">
        <f>Rend_Filetadores[[#This Row],[Filé produzido (kg)]]-Rend_Filetadores[[#This Row],[Correção]]</f>
        <v>0</v>
      </c>
      <c r="E2635" s="16"/>
      <c r="F2635" s="16"/>
      <c r="G2635" s="12" t="str">
        <f t="shared" si="41"/>
        <v/>
      </c>
      <c r="H2635" s="13">
        <f>COUNTIF(Rend_Filetadores[Data],Rend_Filetadores[[#This Row],[Data]])</f>
        <v>0</v>
      </c>
      <c r="I2635" s="23" t="str">
        <f>IFERROR(Rend_Filetadores[[#This Row],[Filé produzido (kg)]]/SUMIF(Rend_Filetadores[Data],Rend_Filetadores[[#This Row],[Data]],Rend_Filetadores[Filé produzido (kg)]),"")</f>
        <v/>
      </c>
    </row>
    <row r="2636" spans="1:9" x14ac:dyDescent="0.3">
      <c r="A2636" s="8"/>
      <c r="B2636" s="9"/>
      <c r="C2636" s="32"/>
      <c r="D2636" s="11">
        <f>Rend_Filetadores[[#This Row],[Filé produzido (kg)]]-Rend_Filetadores[[#This Row],[Correção]]</f>
        <v>0</v>
      </c>
      <c r="E2636" s="16"/>
      <c r="F2636" s="16"/>
      <c r="G2636" s="12" t="str">
        <f t="shared" si="41"/>
        <v/>
      </c>
      <c r="H2636" s="13">
        <f>COUNTIF(Rend_Filetadores[Data],Rend_Filetadores[[#This Row],[Data]])</f>
        <v>0</v>
      </c>
      <c r="I2636" s="23" t="str">
        <f>IFERROR(Rend_Filetadores[[#This Row],[Filé produzido (kg)]]/SUMIF(Rend_Filetadores[Data],Rend_Filetadores[[#This Row],[Data]],Rend_Filetadores[Filé produzido (kg)]),"")</f>
        <v/>
      </c>
    </row>
    <row r="2637" spans="1:9" x14ac:dyDescent="0.3">
      <c r="A2637" s="8"/>
      <c r="B2637" s="9"/>
      <c r="C2637" s="32"/>
      <c r="D2637" s="11">
        <f>Rend_Filetadores[[#This Row],[Filé produzido (kg)]]-Rend_Filetadores[[#This Row],[Correção]]</f>
        <v>0</v>
      </c>
      <c r="E2637" s="16"/>
      <c r="F2637" s="16"/>
      <c r="G2637" s="12" t="str">
        <f t="shared" si="41"/>
        <v/>
      </c>
      <c r="H2637" s="13">
        <f>COUNTIF(Rend_Filetadores[Data],Rend_Filetadores[[#This Row],[Data]])</f>
        <v>0</v>
      </c>
      <c r="I2637" s="23" t="str">
        <f>IFERROR(Rend_Filetadores[[#This Row],[Filé produzido (kg)]]/SUMIF(Rend_Filetadores[Data],Rend_Filetadores[[#This Row],[Data]],Rend_Filetadores[Filé produzido (kg)]),"")</f>
        <v/>
      </c>
    </row>
    <row r="2638" spans="1:9" x14ac:dyDescent="0.3">
      <c r="A2638" s="8"/>
      <c r="B2638" s="9"/>
      <c r="C2638" s="32"/>
      <c r="D2638" s="11">
        <f>Rend_Filetadores[[#This Row],[Filé produzido (kg)]]-Rend_Filetadores[[#This Row],[Correção]]</f>
        <v>0</v>
      </c>
      <c r="E2638" s="16"/>
      <c r="F2638" s="16"/>
      <c r="G2638" s="12" t="str">
        <f t="shared" si="41"/>
        <v/>
      </c>
      <c r="H2638" s="13">
        <f>COUNTIF(Rend_Filetadores[Data],Rend_Filetadores[[#This Row],[Data]])</f>
        <v>0</v>
      </c>
      <c r="I2638" s="23" t="str">
        <f>IFERROR(Rend_Filetadores[[#This Row],[Filé produzido (kg)]]/SUMIF(Rend_Filetadores[Data],Rend_Filetadores[[#This Row],[Data]],Rend_Filetadores[Filé produzido (kg)]),"")</f>
        <v/>
      </c>
    </row>
    <row r="2639" spans="1:9" x14ac:dyDescent="0.3">
      <c r="A2639" s="8"/>
      <c r="B2639" s="9"/>
      <c r="C2639" s="32"/>
      <c r="D2639" s="11">
        <f>Rend_Filetadores[[#This Row],[Filé produzido (kg)]]-Rend_Filetadores[[#This Row],[Correção]]</f>
        <v>0</v>
      </c>
      <c r="E2639" s="16"/>
      <c r="F2639" s="16"/>
      <c r="G2639" s="12" t="str">
        <f t="shared" si="41"/>
        <v/>
      </c>
      <c r="H2639" s="13">
        <f>COUNTIF(Rend_Filetadores[Data],Rend_Filetadores[[#This Row],[Data]])</f>
        <v>0</v>
      </c>
      <c r="I2639" s="23" t="str">
        <f>IFERROR(Rend_Filetadores[[#This Row],[Filé produzido (kg)]]/SUMIF(Rend_Filetadores[Data],Rend_Filetadores[[#This Row],[Data]],Rend_Filetadores[Filé produzido (kg)]),"")</f>
        <v/>
      </c>
    </row>
    <row r="2640" spans="1:9" x14ac:dyDescent="0.3">
      <c r="A2640" s="8"/>
      <c r="B2640" s="9"/>
      <c r="C2640" s="32"/>
      <c r="D2640" s="11">
        <f>Rend_Filetadores[[#This Row],[Filé produzido (kg)]]-Rend_Filetadores[[#This Row],[Correção]]</f>
        <v>0</v>
      </c>
      <c r="E2640" s="16"/>
      <c r="F2640" s="16"/>
      <c r="G2640" s="12" t="str">
        <f t="shared" si="41"/>
        <v/>
      </c>
      <c r="H2640" s="13">
        <f>COUNTIF(Rend_Filetadores[Data],Rend_Filetadores[[#This Row],[Data]])</f>
        <v>0</v>
      </c>
      <c r="I2640" s="23" t="str">
        <f>IFERROR(Rend_Filetadores[[#This Row],[Filé produzido (kg)]]/SUMIF(Rend_Filetadores[Data],Rend_Filetadores[[#This Row],[Data]],Rend_Filetadores[Filé produzido (kg)]),"")</f>
        <v/>
      </c>
    </row>
    <row r="2641" spans="1:9" x14ac:dyDescent="0.3">
      <c r="A2641" s="8"/>
      <c r="B2641" s="9"/>
      <c r="C2641" s="32"/>
      <c r="D2641" s="11">
        <f>Rend_Filetadores[[#This Row],[Filé produzido (kg)]]-Rend_Filetadores[[#This Row],[Correção]]</f>
        <v>0</v>
      </c>
      <c r="E2641" s="16"/>
      <c r="F2641" s="16"/>
      <c r="G2641" s="12" t="str">
        <f t="shared" si="41"/>
        <v/>
      </c>
      <c r="H2641" s="13">
        <f>COUNTIF(Rend_Filetadores[Data],Rend_Filetadores[[#This Row],[Data]])</f>
        <v>0</v>
      </c>
      <c r="I2641" s="23" t="str">
        <f>IFERROR(Rend_Filetadores[[#This Row],[Filé produzido (kg)]]/SUMIF(Rend_Filetadores[Data],Rend_Filetadores[[#This Row],[Data]],Rend_Filetadores[Filé produzido (kg)]),"")</f>
        <v/>
      </c>
    </row>
    <row r="2642" spans="1:9" x14ac:dyDescent="0.3">
      <c r="A2642" s="8"/>
      <c r="B2642" s="9"/>
      <c r="C2642" s="32"/>
      <c r="D2642" s="11">
        <f>Rend_Filetadores[[#This Row],[Filé produzido (kg)]]-Rend_Filetadores[[#This Row],[Correção]]</f>
        <v>0</v>
      </c>
      <c r="E2642" s="16"/>
      <c r="F2642" s="16"/>
      <c r="G2642" s="12" t="str">
        <f t="shared" si="41"/>
        <v/>
      </c>
      <c r="H2642" s="13">
        <f>COUNTIF(Rend_Filetadores[Data],Rend_Filetadores[[#This Row],[Data]])</f>
        <v>0</v>
      </c>
      <c r="I2642" s="23" t="str">
        <f>IFERROR(Rend_Filetadores[[#This Row],[Filé produzido (kg)]]/SUMIF(Rend_Filetadores[Data],Rend_Filetadores[[#This Row],[Data]],Rend_Filetadores[Filé produzido (kg)]),"")</f>
        <v/>
      </c>
    </row>
    <row r="2643" spans="1:9" x14ac:dyDescent="0.3">
      <c r="A2643" s="8"/>
      <c r="B2643" s="9"/>
      <c r="C2643" s="32"/>
      <c r="D2643" s="11">
        <f>Rend_Filetadores[[#This Row],[Filé produzido (kg)]]-Rend_Filetadores[[#This Row],[Correção]]</f>
        <v>0</v>
      </c>
      <c r="E2643" s="16"/>
      <c r="F2643" s="16"/>
      <c r="G2643" s="12" t="str">
        <f t="shared" si="41"/>
        <v/>
      </c>
      <c r="H2643" s="13">
        <f>COUNTIF(Rend_Filetadores[Data],Rend_Filetadores[[#This Row],[Data]])</f>
        <v>0</v>
      </c>
      <c r="I2643" s="23" t="str">
        <f>IFERROR(Rend_Filetadores[[#This Row],[Filé produzido (kg)]]/SUMIF(Rend_Filetadores[Data],Rend_Filetadores[[#This Row],[Data]],Rend_Filetadores[Filé produzido (kg)]),"")</f>
        <v/>
      </c>
    </row>
    <row r="2644" spans="1:9" x14ac:dyDescent="0.3">
      <c r="A2644" s="8"/>
      <c r="B2644" s="9"/>
      <c r="C2644" s="32"/>
      <c r="D2644" s="11">
        <f>Rend_Filetadores[[#This Row],[Filé produzido (kg)]]-Rend_Filetadores[[#This Row],[Correção]]</f>
        <v>0</v>
      </c>
      <c r="E2644" s="16"/>
      <c r="F2644" s="16"/>
      <c r="G2644" s="12" t="str">
        <f t="shared" si="41"/>
        <v/>
      </c>
      <c r="H2644" s="13">
        <f>COUNTIF(Rend_Filetadores[Data],Rend_Filetadores[[#This Row],[Data]])</f>
        <v>0</v>
      </c>
      <c r="I2644" s="23" t="str">
        <f>IFERROR(Rend_Filetadores[[#This Row],[Filé produzido (kg)]]/SUMIF(Rend_Filetadores[Data],Rend_Filetadores[[#This Row],[Data]],Rend_Filetadores[Filé produzido (kg)]),"")</f>
        <v/>
      </c>
    </row>
    <row r="2645" spans="1:9" x14ac:dyDescent="0.3">
      <c r="A2645" s="8"/>
      <c r="B2645" s="9"/>
      <c r="C2645" s="32"/>
      <c r="D2645" s="11">
        <f>Rend_Filetadores[[#This Row],[Filé produzido (kg)]]-Rend_Filetadores[[#This Row],[Correção]]</f>
        <v>0</v>
      </c>
      <c r="E2645" s="16"/>
      <c r="F2645" s="16"/>
      <c r="G2645" s="12" t="str">
        <f t="shared" si="41"/>
        <v/>
      </c>
      <c r="H2645" s="13">
        <f>COUNTIF(Rend_Filetadores[Data],Rend_Filetadores[[#This Row],[Data]])</f>
        <v>0</v>
      </c>
      <c r="I2645" s="23" t="str">
        <f>IFERROR(Rend_Filetadores[[#This Row],[Filé produzido (kg)]]/SUMIF(Rend_Filetadores[Data],Rend_Filetadores[[#This Row],[Data]],Rend_Filetadores[Filé produzido (kg)]),"")</f>
        <v/>
      </c>
    </row>
    <row r="2646" spans="1:9" x14ac:dyDescent="0.3">
      <c r="A2646" s="8"/>
      <c r="B2646" s="9"/>
      <c r="C2646" s="32"/>
      <c r="D2646" s="11">
        <f>Rend_Filetadores[[#This Row],[Filé produzido (kg)]]-Rend_Filetadores[[#This Row],[Correção]]</f>
        <v>0</v>
      </c>
      <c r="E2646" s="16"/>
      <c r="F2646" s="16"/>
      <c r="G2646" s="12" t="str">
        <f t="shared" si="41"/>
        <v/>
      </c>
      <c r="H2646" s="13">
        <f>COUNTIF(Rend_Filetadores[Data],Rend_Filetadores[[#This Row],[Data]])</f>
        <v>0</v>
      </c>
      <c r="I2646" s="23" t="str">
        <f>IFERROR(Rend_Filetadores[[#This Row],[Filé produzido (kg)]]/SUMIF(Rend_Filetadores[Data],Rend_Filetadores[[#This Row],[Data]],Rend_Filetadores[Filé produzido (kg)]),"")</f>
        <v/>
      </c>
    </row>
    <row r="2647" spans="1:9" x14ac:dyDescent="0.3">
      <c r="A2647" s="8"/>
      <c r="B2647" s="9"/>
      <c r="C2647" s="32"/>
      <c r="D2647" s="11">
        <f>Rend_Filetadores[[#This Row],[Filé produzido (kg)]]-Rend_Filetadores[[#This Row],[Correção]]</f>
        <v>0</v>
      </c>
      <c r="E2647" s="16"/>
      <c r="F2647" s="16"/>
      <c r="G2647" s="12" t="str">
        <f t="shared" si="41"/>
        <v/>
      </c>
      <c r="H2647" s="13">
        <f>COUNTIF(Rend_Filetadores[Data],Rend_Filetadores[[#This Row],[Data]])</f>
        <v>0</v>
      </c>
      <c r="I2647" s="23" t="str">
        <f>IFERROR(Rend_Filetadores[[#This Row],[Filé produzido (kg)]]/SUMIF(Rend_Filetadores[Data],Rend_Filetadores[[#This Row],[Data]],Rend_Filetadores[Filé produzido (kg)]),"")</f>
        <v/>
      </c>
    </row>
    <row r="2648" spans="1:9" x14ac:dyDescent="0.3">
      <c r="A2648" s="8"/>
      <c r="B2648" s="9"/>
      <c r="C2648" s="32"/>
      <c r="D2648" s="11">
        <f>Rend_Filetadores[[#This Row],[Filé produzido (kg)]]-Rend_Filetadores[[#This Row],[Correção]]</f>
        <v>0</v>
      </c>
      <c r="E2648" s="16"/>
      <c r="F2648" s="16"/>
      <c r="G2648" s="12" t="str">
        <f t="shared" si="41"/>
        <v/>
      </c>
      <c r="H2648" s="13">
        <f>COUNTIF(Rend_Filetadores[Data],Rend_Filetadores[[#This Row],[Data]])</f>
        <v>0</v>
      </c>
      <c r="I2648" s="23" t="str">
        <f>IFERROR(Rend_Filetadores[[#This Row],[Filé produzido (kg)]]/SUMIF(Rend_Filetadores[Data],Rend_Filetadores[[#This Row],[Data]],Rend_Filetadores[Filé produzido (kg)]),"")</f>
        <v/>
      </c>
    </row>
    <row r="2649" spans="1:9" x14ac:dyDescent="0.3">
      <c r="A2649" s="8"/>
      <c r="B2649" s="9"/>
      <c r="C2649" s="32"/>
      <c r="D2649" s="11">
        <f>Rend_Filetadores[[#This Row],[Filé produzido (kg)]]-Rend_Filetadores[[#This Row],[Correção]]</f>
        <v>0</v>
      </c>
      <c r="E2649" s="16"/>
      <c r="F2649" s="16"/>
      <c r="G2649" s="12" t="str">
        <f t="shared" si="41"/>
        <v/>
      </c>
      <c r="H2649" s="13">
        <f>COUNTIF(Rend_Filetadores[Data],Rend_Filetadores[[#This Row],[Data]])</f>
        <v>0</v>
      </c>
      <c r="I2649" s="23" t="str">
        <f>IFERROR(Rend_Filetadores[[#This Row],[Filé produzido (kg)]]/SUMIF(Rend_Filetadores[Data],Rend_Filetadores[[#This Row],[Data]],Rend_Filetadores[Filé produzido (kg)]),"")</f>
        <v/>
      </c>
    </row>
    <row r="2650" spans="1:9" x14ac:dyDescent="0.3">
      <c r="A2650" s="8"/>
      <c r="B2650" s="9"/>
      <c r="C2650" s="32"/>
      <c r="D2650" s="11">
        <f>Rend_Filetadores[[#This Row],[Filé produzido (kg)]]-Rend_Filetadores[[#This Row],[Correção]]</f>
        <v>0</v>
      </c>
      <c r="E2650" s="16"/>
      <c r="F2650" s="16"/>
      <c r="G2650" s="12" t="str">
        <f t="shared" si="41"/>
        <v/>
      </c>
      <c r="H2650" s="13">
        <f>COUNTIF(Rend_Filetadores[Data],Rend_Filetadores[[#This Row],[Data]])</f>
        <v>0</v>
      </c>
      <c r="I2650" s="23" t="str">
        <f>IFERROR(Rend_Filetadores[[#This Row],[Filé produzido (kg)]]/SUMIF(Rend_Filetadores[Data],Rend_Filetadores[[#This Row],[Data]],Rend_Filetadores[Filé produzido (kg)]),"")</f>
        <v/>
      </c>
    </row>
    <row r="2651" spans="1:9" x14ac:dyDescent="0.3">
      <c r="A2651" s="8"/>
      <c r="B2651" s="9"/>
      <c r="C2651" s="32"/>
      <c r="D2651" s="11">
        <f>Rend_Filetadores[[#This Row],[Filé produzido (kg)]]-Rend_Filetadores[[#This Row],[Correção]]</f>
        <v>0</v>
      </c>
      <c r="E2651" s="16"/>
      <c r="F2651" s="16"/>
      <c r="G2651" s="12" t="str">
        <f t="shared" si="41"/>
        <v/>
      </c>
      <c r="H2651" s="13">
        <f>COUNTIF(Rend_Filetadores[Data],Rend_Filetadores[[#This Row],[Data]])</f>
        <v>0</v>
      </c>
      <c r="I2651" s="23" t="str">
        <f>IFERROR(Rend_Filetadores[[#This Row],[Filé produzido (kg)]]/SUMIF(Rend_Filetadores[Data],Rend_Filetadores[[#This Row],[Data]],Rend_Filetadores[Filé produzido (kg)]),"")</f>
        <v/>
      </c>
    </row>
    <row r="2652" spans="1:9" x14ac:dyDescent="0.3">
      <c r="A2652" s="8"/>
      <c r="B2652" s="9"/>
      <c r="C2652" s="32"/>
      <c r="D2652" s="11">
        <f>Rend_Filetadores[[#This Row],[Filé produzido (kg)]]-Rend_Filetadores[[#This Row],[Correção]]</f>
        <v>0</v>
      </c>
      <c r="E2652" s="16"/>
      <c r="F2652" s="16"/>
      <c r="G2652" s="12" t="str">
        <f t="shared" si="41"/>
        <v/>
      </c>
      <c r="H2652" s="13">
        <f>COUNTIF(Rend_Filetadores[Data],Rend_Filetadores[[#This Row],[Data]])</f>
        <v>0</v>
      </c>
      <c r="I2652" s="23" t="str">
        <f>IFERROR(Rend_Filetadores[[#This Row],[Filé produzido (kg)]]/SUMIF(Rend_Filetadores[Data],Rend_Filetadores[[#This Row],[Data]],Rend_Filetadores[Filé produzido (kg)]),"")</f>
        <v/>
      </c>
    </row>
    <row r="2653" spans="1:9" x14ac:dyDescent="0.3">
      <c r="A2653" s="8"/>
      <c r="B2653" s="9"/>
      <c r="C2653" s="32"/>
      <c r="D2653" s="11">
        <f>Rend_Filetadores[[#This Row],[Filé produzido (kg)]]-Rend_Filetadores[[#This Row],[Correção]]</f>
        <v>0</v>
      </c>
      <c r="E2653" s="16"/>
      <c r="F2653" s="16"/>
      <c r="G2653" s="12" t="str">
        <f t="shared" si="41"/>
        <v/>
      </c>
      <c r="H2653" s="13">
        <f>COUNTIF(Rend_Filetadores[Data],Rend_Filetadores[[#This Row],[Data]])</f>
        <v>0</v>
      </c>
      <c r="I2653" s="23" t="str">
        <f>IFERROR(Rend_Filetadores[[#This Row],[Filé produzido (kg)]]/SUMIF(Rend_Filetadores[Data],Rend_Filetadores[[#This Row],[Data]],Rend_Filetadores[Filé produzido (kg)]),"")</f>
        <v/>
      </c>
    </row>
    <row r="2654" spans="1:9" x14ac:dyDescent="0.3">
      <c r="A2654" s="8"/>
      <c r="B2654" s="9"/>
      <c r="C2654" s="32"/>
      <c r="D2654" s="11">
        <f>Rend_Filetadores[[#This Row],[Filé produzido (kg)]]-Rend_Filetadores[[#This Row],[Correção]]</f>
        <v>0</v>
      </c>
      <c r="E2654" s="16"/>
      <c r="F2654" s="16"/>
      <c r="G2654" s="12" t="str">
        <f t="shared" si="41"/>
        <v/>
      </c>
      <c r="H2654" s="13">
        <f>COUNTIF(Rend_Filetadores[Data],Rend_Filetadores[[#This Row],[Data]])</f>
        <v>0</v>
      </c>
      <c r="I2654" s="23" t="str">
        <f>IFERROR(Rend_Filetadores[[#This Row],[Filé produzido (kg)]]/SUMIF(Rend_Filetadores[Data],Rend_Filetadores[[#This Row],[Data]],Rend_Filetadores[Filé produzido (kg)]),"")</f>
        <v/>
      </c>
    </row>
    <row r="2655" spans="1:9" x14ac:dyDescent="0.3">
      <c r="A2655" s="8"/>
      <c r="B2655" s="9"/>
      <c r="C2655" s="32"/>
      <c r="D2655" s="11">
        <f>Rend_Filetadores[[#This Row],[Filé produzido (kg)]]-Rend_Filetadores[[#This Row],[Correção]]</f>
        <v>0</v>
      </c>
      <c r="E2655" s="16"/>
      <c r="F2655" s="16"/>
      <c r="G2655" s="12" t="str">
        <f t="shared" si="41"/>
        <v/>
      </c>
      <c r="H2655" s="13">
        <f>COUNTIF(Rend_Filetadores[Data],Rend_Filetadores[[#This Row],[Data]])</f>
        <v>0</v>
      </c>
      <c r="I2655" s="23" t="str">
        <f>IFERROR(Rend_Filetadores[[#This Row],[Filé produzido (kg)]]/SUMIF(Rend_Filetadores[Data],Rend_Filetadores[[#This Row],[Data]],Rend_Filetadores[Filé produzido (kg)]),"")</f>
        <v/>
      </c>
    </row>
    <row r="2656" spans="1:9" x14ac:dyDescent="0.3">
      <c r="A2656" s="8"/>
      <c r="B2656" s="9"/>
      <c r="C2656" s="32"/>
      <c r="D2656" s="11">
        <f>Rend_Filetadores[[#This Row],[Filé produzido (kg)]]-Rend_Filetadores[[#This Row],[Correção]]</f>
        <v>0</v>
      </c>
      <c r="E2656" s="16"/>
      <c r="F2656" s="16"/>
      <c r="G2656" s="12" t="str">
        <f t="shared" si="41"/>
        <v/>
      </c>
      <c r="H2656" s="13">
        <f>COUNTIF(Rend_Filetadores[Data],Rend_Filetadores[[#This Row],[Data]])</f>
        <v>0</v>
      </c>
      <c r="I2656" s="23" t="str">
        <f>IFERROR(Rend_Filetadores[[#This Row],[Filé produzido (kg)]]/SUMIF(Rend_Filetadores[Data],Rend_Filetadores[[#This Row],[Data]],Rend_Filetadores[Filé produzido (kg)]),"")</f>
        <v/>
      </c>
    </row>
    <row r="2657" spans="1:9" x14ac:dyDescent="0.3">
      <c r="A2657" s="8"/>
      <c r="B2657" s="9"/>
      <c r="C2657" s="32"/>
      <c r="D2657" s="11">
        <f>Rend_Filetadores[[#This Row],[Filé produzido (kg)]]-Rend_Filetadores[[#This Row],[Correção]]</f>
        <v>0</v>
      </c>
      <c r="E2657" s="16"/>
      <c r="F2657" s="16"/>
      <c r="G2657" s="12" t="str">
        <f t="shared" si="41"/>
        <v/>
      </c>
      <c r="H2657" s="13">
        <f>COUNTIF(Rend_Filetadores[Data],Rend_Filetadores[[#This Row],[Data]])</f>
        <v>0</v>
      </c>
      <c r="I2657" s="23" t="str">
        <f>IFERROR(Rend_Filetadores[[#This Row],[Filé produzido (kg)]]/SUMIF(Rend_Filetadores[Data],Rend_Filetadores[[#This Row],[Data]],Rend_Filetadores[Filé produzido (kg)]),"")</f>
        <v/>
      </c>
    </row>
    <row r="2658" spans="1:9" x14ac:dyDescent="0.3">
      <c r="A2658" s="8"/>
      <c r="B2658" s="9"/>
      <c r="C2658" s="32"/>
      <c r="D2658" s="11">
        <f>Rend_Filetadores[[#This Row],[Filé produzido (kg)]]-Rend_Filetadores[[#This Row],[Correção]]</f>
        <v>0</v>
      </c>
      <c r="E2658" s="16"/>
      <c r="F2658" s="16"/>
      <c r="G2658" s="12" t="str">
        <f t="shared" si="41"/>
        <v/>
      </c>
      <c r="H2658" s="13">
        <f>COUNTIF(Rend_Filetadores[Data],Rend_Filetadores[[#This Row],[Data]])</f>
        <v>0</v>
      </c>
      <c r="I2658" s="23" t="str">
        <f>IFERROR(Rend_Filetadores[[#This Row],[Filé produzido (kg)]]/SUMIF(Rend_Filetadores[Data],Rend_Filetadores[[#This Row],[Data]],Rend_Filetadores[Filé produzido (kg)]),"")</f>
        <v/>
      </c>
    </row>
    <row r="2659" spans="1:9" x14ac:dyDescent="0.3">
      <c r="A2659" s="8"/>
      <c r="B2659" s="9"/>
      <c r="C2659" s="32"/>
      <c r="D2659" s="11">
        <f>Rend_Filetadores[[#This Row],[Filé produzido (kg)]]-Rend_Filetadores[[#This Row],[Correção]]</f>
        <v>0</v>
      </c>
      <c r="E2659" s="16"/>
      <c r="F2659" s="16"/>
      <c r="G2659" s="12" t="str">
        <f t="shared" si="41"/>
        <v/>
      </c>
      <c r="H2659" s="13">
        <f>COUNTIF(Rend_Filetadores[Data],Rend_Filetadores[[#This Row],[Data]])</f>
        <v>0</v>
      </c>
      <c r="I2659" s="23" t="str">
        <f>IFERROR(Rend_Filetadores[[#This Row],[Filé produzido (kg)]]/SUMIF(Rend_Filetadores[Data],Rend_Filetadores[[#This Row],[Data]],Rend_Filetadores[Filé produzido (kg)]),"")</f>
        <v/>
      </c>
    </row>
    <row r="2660" spans="1:9" x14ac:dyDescent="0.3">
      <c r="A2660" s="8"/>
      <c r="B2660" s="9"/>
      <c r="C2660" s="32"/>
      <c r="D2660" s="11">
        <f>Rend_Filetadores[[#This Row],[Filé produzido (kg)]]-Rend_Filetadores[[#This Row],[Correção]]</f>
        <v>0</v>
      </c>
      <c r="E2660" s="16"/>
      <c r="F2660" s="16"/>
      <c r="G2660" s="12" t="str">
        <f t="shared" si="41"/>
        <v/>
      </c>
      <c r="H2660" s="13">
        <f>COUNTIF(Rend_Filetadores[Data],Rend_Filetadores[[#This Row],[Data]])</f>
        <v>0</v>
      </c>
      <c r="I2660" s="23" t="str">
        <f>IFERROR(Rend_Filetadores[[#This Row],[Filé produzido (kg)]]/SUMIF(Rend_Filetadores[Data],Rend_Filetadores[[#This Row],[Data]],Rend_Filetadores[Filé produzido (kg)]),"")</f>
        <v/>
      </c>
    </row>
    <row r="2661" spans="1:9" x14ac:dyDescent="0.3">
      <c r="A2661" s="8"/>
      <c r="B2661" s="9"/>
      <c r="C2661" s="32"/>
      <c r="D2661" s="11">
        <f>Rend_Filetadores[[#This Row],[Filé produzido (kg)]]-Rend_Filetadores[[#This Row],[Correção]]</f>
        <v>0</v>
      </c>
      <c r="E2661" s="16"/>
      <c r="F2661" s="16"/>
      <c r="G2661" s="12" t="str">
        <f t="shared" si="41"/>
        <v/>
      </c>
      <c r="H2661" s="13">
        <f>COUNTIF(Rend_Filetadores[Data],Rend_Filetadores[[#This Row],[Data]])</f>
        <v>0</v>
      </c>
      <c r="I2661" s="23" t="str">
        <f>IFERROR(Rend_Filetadores[[#This Row],[Filé produzido (kg)]]/SUMIF(Rend_Filetadores[Data],Rend_Filetadores[[#This Row],[Data]],Rend_Filetadores[Filé produzido (kg)]),"")</f>
        <v/>
      </c>
    </row>
    <row r="2662" spans="1:9" x14ac:dyDescent="0.3">
      <c r="A2662" s="8"/>
      <c r="B2662" s="9"/>
      <c r="C2662" s="32"/>
      <c r="D2662" s="11">
        <f>Rend_Filetadores[[#This Row],[Filé produzido (kg)]]-Rend_Filetadores[[#This Row],[Correção]]</f>
        <v>0</v>
      </c>
      <c r="E2662" s="16"/>
      <c r="F2662" s="16"/>
      <c r="G2662" s="12" t="str">
        <f t="shared" si="41"/>
        <v/>
      </c>
      <c r="H2662" s="13">
        <f>COUNTIF(Rend_Filetadores[Data],Rend_Filetadores[[#This Row],[Data]])</f>
        <v>0</v>
      </c>
      <c r="I2662" s="23" t="str">
        <f>IFERROR(Rend_Filetadores[[#This Row],[Filé produzido (kg)]]/SUMIF(Rend_Filetadores[Data],Rend_Filetadores[[#This Row],[Data]],Rend_Filetadores[Filé produzido (kg)]),"")</f>
        <v/>
      </c>
    </row>
    <row r="2663" spans="1:9" x14ac:dyDescent="0.3">
      <c r="A2663" s="8"/>
      <c r="B2663" s="9"/>
      <c r="C2663" s="32"/>
      <c r="D2663" s="11">
        <f>Rend_Filetadores[[#This Row],[Filé produzido (kg)]]-Rend_Filetadores[[#This Row],[Correção]]</f>
        <v>0</v>
      </c>
      <c r="E2663" s="16"/>
      <c r="F2663" s="16"/>
      <c r="G2663" s="12" t="str">
        <f t="shared" si="41"/>
        <v/>
      </c>
      <c r="H2663" s="13">
        <f>COUNTIF(Rend_Filetadores[Data],Rend_Filetadores[[#This Row],[Data]])</f>
        <v>0</v>
      </c>
      <c r="I2663" s="23" t="str">
        <f>IFERROR(Rend_Filetadores[[#This Row],[Filé produzido (kg)]]/SUMIF(Rend_Filetadores[Data],Rend_Filetadores[[#This Row],[Data]],Rend_Filetadores[Filé produzido (kg)]),"")</f>
        <v/>
      </c>
    </row>
    <row r="2664" spans="1:9" x14ac:dyDescent="0.3">
      <c r="A2664" s="8"/>
      <c r="B2664" s="9"/>
      <c r="C2664" s="32"/>
      <c r="D2664" s="11">
        <f>Rend_Filetadores[[#This Row],[Filé produzido (kg)]]-Rend_Filetadores[[#This Row],[Correção]]</f>
        <v>0</v>
      </c>
      <c r="E2664" s="16"/>
      <c r="F2664" s="16"/>
      <c r="G2664" s="12" t="str">
        <f t="shared" si="41"/>
        <v/>
      </c>
      <c r="H2664" s="13">
        <f>COUNTIF(Rend_Filetadores[Data],Rend_Filetadores[[#This Row],[Data]])</f>
        <v>0</v>
      </c>
      <c r="I2664" s="23" t="str">
        <f>IFERROR(Rend_Filetadores[[#This Row],[Filé produzido (kg)]]/SUMIF(Rend_Filetadores[Data],Rend_Filetadores[[#This Row],[Data]],Rend_Filetadores[Filé produzido (kg)]),"")</f>
        <v/>
      </c>
    </row>
    <row r="2665" spans="1:9" x14ac:dyDescent="0.3">
      <c r="A2665" s="8"/>
      <c r="B2665" s="9"/>
      <c r="C2665" s="32"/>
      <c r="D2665" s="11">
        <f>Rend_Filetadores[[#This Row],[Filé produzido (kg)]]-Rend_Filetadores[[#This Row],[Correção]]</f>
        <v>0</v>
      </c>
      <c r="E2665" s="16"/>
      <c r="F2665" s="16"/>
      <c r="G2665" s="12" t="str">
        <f t="shared" si="41"/>
        <v/>
      </c>
      <c r="H2665" s="13">
        <f>COUNTIF(Rend_Filetadores[Data],Rend_Filetadores[[#This Row],[Data]])</f>
        <v>0</v>
      </c>
      <c r="I2665" s="23" t="str">
        <f>IFERROR(Rend_Filetadores[[#This Row],[Filé produzido (kg)]]/SUMIF(Rend_Filetadores[Data],Rend_Filetadores[[#This Row],[Data]],Rend_Filetadores[Filé produzido (kg)]),"")</f>
        <v/>
      </c>
    </row>
    <row r="2666" spans="1:9" x14ac:dyDescent="0.3">
      <c r="A2666" s="8"/>
      <c r="B2666" s="9"/>
      <c r="C2666" s="32"/>
      <c r="D2666" s="11">
        <f>Rend_Filetadores[[#This Row],[Filé produzido (kg)]]-Rend_Filetadores[[#This Row],[Correção]]</f>
        <v>0</v>
      </c>
      <c r="E2666" s="16"/>
      <c r="F2666" s="16"/>
      <c r="G2666" s="12" t="str">
        <f t="shared" si="41"/>
        <v/>
      </c>
      <c r="H2666" s="13">
        <f>COUNTIF(Rend_Filetadores[Data],Rend_Filetadores[[#This Row],[Data]])</f>
        <v>0</v>
      </c>
      <c r="I2666" s="23" t="str">
        <f>IFERROR(Rend_Filetadores[[#This Row],[Filé produzido (kg)]]/SUMIF(Rend_Filetadores[Data],Rend_Filetadores[[#This Row],[Data]],Rend_Filetadores[Filé produzido (kg)]),"")</f>
        <v/>
      </c>
    </row>
    <row r="2667" spans="1:9" x14ac:dyDescent="0.3">
      <c r="A2667" s="8"/>
      <c r="B2667" s="9"/>
      <c r="C2667" s="32"/>
      <c r="D2667" s="11">
        <f>Rend_Filetadores[[#This Row],[Filé produzido (kg)]]-Rend_Filetadores[[#This Row],[Correção]]</f>
        <v>0</v>
      </c>
      <c r="E2667" s="16"/>
      <c r="F2667" s="16"/>
      <c r="G2667" s="12" t="str">
        <f t="shared" si="41"/>
        <v/>
      </c>
      <c r="H2667" s="13">
        <f>COUNTIF(Rend_Filetadores[Data],Rend_Filetadores[[#This Row],[Data]])</f>
        <v>0</v>
      </c>
      <c r="I2667" s="23" t="str">
        <f>IFERROR(Rend_Filetadores[[#This Row],[Filé produzido (kg)]]/SUMIF(Rend_Filetadores[Data],Rend_Filetadores[[#This Row],[Data]],Rend_Filetadores[Filé produzido (kg)]),"")</f>
        <v/>
      </c>
    </row>
    <row r="2668" spans="1:9" x14ac:dyDescent="0.3">
      <c r="A2668" s="8"/>
      <c r="B2668" s="9"/>
      <c r="C2668" s="32"/>
      <c r="D2668" s="11">
        <f>Rend_Filetadores[[#This Row],[Filé produzido (kg)]]-Rend_Filetadores[[#This Row],[Correção]]</f>
        <v>0</v>
      </c>
      <c r="E2668" s="16"/>
      <c r="F2668" s="16"/>
      <c r="G2668" s="12" t="str">
        <f t="shared" si="41"/>
        <v/>
      </c>
      <c r="H2668" s="13">
        <f>COUNTIF(Rend_Filetadores[Data],Rend_Filetadores[[#This Row],[Data]])</f>
        <v>0</v>
      </c>
      <c r="I2668" s="23" t="str">
        <f>IFERROR(Rend_Filetadores[[#This Row],[Filé produzido (kg)]]/SUMIF(Rend_Filetadores[Data],Rend_Filetadores[[#This Row],[Data]],Rend_Filetadores[Filé produzido (kg)]),"")</f>
        <v/>
      </c>
    </row>
    <row r="2669" spans="1:9" x14ac:dyDescent="0.3">
      <c r="A2669" s="8"/>
      <c r="B2669" s="9"/>
      <c r="C2669" s="32"/>
      <c r="D2669" s="11">
        <f>Rend_Filetadores[[#This Row],[Filé produzido (kg)]]-Rend_Filetadores[[#This Row],[Correção]]</f>
        <v>0</v>
      </c>
      <c r="E2669" s="16"/>
      <c r="F2669" s="16"/>
      <c r="G2669" s="12" t="str">
        <f t="shared" si="41"/>
        <v/>
      </c>
      <c r="H2669" s="13">
        <f>COUNTIF(Rend_Filetadores[Data],Rend_Filetadores[[#This Row],[Data]])</f>
        <v>0</v>
      </c>
      <c r="I2669" s="23" t="str">
        <f>IFERROR(Rend_Filetadores[[#This Row],[Filé produzido (kg)]]/SUMIF(Rend_Filetadores[Data],Rend_Filetadores[[#This Row],[Data]],Rend_Filetadores[Filé produzido (kg)]),"")</f>
        <v/>
      </c>
    </row>
    <row r="2670" spans="1:9" x14ac:dyDescent="0.3">
      <c r="A2670" s="8"/>
      <c r="B2670" s="9"/>
      <c r="C2670" s="32"/>
      <c r="D2670" s="11">
        <f>Rend_Filetadores[[#This Row],[Filé produzido (kg)]]-Rend_Filetadores[[#This Row],[Correção]]</f>
        <v>0</v>
      </c>
      <c r="E2670" s="16"/>
      <c r="F2670" s="16"/>
      <c r="G2670" s="12" t="str">
        <f t="shared" si="41"/>
        <v/>
      </c>
      <c r="H2670" s="13">
        <f>COUNTIF(Rend_Filetadores[Data],Rend_Filetadores[[#This Row],[Data]])</f>
        <v>0</v>
      </c>
      <c r="I2670" s="23" t="str">
        <f>IFERROR(Rend_Filetadores[[#This Row],[Filé produzido (kg)]]/SUMIF(Rend_Filetadores[Data],Rend_Filetadores[[#This Row],[Data]],Rend_Filetadores[Filé produzido (kg)]),"")</f>
        <v/>
      </c>
    </row>
    <row r="2671" spans="1:9" x14ac:dyDescent="0.3">
      <c r="A2671" s="8"/>
      <c r="B2671" s="9"/>
      <c r="C2671" s="32"/>
      <c r="D2671" s="11">
        <f>Rend_Filetadores[[#This Row],[Filé produzido (kg)]]-Rend_Filetadores[[#This Row],[Correção]]</f>
        <v>0</v>
      </c>
      <c r="E2671" s="16"/>
      <c r="F2671" s="16"/>
      <c r="G2671" s="12" t="str">
        <f t="shared" si="41"/>
        <v/>
      </c>
      <c r="H2671" s="13">
        <f>COUNTIF(Rend_Filetadores[Data],Rend_Filetadores[[#This Row],[Data]])</f>
        <v>0</v>
      </c>
      <c r="I2671" s="23" t="str">
        <f>IFERROR(Rend_Filetadores[[#This Row],[Filé produzido (kg)]]/SUMIF(Rend_Filetadores[Data],Rend_Filetadores[[#This Row],[Data]],Rend_Filetadores[Filé produzido (kg)]),"")</f>
        <v/>
      </c>
    </row>
    <row r="2672" spans="1:9" x14ac:dyDescent="0.3">
      <c r="A2672" s="8"/>
      <c r="B2672" s="9"/>
      <c r="C2672" s="32"/>
      <c r="D2672" s="11">
        <f>Rend_Filetadores[[#This Row],[Filé produzido (kg)]]-Rend_Filetadores[[#This Row],[Correção]]</f>
        <v>0</v>
      </c>
      <c r="E2672" s="16"/>
      <c r="F2672" s="16"/>
      <c r="G2672" s="12" t="str">
        <f t="shared" si="41"/>
        <v/>
      </c>
      <c r="H2672" s="13">
        <f>COUNTIF(Rend_Filetadores[Data],Rend_Filetadores[[#This Row],[Data]])</f>
        <v>0</v>
      </c>
      <c r="I2672" s="23" t="str">
        <f>IFERROR(Rend_Filetadores[[#This Row],[Filé produzido (kg)]]/SUMIF(Rend_Filetadores[Data],Rend_Filetadores[[#This Row],[Data]],Rend_Filetadores[Filé produzido (kg)]),"")</f>
        <v/>
      </c>
    </row>
    <row r="2673" spans="1:9" x14ac:dyDescent="0.3">
      <c r="A2673" s="8"/>
      <c r="B2673" s="9"/>
      <c r="C2673" s="32"/>
      <c r="D2673" s="11">
        <f>Rend_Filetadores[[#This Row],[Filé produzido (kg)]]-Rend_Filetadores[[#This Row],[Correção]]</f>
        <v>0</v>
      </c>
      <c r="E2673" s="16"/>
      <c r="F2673" s="16"/>
      <c r="G2673" s="12" t="str">
        <f t="shared" si="41"/>
        <v/>
      </c>
      <c r="H2673" s="13">
        <f>COUNTIF(Rend_Filetadores[Data],Rend_Filetadores[[#This Row],[Data]])</f>
        <v>0</v>
      </c>
      <c r="I2673" s="23" t="str">
        <f>IFERROR(Rend_Filetadores[[#This Row],[Filé produzido (kg)]]/SUMIF(Rend_Filetadores[Data],Rend_Filetadores[[#This Row],[Data]],Rend_Filetadores[Filé produzido (kg)]),"")</f>
        <v/>
      </c>
    </row>
    <row r="2674" spans="1:9" x14ac:dyDescent="0.3">
      <c r="A2674" s="8"/>
      <c r="B2674" s="9"/>
      <c r="C2674" s="32"/>
      <c r="D2674" s="11">
        <f>Rend_Filetadores[[#This Row],[Filé produzido (kg)]]-Rend_Filetadores[[#This Row],[Correção]]</f>
        <v>0</v>
      </c>
      <c r="E2674" s="16"/>
      <c r="F2674" s="16"/>
      <c r="G2674" s="12" t="str">
        <f t="shared" si="41"/>
        <v/>
      </c>
      <c r="H2674" s="13">
        <f>COUNTIF(Rend_Filetadores[Data],Rend_Filetadores[[#This Row],[Data]])</f>
        <v>0</v>
      </c>
      <c r="I2674" s="23" t="str">
        <f>IFERROR(Rend_Filetadores[[#This Row],[Filé produzido (kg)]]/SUMIF(Rend_Filetadores[Data],Rend_Filetadores[[#This Row],[Data]],Rend_Filetadores[Filé produzido (kg)]),"")</f>
        <v/>
      </c>
    </row>
    <row r="2675" spans="1:9" x14ac:dyDescent="0.3">
      <c r="A2675" s="8"/>
      <c r="B2675" s="9"/>
      <c r="C2675" s="32"/>
      <c r="D2675" s="11">
        <f>Rend_Filetadores[[#This Row],[Filé produzido (kg)]]-Rend_Filetadores[[#This Row],[Correção]]</f>
        <v>0</v>
      </c>
      <c r="E2675" s="16"/>
      <c r="F2675" s="16"/>
      <c r="G2675" s="12" t="str">
        <f t="shared" si="41"/>
        <v/>
      </c>
      <c r="H2675" s="13">
        <f>COUNTIF(Rend_Filetadores[Data],Rend_Filetadores[[#This Row],[Data]])</f>
        <v>0</v>
      </c>
      <c r="I2675" s="23" t="str">
        <f>IFERROR(Rend_Filetadores[[#This Row],[Filé produzido (kg)]]/SUMIF(Rend_Filetadores[Data],Rend_Filetadores[[#This Row],[Data]],Rend_Filetadores[Filé produzido (kg)]),"")</f>
        <v/>
      </c>
    </row>
    <row r="2676" spans="1:9" x14ac:dyDescent="0.3">
      <c r="A2676" s="8"/>
      <c r="B2676" s="9"/>
      <c r="C2676" s="32"/>
      <c r="D2676" s="11">
        <f>Rend_Filetadores[[#This Row],[Filé produzido (kg)]]-Rend_Filetadores[[#This Row],[Correção]]</f>
        <v>0</v>
      </c>
      <c r="E2676" s="16"/>
      <c r="F2676" s="16"/>
      <c r="G2676" s="12" t="str">
        <f t="shared" si="41"/>
        <v/>
      </c>
      <c r="H2676" s="13">
        <f>COUNTIF(Rend_Filetadores[Data],Rend_Filetadores[[#This Row],[Data]])</f>
        <v>0</v>
      </c>
      <c r="I2676" s="23" t="str">
        <f>IFERROR(Rend_Filetadores[[#This Row],[Filé produzido (kg)]]/SUMIF(Rend_Filetadores[Data],Rend_Filetadores[[#This Row],[Data]],Rend_Filetadores[Filé produzido (kg)]),"")</f>
        <v/>
      </c>
    </row>
    <row r="2677" spans="1:9" x14ac:dyDescent="0.3">
      <c r="A2677" s="8"/>
      <c r="B2677" s="9"/>
      <c r="C2677" s="32"/>
      <c r="D2677" s="11">
        <f>Rend_Filetadores[[#This Row],[Filé produzido (kg)]]-Rend_Filetadores[[#This Row],[Correção]]</f>
        <v>0</v>
      </c>
      <c r="E2677" s="16"/>
      <c r="F2677" s="16"/>
      <c r="G2677" s="12" t="str">
        <f t="shared" si="41"/>
        <v/>
      </c>
      <c r="H2677" s="13">
        <f>COUNTIF(Rend_Filetadores[Data],Rend_Filetadores[[#This Row],[Data]])</f>
        <v>0</v>
      </c>
      <c r="I2677" s="23" t="str">
        <f>IFERROR(Rend_Filetadores[[#This Row],[Filé produzido (kg)]]/SUMIF(Rend_Filetadores[Data],Rend_Filetadores[[#This Row],[Data]],Rend_Filetadores[Filé produzido (kg)]),"")</f>
        <v/>
      </c>
    </row>
    <row r="2678" spans="1:9" x14ac:dyDescent="0.3">
      <c r="A2678" s="8"/>
      <c r="B2678" s="9"/>
      <c r="C2678" s="32"/>
      <c r="D2678" s="11">
        <f>Rend_Filetadores[[#This Row],[Filé produzido (kg)]]-Rend_Filetadores[[#This Row],[Correção]]</f>
        <v>0</v>
      </c>
      <c r="E2678" s="16"/>
      <c r="F2678" s="16"/>
      <c r="G2678" s="12" t="str">
        <f t="shared" si="41"/>
        <v/>
      </c>
      <c r="H2678" s="13">
        <f>COUNTIF(Rend_Filetadores[Data],Rend_Filetadores[[#This Row],[Data]])</f>
        <v>0</v>
      </c>
      <c r="I2678" s="23" t="str">
        <f>IFERROR(Rend_Filetadores[[#This Row],[Filé produzido (kg)]]/SUMIF(Rend_Filetadores[Data],Rend_Filetadores[[#This Row],[Data]],Rend_Filetadores[Filé produzido (kg)]),"")</f>
        <v/>
      </c>
    </row>
    <row r="2679" spans="1:9" x14ac:dyDescent="0.3">
      <c r="A2679" s="8"/>
      <c r="B2679" s="9"/>
      <c r="C2679" s="32"/>
      <c r="D2679" s="11">
        <f>Rend_Filetadores[[#This Row],[Filé produzido (kg)]]-Rend_Filetadores[[#This Row],[Correção]]</f>
        <v>0</v>
      </c>
      <c r="E2679" s="16"/>
      <c r="F2679" s="16"/>
      <c r="G2679" s="12" t="str">
        <f t="shared" si="41"/>
        <v/>
      </c>
      <c r="H2679" s="13">
        <f>COUNTIF(Rend_Filetadores[Data],Rend_Filetadores[[#This Row],[Data]])</f>
        <v>0</v>
      </c>
      <c r="I2679" s="23" t="str">
        <f>IFERROR(Rend_Filetadores[[#This Row],[Filé produzido (kg)]]/SUMIF(Rend_Filetadores[Data],Rend_Filetadores[[#This Row],[Data]],Rend_Filetadores[Filé produzido (kg)]),"")</f>
        <v/>
      </c>
    </row>
    <row r="2680" spans="1:9" x14ac:dyDescent="0.3">
      <c r="A2680" s="8"/>
      <c r="B2680" s="9"/>
      <c r="C2680" s="32"/>
      <c r="D2680" s="11">
        <f>Rend_Filetadores[[#This Row],[Filé produzido (kg)]]-Rend_Filetadores[[#This Row],[Correção]]</f>
        <v>0</v>
      </c>
      <c r="E2680" s="16"/>
      <c r="F2680" s="16"/>
      <c r="G2680" s="12" t="str">
        <f t="shared" si="41"/>
        <v/>
      </c>
      <c r="H2680" s="13">
        <f>COUNTIF(Rend_Filetadores[Data],Rend_Filetadores[[#This Row],[Data]])</f>
        <v>0</v>
      </c>
      <c r="I2680" s="23" t="str">
        <f>IFERROR(Rend_Filetadores[[#This Row],[Filé produzido (kg)]]/SUMIF(Rend_Filetadores[Data],Rend_Filetadores[[#This Row],[Data]],Rend_Filetadores[Filé produzido (kg)]),"")</f>
        <v/>
      </c>
    </row>
    <row r="2681" spans="1:9" x14ac:dyDescent="0.3">
      <c r="A2681" s="8"/>
      <c r="B2681" s="9"/>
      <c r="C2681" s="32"/>
      <c r="D2681" s="11">
        <f>Rend_Filetadores[[#This Row],[Filé produzido (kg)]]-Rend_Filetadores[[#This Row],[Correção]]</f>
        <v>0</v>
      </c>
      <c r="E2681" s="16"/>
      <c r="F2681" s="16"/>
      <c r="G2681" s="12" t="str">
        <f t="shared" si="41"/>
        <v/>
      </c>
      <c r="H2681" s="13">
        <f>COUNTIF(Rend_Filetadores[Data],Rend_Filetadores[[#This Row],[Data]])</f>
        <v>0</v>
      </c>
      <c r="I2681" s="23" t="str">
        <f>IFERROR(Rend_Filetadores[[#This Row],[Filé produzido (kg)]]/SUMIF(Rend_Filetadores[Data],Rend_Filetadores[[#This Row],[Data]],Rend_Filetadores[Filé produzido (kg)]),"")</f>
        <v/>
      </c>
    </row>
    <row r="2682" spans="1:9" x14ac:dyDescent="0.3">
      <c r="A2682" s="8"/>
      <c r="B2682" s="9"/>
      <c r="C2682" s="32"/>
      <c r="D2682" s="11">
        <f>Rend_Filetadores[[#This Row],[Filé produzido (kg)]]-Rend_Filetadores[[#This Row],[Correção]]</f>
        <v>0</v>
      </c>
      <c r="E2682" s="16"/>
      <c r="F2682" s="16"/>
      <c r="G2682" s="12" t="str">
        <f t="shared" si="41"/>
        <v/>
      </c>
      <c r="H2682" s="13">
        <f>COUNTIF(Rend_Filetadores[Data],Rend_Filetadores[[#This Row],[Data]])</f>
        <v>0</v>
      </c>
      <c r="I2682" s="23" t="str">
        <f>IFERROR(Rend_Filetadores[[#This Row],[Filé produzido (kg)]]/SUMIF(Rend_Filetadores[Data],Rend_Filetadores[[#This Row],[Data]],Rend_Filetadores[Filé produzido (kg)]),"")</f>
        <v/>
      </c>
    </row>
    <row r="2683" spans="1:9" x14ac:dyDescent="0.3">
      <c r="A2683" s="8"/>
      <c r="B2683" s="9"/>
      <c r="C2683" s="32"/>
      <c r="D2683" s="11">
        <f>Rend_Filetadores[[#This Row],[Filé produzido (kg)]]-Rend_Filetadores[[#This Row],[Correção]]</f>
        <v>0</v>
      </c>
      <c r="E2683" s="16"/>
      <c r="F2683" s="16"/>
      <c r="G2683" s="12" t="str">
        <f t="shared" si="41"/>
        <v/>
      </c>
      <c r="H2683" s="13">
        <f>COUNTIF(Rend_Filetadores[Data],Rend_Filetadores[[#This Row],[Data]])</f>
        <v>0</v>
      </c>
      <c r="I2683" s="23" t="str">
        <f>IFERROR(Rend_Filetadores[[#This Row],[Filé produzido (kg)]]/SUMIF(Rend_Filetadores[Data],Rend_Filetadores[[#This Row],[Data]],Rend_Filetadores[Filé produzido (kg)]),"")</f>
        <v/>
      </c>
    </row>
    <row r="2684" spans="1:9" x14ac:dyDescent="0.3">
      <c r="A2684" s="8"/>
      <c r="B2684" s="9"/>
      <c r="C2684" s="32"/>
      <c r="D2684" s="11">
        <f>Rend_Filetadores[[#This Row],[Filé produzido (kg)]]-Rend_Filetadores[[#This Row],[Correção]]</f>
        <v>0</v>
      </c>
      <c r="E2684" s="16"/>
      <c r="F2684" s="16"/>
      <c r="G2684" s="12" t="str">
        <f t="shared" si="41"/>
        <v/>
      </c>
      <c r="H2684" s="13">
        <f>COUNTIF(Rend_Filetadores[Data],Rend_Filetadores[[#This Row],[Data]])</f>
        <v>0</v>
      </c>
      <c r="I2684" s="23" t="str">
        <f>IFERROR(Rend_Filetadores[[#This Row],[Filé produzido (kg)]]/SUMIF(Rend_Filetadores[Data],Rend_Filetadores[[#This Row],[Data]],Rend_Filetadores[Filé produzido (kg)]),"")</f>
        <v/>
      </c>
    </row>
    <row r="2685" spans="1:9" x14ac:dyDescent="0.3">
      <c r="A2685" s="8"/>
      <c r="B2685" s="9"/>
      <c r="C2685" s="32"/>
      <c r="D2685" s="11">
        <f>Rend_Filetadores[[#This Row],[Filé produzido (kg)]]-Rend_Filetadores[[#This Row],[Correção]]</f>
        <v>0</v>
      </c>
      <c r="E2685" s="16"/>
      <c r="F2685" s="16"/>
      <c r="G2685" s="12" t="str">
        <f t="shared" si="41"/>
        <v/>
      </c>
      <c r="H2685" s="13">
        <f>COUNTIF(Rend_Filetadores[Data],Rend_Filetadores[[#This Row],[Data]])</f>
        <v>0</v>
      </c>
      <c r="I2685" s="23" t="str">
        <f>IFERROR(Rend_Filetadores[[#This Row],[Filé produzido (kg)]]/SUMIF(Rend_Filetadores[Data],Rend_Filetadores[[#This Row],[Data]],Rend_Filetadores[Filé produzido (kg)]),"")</f>
        <v/>
      </c>
    </row>
    <row r="2686" spans="1:9" x14ac:dyDescent="0.3">
      <c r="A2686" s="8"/>
      <c r="B2686" s="9"/>
      <c r="C2686" s="32"/>
      <c r="D2686" s="11">
        <f>Rend_Filetadores[[#This Row],[Filé produzido (kg)]]-Rend_Filetadores[[#This Row],[Correção]]</f>
        <v>0</v>
      </c>
      <c r="E2686" s="16"/>
      <c r="F2686" s="16"/>
      <c r="G2686" s="12" t="str">
        <f t="shared" si="41"/>
        <v/>
      </c>
      <c r="H2686" s="13">
        <f>COUNTIF(Rend_Filetadores[Data],Rend_Filetadores[[#This Row],[Data]])</f>
        <v>0</v>
      </c>
      <c r="I2686" s="23" t="str">
        <f>IFERROR(Rend_Filetadores[[#This Row],[Filé produzido (kg)]]/SUMIF(Rend_Filetadores[Data],Rend_Filetadores[[#This Row],[Data]],Rend_Filetadores[Filé produzido (kg)]),"")</f>
        <v/>
      </c>
    </row>
    <row r="2687" spans="1:9" x14ac:dyDescent="0.3">
      <c r="A2687" s="8"/>
      <c r="B2687" s="9"/>
      <c r="C2687" s="32"/>
      <c r="D2687" s="11">
        <f>Rend_Filetadores[[#This Row],[Filé produzido (kg)]]-Rend_Filetadores[[#This Row],[Correção]]</f>
        <v>0</v>
      </c>
      <c r="E2687" s="16"/>
      <c r="F2687" s="16"/>
      <c r="G2687" s="12" t="str">
        <f t="shared" si="41"/>
        <v/>
      </c>
      <c r="H2687" s="13">
        <f>COUNTIF(Rend_Filetadores[Data],Rend_Filetadores[[#This Row],[Data]])</f>
        <v>0</v>
      </c>
      <c r="I2687" s="23" t="str">
        <f>IFERROR(Rend_Filetadores[[#This Row],[Filé produzido (kg)]]/SUMIF(Rend_Filetadores[Data],Rend_Filetadores[[#This Row],[Data]],Rend_Filetadores[Filé produzido (kg)]),"")</f>
        <v/>
      </c>
    </row>
    <row r="2688" spans="1:9" x14ac:dyDescent="0.3">
      <c r="A2688" s="8"/>
      <c r="B2688" s="9"/>
      <c r="C2688" s="32"/>
      <c r="D2688" s="11">
        <f>Rend_Filetadores[[#This Row],[Filé produzido (kg)]]-Rend_Filetadores[[#This Row],[Correção]]</f>
        <v>0</v>
      </c>
      <c r="E2688" s="16"/>
      <c r="F2688" s="16"/>
      <c r="G2688" s="12" t="str">
        <f t="shared" si="41"/>
        <v/>
      </c>
      <c r="H2688" s="13">
        <f>COUNTIF(Rend_Filetadores[Data],Rend_Filetadores[[#This Row],[Data]])</f>
        <v>0</v>
      </c>
      <c r="I2688" s="23" t="str">
        <f>IFERROR(Rend_Filetadores[[#This Row],[Filé produzido (kg)]]/SUMIF(Rend_Filetadores[Data],Rend_Filetadores[[#This Row],[Data]],Rend_Filetadores[Filé produzido (kg)]),"")</f>
        <v/>
      </c>
    </row>
    <row r="2689" spans="1:9" x14ac:dyDescent="0.3">
      <c r="A2689" s="8"/>
      <c r="B2689" s="9"/>
      <c r="C2689" s="32"/>
      <c r="D2689" s="11">
        <f>Rend_Filetadores[[#This Row],[Filé produzido (kg)]]-Rend_Filetadores[[#This Row],[Correção]]</f>
        <v>0</v>
      </c>
      <c r="E2689" s="16"/>
      <c r="F2689" s="16"/>
      <c r="G2689" s="12" t="str">
        <f t="shared" si="41"/>
        <v/>
      </c>
      <c r="H2689" s="13">
        <f>COUNTIF(Rend_Filetadores[Data],Rend_Filetadores[[#This Row],[Data]])</f>
        <v>0</v>
      </c>
      <c r="I2689" s="23" t="str">
        <f>IFERROR(Rend_Filetadores[[#This Row],[Filé produzido (kg)]]/SUMIF(Rend_Filetadores[Data],Rend_Filetadores[[#This Row],[Data]],Rend_Filetadores[Filé produzido (kg)]),"")</f>
        <v/>
      </c>
    </row>
    <row r="2690" spans="1:9" x14ac:dyDescent="0.3">
      <c r="A2690" s="8"/>
      <c r="B2690" s="9"/>
      <c r="C2690" s="32"/>
      <c r="D2690" s="11">
        <f>Rend_Filetadores[[#This Row],[Filé produzido (kg)]]-Rend_Filetadores[[#This Row],[Correção]]</f>
        <v>0</v>
      </c>
      <c r="E2690" s="16"/>
      <c r="F2690" s="16"/>
      <c r="G2690" s="12" t="str">
        <f t="shared" si="41"/>
        <v/>
      </c>
      <c r="H2690" s="13">
        <f>COUNTIF(Rend_Filetadores[Data],Rend_Filetadores[[#This Row],[Data]])</f>
        <v>0</v>
      </c>
      <c r="I2690" s="23" t="str">
        <f>IFERROR(Rend_Filetadores[[#This Row],[Filé produzido (kg)]]/SUMIF(Rend_Filetadores[Data],Rend_Filetadores[[#This Row],[Data]],Rend_Filetadores[Filé produzido (kg)]),"")</f>
        <v/>
      </c>
    </row>
    <row r="2691" spans="1:9" x14ac:dyDescent="0.3">
      <c r="A2691" s="8"/>
      <c r="B2691" s="9"/>
      <c r="C2691" s="32"/>
      <c r="D2691" s="11">
        <f>Rend_Filetadores[[#This Row],[Filé produzido (kg)]]-Rend_Filetadores[[#This Row],[Correção]]</f>
        <v>0</v>
      </c>
      <c r="E2691" s="16"/>
      <c r="F2691" s="16"/>
      <c r="G2691" s="12" t="str">
        <f t="shared" si="41"/>
        <v/>
      </c>
      <c r="H2691" s="13">
        <f>COUNTIF(Rend_Filetadores[Data],Rend_Filetadores[[#This Row],[Data]])</f>
        <v>0</v>
      </c>
      <c r="I2691" s="23" t="str">
        <f>IFERROR(Rend_Filetadores[[#This Row],[Filé produzido (kg)]]/SUMIF(Rend_Filetadores[Data],Rend_Filetadores[[#This Row],[Data]],Rend_Filetadores[Filé produzido (kg)]),"")</f>
        <v/>
      </c>
    </row>
    <row r="2692" spans="1:9" x14ac:dyDescent="0.3">
      <c r="A2692" s="8"/>
      <c r="B2692" s="9"/>
      <c r="C2692" s="32"/>
      <c r="D2692" s="11">
        <f>Rend_Filetadores[[#This Row],[Filé produzido (kg)]]-Rend_Filetadores[[#This Row],[Correção]]</f>
        <v>0</v>
      </c>
      <c r="E2692" s="16"/>
      <c r="F2692" s="16"/>
      <c r="G2692" s="12" t="str">
        <f t="shared" ref="G2692:G2735" si="42">IFERROR(D2692/C2692,"")</f>
        <v/>
      </c>
      <c r="H2692" s="13">
        <f>COUNTIF(Rend_Filetadores[Data],Rend_Filetadores[[#This Row],[Data]])</f>
        <v>0</v>
      </c>
      <c r="I2692" s="23" t="str">
        <f>IFERROR(Rend_Filetadores[[#This Row],[Filé produzido (kg)]]/SUMIF(Rend_Filetadores[Data],Rend_Filetadores[[#This Row],[Data]],Rend_Filetadores[Filé produzido (kg)]),"")</f>
        <v/>
      </c>
    </row>
    <row r="2693" spans="1:9" x14ac:dyDescent="0.3">
      <c r="A2693" s="8"/>
      <c r="B2693" s="9"/>
      <c r="C2693" s="32"/>
      <c r="D2693" s="11">
        <f>Rend_Filetadores[[#This Row],[Filé produzido (kg)]]-Rend_Filetadores[[#This Row],[Correção]]</f>
        <v>0</v>
      </c>
      <c r="E2693" s="16"/>
      <c r="F2693" s="16"/>
      <c r="G2693" s="12" t="str">
        <f t="shared" si="42"/>
        <v/>
      </c>
      <c r="H2693" s="13">
        <f>COUNTIF(Rend_Filetadores[Data],Rend_Filetadores[[#This Row],[Data]])</f>
        <v>0</v>
      </c>
      <c r="I2693" s="23" t="str">
        <f>IFERROR(Rend_Filetadores[[#This Row],[Filé produzido (kg)]]/SUMIF(Rend_Filetadores[Data],Rend_Filetadores[[#This Row],[Data]],Rend_Filetadores[Filé produzido (kg)]),"")</f>
        <v/>
      </c>
    </row>
    <row r="2694" spans="1:9" x14ac:dyDescent="0.3">
      <c r="A2694" s="8"/>
      <c r="B2694" s="9"/>
      <c r="C2694" s="32"/>
      <c r="D2694" s="11">
        <f>Rend_Filetadores[[#This Row],[Filé produzido (kg)]]-Rend_Filetadores[[#This Row],[Correção]]</f>
        <v>0</v>
      </c>
      <c r="E2694" s="16"/>
      <c r="F2694" s="16"/>
      <c r="G2694" s="12" t="str">
        <f t="shared" si="42"/>
        <v/>
      </c>
      <c r="H2694" s="13">
        <f>COUNTIF(Rend_Filetadores[Data],Rend_Filetadores[[#This Row],[Data]])</f>
        <v>0</v>
      </c>
      <c r="I2694" s="23" t="str">
        <f>IFERROR(Rend_Filetadores[[#This Row],[Filé produzido (kg)]]/SUMIF(Rend_Filetadores[Data],Rend_Filetadores[[#This Row],[Data]],Rend_Filetadores[Filé produzido (kg)]),"")</f>
        <v/>
      </c>
    </row>
    <row r="2695" spans="1:9" x14ac:dyDescent="0.3">
      <c r="A2695" s="8"/>
      <c r="B2695" s="9"/>
      <c r="C2695" s="32"/>
      <c r="D2695" s="11">
        <f>Rend_Filetadores[[#This Row],[Filé produzido (kg)]]-Rend_Filetadores[[#This Row],[Correção]]</f>
        <v>0</v>
      </c>
      <c r="E2695" s="16"/>
      <c r="F2695" s="16"/>
      <c r="G2695" s="12" t="str">
        <f t="shared" si="42"/>
        <v/>
      </c>
      <c r="H2695" s="13">
        <f>COUNTIF(Rend_Filetadores[Data],Rend_Filetadores[[#This Row],[Data]])</f>
        <v>0</v>
      </c>
      <c r="I2695" s="23" t="str">
        <f>IFERROR(Rend_Filetadores[[#This Row],[Filé produzido (kg)]]/SUMIF(Rend_Filetadores[Data],Rend_Filetadores[[#This Row],[Data]],Rend_Filetadores[Filé produzido (kg)]),"")</f>
        <v/>
      </c>
    </row>
    <row r="2696" spans="1:9" x14ac:dyDescent="0.3">
      <c r="A2696" s="8"/>
      <c r="B2696" s="9"/>
      <c r="C2696" s="32"/>
      <c r="D2696" s="11">
        <f>Rend_Filetadores[[#This Row],[Filé produzido (kg)]]-Rend_Filetadores[[#This Row],[Correção]]</f>
        <v>0</v>
      </c>
      <c r="E2696" s="16"/>
      <c r="F2696" s="16"/>
      <c r="G2696" s="12" t="str">
        <f t="shared" si="42"/>
        <v/>
      </c>
      <c r="H2696" s="13">
        <f>COUNTIF(Rend_Filetadores[Data],Rend_Filetadores[[#This Row],[Data]])</f>
        <v>0</v>
      </c>
      <c r="I2696" s="23" t="str">
        <f>IFERROR(Rend_Filetadores[[#This Row],[Filé produzido (kg)]]/SUMIF(Rend_Filetadores[Data],Rend_Filetadores[[#This Row],[Data]],Rend_Filetadores[Filé produzido (kg)]),"")</f>
        <v/>
      </c>
    </row>
    <row r="2697" spans="1:9" x14ac:dyDescent="0.3">
      <c r="A2697" s="8"/>
      <c r="B2697" s="9"/>
      <c r="C2697" s="32"/>
      <c r="D2697" s="11">
        <f>Rend_Filetadores[[#This Row],[Filé produzido (kg)]]-Rend_Filetadores[[#This Row],[Correção]]</f>
        <v>0</v>
      </c>
      <c r="E2697" s="16"/>
      <c r="F2697" s="16"/>
      <c r="G2697" s="12" t="str">
        <f t="shared" si="42"/>
        <v/>
      </c>
      <c r="H2697" s="13">
        <f>COUNTIF(Rend_Filetadores[Data],Rend_Filetadores[[#This Row],[Data]])</f>
        <v>0</v>
      </c>
      <c r="I2697" s="23" t="str">
        <f>IFERROR(Rend_Filetadores[[#This Row],[Filé produzido (kg)]]/SUMIF(Rend_Filetadores[Data],Rend_Filetadores[[#This Row],[Data]],Rend_Filetadores[Filé produzido (kg)]),"")</f>
        <v/>
      </c>
    </row>
    <row r="2698" spans="1:9" x14ac:dyDescent="0.3">
      <c r="A2698" s="8"/>
      <c r="B2698" s="9"/>
      <c r="C2698" s="32"/>
      <c r="D2698" s="11">
        <f>Rend_Filetadores[[#This Row],[Filé produzido (kg)]]-Rend_Filetadores[[#This Row],[Correção]]</f>
        <v>0</v>
      </c>
      <c r="E2698" s="16"/>
      <c r="F2698" s="16"/>
      <c r="G2698" s="12" t="str">
        <f t="shared" si="42"/>
        <v/>
      </c>
      <c r="H2698" s="13">
        <f>COUNTIF(Rend_Filetadores[Data],Rend_Filetadores[[#This Row],[Data]])</f>
        <v>0</v>
      </c>
      <c r="I2698" s="23" t="str">
        <f>IFERROR(Rend_Filetadores[[#This Row],[Filé produzido (kg)]]/SUMIF(Rend_Filetadores[Data],Rend_Filetadores[[#This Row],[Data]],Rend_Filetadores[Filé produzido (kg)]),"")</f>
        <v/>
      </c>
    </row>
    <row r="2699" spans="1:9" x14ac:dyDescent="0.3">
      <c r="A2699" s="8"/>
      <c r="B2699" s="9"/>
      <c r="C2699" s="32"/>
      <c r="D2699" s="11">
        <f>Rend_Filetadores[[#This Row],[Filé produzido (kg)]]-Rend_Filetadores[[#This Row],[Correção]]</f>
        <v>0</v>
      </c>
      <c r="E2699" s="16"/>
      <c r="F2699" s="16"/>
      <c r="G2699" s="12" t="str">
        <f t="shared" si="42"/>
        <v/>
      </c>
      <c r="H2699" s="13">
        <f>COUNTIF(Rend_Filetadores[Data],Rend_Filetadores[[#This Row],[Data]])</f>
        <v>0</v>
      </c>
      <c r="I2699" s="23" t="str">
        <f>IFERROR(Rend_Filetadores[[#This Row],[Filé produzido (kg)]]/SUMIF(Rend_Filetadores[Data],Rend_Filetadores[[#This Row],[Data]],Rend_Filetadores[Filé produzido (kg)]),"")</f>
        <v/>
      </c>
    </row>
    <row r="2700" spans="1:9" x14ac:dyDescent="0.3">
      <c r="A2700" s="8"/>
      <c r="B2700" s="9"/>
      <c r="C2700" s="32"/>
      <c r="D2700" s="11">
        <f>Rend_Filetadores[[#This Row],[Filé produzido (kg)]]-Rend_Filetadores[[#This Row],[Correção]]</f>
        <v>0</v>
      </c>
      <c r="E2700" s="16"/>
      <c r="F2700" s="16"/>
      <c r="G2700" s="12" t="str">
        <f t="shared" si="42"/>
        <v/>
      </c>
      <c r="H2700" s="13">
        <f>COUNTIF(Rend_Filetadores[Data],Rend_Filetadores[[#This Row],[Data]])</f>
        <v>0</v>
      </c>
      <c r="I2700" s="23" t="str">
        <f>IFERROR(Rend_Filetadores[[#This Row],[Filé produzido (kg)]]/SUMIF(Rend_Filetadores[Data],Rend_Filetadores[[#This Row],[Data]],Rend_Filetadores[Filé produzido (kg)]),"")</f>
        <v/>
      </c>
    </row>
    <row r="2701" spans="1:9" x14ac:dyDescent="0.3">
      <c r="A2701" s="8"/>
      <c r="B2701" s="9"/>
      <c r="C2701" s="32"/>
      <c r="D2701" s="11">
        <f>Rend_Filetadores[[#This Row],[Filé produzido (kg)]]-Rend_Filetadores[[#This Row],[Correção]]</f>
        <v>0</v>
      </c>
      <c r="E2701" s="16"/>
      <c r="F2701" s="16"/>
      <c r="G2701" s="12" t="str">
        <f t="shared" si="42"/>
        <v/>
      </c>
      <c r="H2701" s="13">
        <f>COUNTIF(Rend_Filetadores[Data],Rend_Filetadores[[#This Row],[Data]])</f>
        <v>0</v>
      </c>
      <c r="I2701" s="23" t="str">
        <f>IFERROR(Rend_Filetadores[[#This Row],[Filé produzido (kg)]]/SUMIF(Rend_Filetadores[Data],Rend_Filetadores[[#This Row],[Data]],Rend_Filetadores[Filé produzido (kg)]),"")</f>
        <v/>
      </c>
    </row>
    <row r="2702" spans="1:9" x14ac:dyDescent="0.3">
      <c r="A2702" s="8"/>
      <c r="B2702" s="9"/>
      <c r="C2702" s="32"/>
      <c r="D2702" s="11">
        <f>Rend_Filetadores[[#This Row],[Filé produzido (kg)]]-Rend_Filetadores[[#This Row],[Correção]]</f>
        <v>0</v>
      </c>
      <c r="E2702" s="16"/>
      <c r="F2702" s="16"/>
      <c r="G2702" s="12" t="str">
        <f t="shared" si="42"/>
        <v/>
      </c>
      <c r="H2702" s="13">
        <f>COUNTIF(Rend_Filetadores[Data],Rend_Filetadores[[#This Row],[Data]])</f>
        <v>0</v>
      </c>
      <c r="I2702" s="23" t="str">
        <f>IFERROR(Rend_Filetadores[[#This Row],[Filé produzido (kg)]]/SUMIF(Rend_Filetadores[Data],Rend_Filetadores[[#This Row],[Data]],Rend_Filetadores[Filé produzido (kg)]),"")</f>
        <v/>
      </c>
    </row>
    <row r="2703" spans="1:9" x14ac:dyDescent="0.3">
      <c r="A2703" s="8"/>
      <c r="B2703" s="9"/>
      <c r="C2703" s="32"/>
      <c r="D2703" s="11">
        <f>Rend_Filetadores[[#This Row],[Filé produzido (kg)]]-Rend_Filetadores[[#This Row],[Correção]]</f>
        <v>0</v>
      </c>
      <c r="E2703" s="16"/>
      <c r="F2703" s="16"/>
      <c r="G2703" s="12" t="str">
        <f t="shared" si="42"/>
        <v/>
      </c>
      <c r="H2703" s="13">
        <f>COUNTIF(Rend_Filetadores[Data],Rend_Filetadores[[#This Row],[Data]])</f>
        <v>0</v>
      </c>
      <c r="I2703" s="23" t="str">
        <f>IFERROR(Rend_Filetadores[[#This Row],[Filé produzido (kg)]]/SUMIF(Rend_Filetadores[Data],Rend_Filetadores[[#This Row],[Data]],Rend_Filetadores[Filé produzido (kg)]),"")</f>
        <v/>
      </c>
    </row>
    <row r="2704" spans="1:9" x14ac:dyDescent="0.3">
      <c r="A2704" s="8"/>
      <c r="B2704" s="9"/>
      <c r="C2704" s="32"/>
      <c r="D2704" s="11">
        <f>Rend_Filetadores[[#This Row],[Filé produzido (kg)]]-Rend_Filetadores[[#This Row],[Correção]]</f>
        <v>0</v>
      </c>
      <c r="E2704" s="16"/>
      <c r="F2704" s="16"/>
      <c r="G2704" s="12" t="str">
        <f t="shared" si="42"/>
        <v/>
      </c>
      <c r="H2704" s="13">
        <f>COUNTIF(Rend_Filetadores[Data],Rend_Filetadores[[#This Row],[Data]])</f>
        <v>0</v>
      </c>
      <c r="I2704" s="23" t="str">
        <f>IFERROR(Rend_Filetadores[[#This Row],[Filé produzido (kg)]]/SUMIF(Rend_Filetadores[Data],Rend_Filetadores[[#This Row],[Data]],Rend_Filetadores[Filé produzido (kg)]),"")</f>
        <v/>
      </c>
    </row>
    <row r="2705" spans="1:9" x14ac:dyDescent="0.3">
      <c r="A2705" s="8"/>
      <c r="B2705" s="9"/>
      <c r="C2705" s="32"/>
      <c r="D2705" s="11">
        <f>Rend_Filetadores[[#This Row],[Filé produzido (kg)]]-Rend_Filetadores[[#This Row],[Correção]]</f>
        <v>0</v>
      </c>
      <c r="E2705" s="16"/>
      <c r="F2705" s="16"/>
      <c r="G2705" s="12" t="str">
        <f t="shared" si="42"/>
        <v/>
      </c>
      <c r="H2705" s="13">
        <f>COUNTIF(Rend_Filetadores[Data],Rend_Filetadores[[#This Row],[Data]])</f>
        <v>0</v>
      </c>
      <c r="I2705" s="23" t="str">
        <f>IFERROR(Rend_Filetadores[[#This Row],[Filé produzido (kg)]]/SUMIF(Rend_Filetadores[Data],Rend_Filetadores[[#This Row],[Data]],Rend_Filetadores[Filé produzido (kg)]),"")</f>
        <v/>
      </c>
    </row>
    <row r="2706" spans="1:9" x14ac:dyDescent="0.3">
      <c r="A2706" s="8"/>
      <c r="B2706" s="9"/>
      <c r="C2706" s="32"/>
      <c r="D2706" s="11">
        <f>Rend_Filetadores[[#This Row],[Filé produzido (kg)]]-Rend_Filetadores[[#This Row],[Correção]]</f>
        <v>0</v>
      </c>
      <c r="E2706" s="16"/>
      <c r="F2706" s="16"/>
      <c r="G2706" s="12" t="str">
        <f t="shared" si="42"/>
        <v/>
      </c>
      <c r="H2706" s="13">
        <f>COUNTIF(Rend_Filetadores[Data],Rend_Filetadores[[#This Row],[Data]])</f>
        <v>0</v>
      </c>
      <c r="I2706" s="23" t="str">
        <f>IFERROR(Rend_Filetadores[[#This Row],[Filé produzido (kg)]]/SUMIF(Rend_Filetadores[Data],Rend_Filetadores[[#This Row],[Data]],Rend_Filetadores[Filé produzido (kg)]),"")</f>
        <v/>
      </c>
    </row>
    <row r="2707" spans="1:9" x14ac:dyDescent="0.3">
      <c r="A2707" s="8"/>
      <c r="B2707" s="9"/>
      <c r="C2707" s="32"/>
      <c r="D2707" s="11">
        <f>Rend_Filetadores[[#This Row],[Filé produzido (kg)]]-Rend_Filetadores[[#This Row],[Correção]]</f>
        <v>0</v>
      </c>
      <c r="E2707" s="16"/>
      <c r="F2707" s="16"/>
      <c r="G2707" s="12" t="str">
        <f t="shared" si="42"/>
        <v/>
      </c>
      <c r="H2707" s="13">
        <f>COUNTIF(Rend_Filetadores[Data],Rend_Filetadores[[#This Row],[Data]])</f>
        <v>0</v>
      </c>
      <c r="I2707" s="23" t="str">
        <f>IFERROR(Rend_Filetadores[[#This Row],[Filé produzido (kg)]]/SUMIF(Rend_Filetadores[Data],Rend_Filetadores[[#This Row],[Data]],Rend_Filetadores[Filé produzido (kg)]),"")</f>
        <v/>
      </c>
    </row>
    <row r="2708" spans="1:9" x14ac:dyDescent="0.3">
      <c r="A2708" s="8"/>
      <c r="B2708" s="9"/>
      <c r="C2708" s="32"/>
      <c r="D2708" s="11">
        <f>Rend_Filetadores[[#This Row],[Filé produzido (kg)]]-Rend_Filetadores[[#This Row],[Correção]]</f>
        <v>0</v>
      </c>
      <c r="E2708" s="16"/>
      <c r="F2708" s="16"/>
      <c r="G2708" s="12" t="str">
        <f t="shared" si="42"/>
        <v/>
      </c>
      <c r="H2708" s="13">
        <f>COUNTIF(Rend_Filetadores[Data],Rend_Filetadores[[#This Row],[Data]])</f>
        <v>0</v>
      </c>
      <c r="I2708" s="23" t="str">
        <f>IFERROR(Rend_Filetadores[[#This Row],[Filé produzido (kg)]]/SUMIF(Rend_Filetadores[Data],Rend_Filetadores[[#This Row],[Data]],Rend_Filetadores[Filé produzido (kg)]),"")</f>
        <v/>
      </c>
    </row>
    <row r="2709" spans="1:9" x14ac:dyDescent="0.3">
      <c r="A2709" s="8"/>
      <c r="B2709" s="9"/>
      <c r="C2709" s="32"/>
      <c r="D2709" s="11">
        <f>Rend_Filetadores[[#This Row],[Filé produzido (kg)]]-Rend_Filetadores[[#This Row],[Correção]]</f>
        <v>0</v>
      </c>
      <c r="E2709" s="16"/>
      <c r="F2709" s="16"/>
      <c r="G2709" s="12" t="str">
        <f t="shared" si="42"/>
        <v/>
      </c>
      <c r="H2709" s="13">
        <f>COUNTIF(Rend_Filetadores[Data],Rend_Filetadores[[#This Row],[Data]])</f>
        <v>0</v>
      </c>
      <c r="I2709" s="23" t="str">
        <f>IFERROR(Rend_Filetadores[[#This Row],[Filé produzido (kg)]]/SUMIF(Rend_Filetadores[Data],Rend_Filetadores[[#This Row],[Data]],Rend_Filetadores[Filé produzido (kg)]),"")</f>
        <v/>
      </c>
    </row>
    <row r="2710" spans="1:9" x14ac:dyDescent="0.3">
      <c r="A2710" s="8"/>
      <c r="B2710" s="9"/>
      <c r="C2710" s="32"/>
      <c r="D2710" s="11">
        <f>Rend_Filetadores[[#This Row],[Filé produzido (kg)]]-Rend_Filetadores[[#This Row],[Correção]]</f>
        <v>0</v>
      </c>
      <c r="E2710" s="16"/>
      <c r="F2710" s="16"/>
      <c r="G2710" s="12" t="str">
        <f t="shared" si="42"/>
        <v/>
      </c>
      <c r="H2710" s="13">
        <f>COUNTIF(Rend_Filetadores[Data],Rend_Filetadores[[#This Row],[Data]])</f>
        <v>0</v>
      </c>
      <c r="I2710" s="23" t="str">
        <f>IFERROR(Rend_Filetadores[[#This Row],[Filé produzido (kg)]]/SUMIF(Rend_Filetadores[Data],Rend_Filetadores[[#This Row],[Data]],Rend_Filetadores[Filé produzido (kg)]),"")</f>
        <v/>
      </c>
    </row>
    <row r="2711" spans="1:9" x14ac:dyDescent="0.3">
      <c r="A2711" s="8"/>
      <c r="B2711" s="9"/>
      <c r="C2711" s="32"/>
      <c r="D2711" s="11">
        <f>Rend_Filetadores[[#This Row],[Filé produzido (kg)]]-Rend_Filetadores[[#This Row],[Correção]]</f>
        <v>0</v>
      </c>
      <c r="E2711" s="16"/>
      <c r="F2711" s="16"/>
      <c r="G2711" s="12" t="str">
        <f t="shared" si="42"/>
        <v/>
      </c>
      <c r="H2711" s="13">
        <f>COUNTIF(Rend_Filetadores[Data],Rend_Filetadores[[#This Row],[Data]])</f>
        <v>0</v>
      </c>
      <c r="I2711" s="23" t="str">
        <f>IFERROR(Rend_Filetadores[[#This Row],[Filé produzido (kg)]]/SUMIF(Rend_Filetadores[Data],Rend_Filetadores[[#This Row],[Data]],Rend_Filetadores[Filé produzido (kg)]),"")</f>
        <v/>
      </c>
    </row>
    <row r="2712" spans="1:9" x14ac:dyDescent="0.3">
      <c r="A2712" s="8"/>
      <c r="B2712" s="9"/>
      <c r="C2712" s="32"/>
      <c r="D2712" s="11">
        <f>Rend_Filetadores[[#This Row],[Filé produzido (kg)]]-Rend_Filetadores[[#This Row],[Correção]]</f>
        <v>0</v>
      </c>
      <c r="E2712" s="16"/>
      <c r="F2712" s="16"/>
      <c r="G2712" s="12" t="str">
        <f t="shared" si="42"/>
        <v/>
      </c>
      <c r="H2712" s="13">
        <f>COUNTIF(Rend_Filetadores[Data],Rend_Filetadores[[#This Row],[Data]])</f>
        <v>0</v>
      </c>
      <c r="I2712" s="23" t="str">
        <f>IFERROR(Rend_Filetadores[[#This Row],[Filé produzido (kg)]]/SUMIF(Rend_Filetadores[Data],Rend_Filetadores[[#This Row],[Data]],Rend_Filetadores[Filé produzido (kg)]),"")</f>
        <v/>
      </c>
    </row>
    <row r="2713" spans="1:9" x14ac:dyDescent="0.3">
      <c r="A2713" s="8"/>
      <c r="B2713" s="9"/>
      <c r="C2713" s="32"/>
      <c r="D2713" s="11">
        <f>Rend_Filetadores[[#This Row],[Filé produzido (kg)]]-Rend_Filetadores[[#This Row],[Correção]]</f>
        <v>0</v>
      </c>
      <c r="E2713" s="16"/>
      <c r="F2713" s="16"/>
      <c r="G2713" s="12" t="str">
        <f t="shared" si="42"/>
        <v/>
      </c>
      <c r="H2713" s="13">
        <f>COUNTIF(Rend_Filetadores[Data],Rend_Filetadores[[#This Row],[Data]])</f>
        <v>0</v>
      </c>
      <c r="I2713" s="23" t="str">
        <f>IFERROR(Rend_Filetadores[[#This Row],[Filé produzido (kg)]]/SUMIF(Rend_Filetadores[Data],Rend_Filetadores[[#This Row],[Data]],Rend_Filetadores[Filé produzido (kg)]),"")</f>
        <v/>
      </c>
    </row>
    <row r="2714" spans="1:9" x14ac:dyDescent="0.3">
      <c r="A2714" s="8"/>
      <c r="B2714" s="9"/>
      <c r="C2714" s="32"/>
      <c r="D2714" s="11">
        <f>Rend_Filetadores[[#This Row],[Filé produzido (kg)]]-Rend_Filetadores[[#This Row],[Correção]]</f>
        <v>0</v>
      </c>
      <c r="E2714" s="16"/>
      <c r="F2714" s="16"/>
      <c r="G2714" s="12" t="str">
        <f t="shared" si="42"/>
        <v/>
      </c>
      <c r="H2714" s="13">
        <f>COUNTIF(Rend_Filetadores[Data],Rend_Filetadores[[#This Row],[Data]])</f>
        <v>0</v>
      </c>
      <c r="I2714" s="23" t="str">
        <f>IFERROR(Rend_Filetadores[[#This Row],[Filé produzido (kg)]]/SUMIF(Rend_Filetadores[Data],Rend_Filetadores[[#This Row],[Data]],Rend_Filetadores[Filé produzido (kg)]),"")</f>
        <v/>
      </c>
    </row>
    <row r="2715" spans="1:9" x14ac:dyDescent="0.3">
      <c r="A2715" s="8"/>
      <c r="B2715" s="9"/>
      <c r="C2715" s="32"/>
      <c r="D2715" s="11">
        <f>Rend_Filetadores[[#This Row],[Filé produzido (kg)]]-Rend_Filetadores[[#This Row],[Correção]]</f>
        <v>0</v>
      </c>
      <c r="E2715" s="16"/>
      <c r="F2715" s="16"/>
      <c r="G2715" s="12" t="str">
        <f t="shared" si="42"/>
        <v/>
      </c>
      <c r="H2715" s="13">
        <f>COUNTIF(Rend_Filetadores[Data],Rend_Filetadores[[#This Row],[Data]])</f>
        <v>0</v>
      </c>
      <c r="I2715" s="23" t="str">
        <f>IFERROR(Rend_Filetadores[[#This Row],[Filé produzido (kg)]]/SUMIF(Rend_Filetadores[Data],Rend_Filetadores[[#This Row],[Data]],Rend_Filetadores[Filé produzido (kg)]),"")</f>
        <v/>
      </c>
    </row>
    <row r="2716" spans="1:9" x14ac:dyDescent="0.3">
      <c r="A2716" s="8"/>
      <c r="B2716" s="9"/>
      <c r="C2716" s="32"/>
      <c r="D2716" s="11">
        <f>Rend_Filetadores[[#This Row],[Filé produzido (kg)]]-Rend_Filetadores[[#This Row],[Correção]]</f>
        <v>0</v>
      </c>
      <c r="E2716" s="16"/>
      <c r="F2716" s="16"/>
      <c r="G2716" s="12" t="str">
        <f t="shared" si="42"/>
        <v/>
      </c>
      <c r="H2716" s="13">
        <f>COUNTIF(Rend_Filetadores[Data],Rend_Filetadores[[#This Row],[Data]])</f>
        <v>0</v>
      </c>
      <c r="I2716" s="23" t="str">
        <f>IFERROR(Rend_Filetadores[[#This Row],[Filé produzido (kg)]]/SUMIF(Rend_Filetadores[Data],Rend_Filetadores[[#This Row],[Data]],Rend_Filetadores[Filé produzido (kg)]),"")</f>
        <v/>
      </c>
    </row>
    <row r="2717" spans="1:9" x14ac:dyDescent="0.3">
      <c r="A2717" s="8"/>
      <c r="B2717" s="9"/>
      <c r="C2717" s="32"/>
      <c r="D2717" s="11">
        <f>Rend_Filetadores[[#This Row],[Filé produzido (kg)]]-Rend_Filetadores[[#This Row],[Correção]]</f>
        <v>0</v>
      </c>
      <c r="E2717" s="16"/>
      <c r="F2717" s="16"/>
      <c r="G2717" s="12" t="str">
        <f t="shared" si="42"/>
        <v/>
      </c>
      <c r="H2717" s="13">
        <f>COUNTIF(Rend_Filetadores[Data],Rend_Filetadores[[#This Row],[Data]])</f>
        <v>0</v>
      </c>
      <c r="I2717" s="23" t="str">
        <f>IFERROR(Rend_Filetadores[[#This Row],[Filé produzido (kg)]]/SUMIF(Rend_Filetadores[Data],Rend_Filetadores[[#This Row],[Data]],Rend_Filetadores[Filé produzido (kg)]),"")</f>
        <v/>
      </c>
    </row>
    <row r="2718" spans="1:9" x14ac:dyDescent="0.3">
      <c r="A2718" s="8"/>
      <c r="B2718" s="9"/>
      <c r="C2718" s="32"/>
      <c r="D2718" s="11">
        <f>Rend_Filetadores[[#This Row],[Filé produzido (kg)]]-Rend_Filetadores[[#This Row],[Correção]]</f>
        <v>0</v>
      </c>
      <c r="E2718" s="16"/>
      <c r="F2718" s="16"/>
      <c r="G2718" s="12" t="str">
        <f t="shared" si="42"/>
        <v/>
      </c>
      <c r="H2718" s="13">
        <f>COUNTIF(Rend_Filetadores[Data],Rend_Filetadores[[#This Row],[Data]])</f>
        <v>0</v>
      </c>
      <c r="I2718" s="23" t="str">
        <f>IFERROR(Rend_Filetadores[[#This Row],[Filé produzido (kg)]]/SUMIF(Rend_Filetadores[Data],Rend_Filetadores[[#This Row],[Data]],Rend_Filetadores[Filé produzido (kg)]),"")</f>
        <v/>
      </c>
    </row>
    <row r="2719" spans="1:9" x14ac:dyDescent="0.3">
      <c r="A2719" s="8"/>
      <c r="B2719" s="9"/>
      <c r="C2719" s="32"/>
      <c r="D2719" s="11">
        <f>Rend_Filetadores[[#This Row],[Filé produzido (kg)]]-Rend_Filetadores[[#This Row],[Correção]]</f>
        <v>0</v>
      </c>
      <c r="E2719" s="16"/>
      <c r="F2719" s="16"/>
      <c r="G2719" s="12" t="str">
        <f t="shared" si="42"/>
        <v/>
      </c>
      <c r="H2719" s="13">
        <f>COUNTIF(Rend_Filetadores[Data],Rend_Filetadores[[#This Row],[Data]])</f>
        <v>0</v>
      </c>
      <c r="I2719" s="23" t="str">
        <f>IFERROR(Rend_Filetadores[[#This Row],[Filé produzido (kg)]]/SUMIF(Rend_Filetadores[Data],Rend_Filetadores[[#This Row],[Data]],Rend_Filetadores[Filé produzido (kg)]),"")</f>
        <v/>
      </c>
    </row>
    <row r="2720" spans="1:9" x14ac:dyDescent="0.3">
      <c r="A2720" s="8"/>
      <c r="B2720" s="9"/>
      <c r="C2720" s="32"/>
      <c r="D2720" s="11">
        <f>Rend_Filetadores[[#This Row],[Filé produzido (kg)]]-Rend_Filetadores[[#This Row],[Correção]]</f>
        <v>0</v>
      </c>
      <c r="E2720" s="16"/>
      <c r="F2720" s="16"/>
      <c r="G2720" s="12" t="str">
        <f t="shared" si="42"/>
        <v/>
      </c>
      <c r="H2720" s="13">
        <f>COUNTIF(Rend_Filetadores[Data],Rend_Filetadores[[#This Row],[Data]])</f>
        <v>0</v>
      </c>
      <c r="I2720" s="23" t="str">
        <f>IFERROR(Rend_Filetadores[[#This Row],[Filé produzido (kg)]]/SUMIF(Rend_Filetadores[Data],Rend_Filetadores[[#This Row],[Data]],Rend_Filetadores[Filé produzido (kg)]),"")</f>
        <v/>
      </c>
    </row>
    <row r="2721" spans="1:9" x14ac:dyDescent="0.3">
      <c r="A2721" s="8"/>
      <c r="B2721" s="9"/>
      <c r="C2721" s="32"/>
      <c r="D2721" s="11">
        <f>Rend_Filetadores[[#This Row],[Filé produzido (kg)]]-Rend_Filetadores[[#This Row],[Correção]]</f>
        <v>0</v>
      </c>
      <c r="E2721" s="16"/>
      <c r="F2721" s="16"/>
      <c r="G2721" s="12" t="str">
        <f t="shared" si="42"/>
        <v/>
      </c>
      <c r="H2721" s="13">
        <f>COUNTIF(Rend_Filetadores[Data],Rend_Filetadores[[#This Row],[Data]])</f>
        <v>0</v>
      </c>
      <c r="I2721" s="23" t="str">
        <f>IFERROR(Rend_Filetadores[[#This Row],[Filé produzido (kg)]]/SUMIF(Rend_Filetadores[Data],Rend_Filetadores[[#This Row],[Data]],Rend_Filetadores[Filé produzido (kg)]),"")</f>
        <v/>
      </c>
    </row>
    <row r="2722" spans="1:9" x14ac:dyDescent="0.3">
      <c r="A2722" s="8"/>
      <c r="B2722" s="9"/>
      <c r="C2722" s="32"/>
      <c r="D2722" s="11">
        <f>Rend_Filetadores[[#This Row],[Filé produzido (kg)]]-Rend_Filetadores[[#This Row],[Correção]]</f>
        <v>0</v>
      </c>
      <c r="E2722" s="16"/>
      <c r="F2722" s="16"/>
      <c r="G2722" s="12" t="str">
        <f t="shared" si="42"/>
        <v/>
      </c>
      <c r="H2722" s="13">
        <f>COUNTIF(Rend_Filetadores[Data],Rend_Filetadores[[#This Row],[Data]])</f>
        <v>0</v>
      </c>
      <c r="I2722" s="23" t="str">
        <f>IFERROR(Rend_Filetadores[[#This Row],[Filé produzido (kg)]]/SUMIF(Rend_Filetadores[Data],Rend_Filetadores[[#This Row],[Data]],Rend_Filetadores[Filé produzido (kg)]),"")</f>
        <v/>
      </c>
    </row>
    <row r="2723" spans="1:9" x14ac:dyDescent="0.3">
      <c r="A2723" s="8"/>
      <c r="B2723" s="9"/>
      <c r="C2723" s="32"/>
      <c r="D2723" s="11">
        <f>Rend_Filetadores[[#This Row],[Filé produzido (kg)]]-Rend_Filetadores[[#This Row],[Correção]]</f>
        <v>0</v>
      </c>
      <c r="E2723" s="16"/>
      <c r="F2723" s="16"/>
      <c r="G2723" s="12" t="str">
        <f t="shared" si="42"/>
        <v/>
      </c>
      <c r="H2723" s="13">
        <f>COUNTIF(Rend_Filetadores[Data],Rend_Filetadores[[#This Row],[Data]])</f>
        <v>0</v>
      </c>
      <c r="I2723" s="23" t="str">
        <f>IFERROR(Rend_Filetadores[[#This Row],[Filé produzido (kg)]]/SUMIF(Rend_Filetadores[Data],Rend_Filetadores[[#This Row],[Data]],Rend_Filetadores[Filé produzido (kg)]),"")</f>
        <v/>
      </c>
    </row>
    <row r="2724" spans="1:9" x14ac:dyDescent="0.3">
      <c r="A2724" s="8"/>
      <c r="B2724" s="9"/>
      <c r="C2724" s="32"/>
      <c r="D2724" s="11">
        <f>Rend_Filetadores[[#This Row],[Filé produzido (kg)]]-Rend_Filetadores[[#This Row],[Correção]]</f>
        <v>0</v>
      </c>
      <c r="E2724" s="16"/>
      <c r="F2724" s="16"/>
      <c r="G2724" s="12" t="str">
        <f t="shared" si="42"/>
        <v/>
      </c>
      <c r="H2724" s="13">
        <f>COUNTIF(Rend_Filetadores[Data],Rend_Filetadores[[#This Row],[Data]])</f>
        <v>0</v>
      </c>
      <c r="I2724" s="23" t="str">
        <f>IFERROR(Rend_Filetadores[[#This Row],[Filé produzido (kg)]]/SUMIF(Rend_Filetadores[Data],Rend_Filetadores[[#This Row],[Data]],Rend_Filetadores[Filé produzido (kg)]),"")</f>
        <v/>
      </c>
    </row>
    <row r="2725" spans="1:9" x14ac:dyDescent="0.3">
      <c r="A2725" s="8"/>
      <c r="B2725" s="9"/>
      <c r="C2725" s="32"/>
      <c r="D2725" s="11">
        <f>Rend_Filetadores[[#This Row],[Filé produzido (kg)]]-Rend_Filetadores[[#This Row],[Correção]]</f>
        <v>0</v>
      </c>
      <c r="E2725" s="16"/>
      <c r="F2725" s="16"/>
      <c r="G2725" s="12" t="str">
        <f t="shared" si="42"/>
        <v/>
      </c>
      <c r="H2725" s="13">
        <f>COUNTIF(Rend_Filetadores[Data],Rend_Filetadores[[#This Row],[Data]])</f>
        <v>0</v>
      </c>
      <c r="I2725" s="23" t="str">
        <f>IFERROR(Rend_Filetadores[[#This Row],[Filé produzido (kg)]]/SUMIF(Rend_Filetadores[Data],Rend_Filetadores[[#This Row],[Data]],Rend_Filetadores[Filé produzido (kg)]),"")</f>
        <v/>
      </c>
    </row>
    <row r="2726" spans="1:9" x14ac:dyDescent="0.3">
      <c r="A2726" s="8"/>
      <c r="B2726" s="9"/>
      <c r="C2726" s="32"/>
      <c r="D2726" s="11">
        <f>Rend_Filetadores[[#This Row],[Filé produzido (kg)]]-Rend_Filetadores[[#This Row],[Correção]]</f>
        <v>0</v>
      </c>
      <c r="E2726" s="16"/>
      <c r="F2726" s="16"/>
      <c r="G2726" s="12" t="str">
        <f t="shared" si="42"/>
        <v/>
      </c>
      <c r="H2726" s="13">
        <f>COUNTIF(Rend_Filetadores[Data],Rend_Filetadores[[#This Row],[Data]])</f>
        <v>0</v>
      </c>
      <c r="I2726" s="23" t="str">
        <f>IFERROR(Rend_Filetadores[[#This Row],[Filé produzido (kg)]]/SUMIF(Rend_Filetadores[Data],Rend_Filetadores[[#This Row],[Data]],Rend_Filetadores[Filé produzido (kg)]),"")</f>
        <v/>
      </c>
    </row>
    <row r="2727" spans="1:9" x14ac:dyDescent="0.3">
      <c r="A2727" s="8"/>
      <c r="B2727" s="9"/>
      <c r="C2727" s="32"/>
      <c r="D2727" s="11">
        <f>Rend_Filetadores[[#This Row],[Filé produzido (kg)]]-Rend_Filetadores[[#This Row],[Correção]]</f>
        <v>0</v>
      </c>
      <c r="E2727" s="16"/>
      <c r="F2727" s="16"/>
      <c r="G2727" s="12" t="str">
        <f t="shared" si="42"/>
        <v/>
      </c>
      <c r="H2727" s="13">
        <f>COUNTIF(Rend_Filetadores[Data],Rend_Filetadores[[#This Row],[Data]])</f>
        <v>0</v>
      </c>
      <c r="I2727" s="23" t="str">
        <f>IFERROR(Rend_Filetadores[[#This Row],[Filé produzido (kg)]]/SUMIF(Rend_Filetadores[Data],Rend_Filetadores[[#This Row],[Data]],Rend_Filetadores[Filé produzido (kg)]),"")</f>
        <v/>
      </c>
    </row>
    <row r="2728" spans="1:9" x14ac:dyDescent="0.3">
      <c r="A2728" s="8"/>
      <c r="B2728" s="9"/>
      <c r="C2728" s="32"/>
      <c r="D2728" s="11">
        <f>Rend_Filetadores[[#This Row],[Filé produzido (kg)]]-Rend_Filetadores[[#This Row],[Correção]]</f>
        <v>0</v>
      </c>
      <c r="E2728" s="16"/>
      <c r="F2728" s="16"/>
      <c r="G2728" s="12" t="str">
        <f t="shared" si="42"/>
        <v/>
      </c>
      <c r="H2728" s="13">
        <f>COUNTIF(Rend_Filetadores[Data],Rend_Filetadores[[#This Row],[Data]])</f>
        <v>0</v>
      </c>
      <c r="I2728" s="23" t="str">
        <f>IFERROR(Rend_Filetadores[[#This Row],[Filé produzido (kg)]]/SUMIF(Rend_Filetadores[Data],Rend_Filetadores[[#This Row],[Data]],Rend_Filetadores[Filé produzido (kg)]),"")</f>
        <v/>
      </c>
    </row>
    <row r="2729" spans="1:9" x14ac:dyDescent="0.3">
      <c r="A2729" s="8"/>
      <c r="B2729" s="9"/>
      <c r="C2729" s="32"/>
      <c r="D2729" s="11">
        <f>Rend_Filetadores[[#This Row],[Filé produzido (kg)]]-Rend_Filetadores[[#This Row],[Correção]]</f>
        <v>0</v>
      </c>
      <c r="E2729" s="16"/>
      <c r="F2729" s="16"/>
      <c r="G2729" s="12" t="str">
        <f t="shared" si="42"/>
        <v/>
      </c>
      <c r="H2729" s="13">
        <f>COUNTIF(Rend_Filetadores[Data],Rend_Filetadores[[#This Row],[Data]])</f>
        <v>0</v>
      </c>
      <c r="I2729" s="23" t="str">
        <f>IFERROR(Rend_Filetadores[[#This Row],[Filé produzido (kg)]]/SUMIF(Rend_Filetadores[Data],Rend_Filetadores[[#This Row],[Data]],Rend_Filetadores[Filé produzido (kg)]),"")</f>
        <v/>
      </c>
    </row>
    <row r="2730" spans="1:9" x14ac:dyDescent="0.3">
      <c r="A2730" s="8"/>
      <c r="B2730" s="9"/>
      <c r="C2730" s="32"/>
      <c r="D2730" s="11">
        <f>Rend_Filetadores[[#This Row],[Filé produzido (kg)]]-Rend_Filetadores[[#This Row],[Correção]]</f>
        <v>0</v>
      </c>
      <c r="E2730" s="16"/>
      <c r="F2730" s="16"/>
      <c r="G2730" s="12" t="str">
        <f t="shared" si="42"/>
        <v/>
      </c>
      <c r="H2730" s="13">
        <f>COUNTIF(Rend_Filetadores[Data],Rend_Filetadores[[#This Row],[Data]])</f>
        <v>0</v>
      </c>
      <c r="I2730" s="23" t="str">
        <f>IFERROR(Rend_Filetadores[[#This Row],[Filé produzido (kg)]]/SUMIF(Rend_Filetadores[Data],Rend_Filetadores[[#This Row],[Data]],Rend_Filetadores[Filé produzido (kg)]),"")</f>
        <v/>
      </c>
    </row>
    <row r="2731" spans="1:9" x14ac:dyDescent="0.3">
      <c r="A2731" s="8"/>
      <c r="B2731" s="9"/>
      <c r="C2731" s="32"/>
      <c r="D2731" s="11">
        <f>Rend_Filetadores[[#This Row],[Filé produzido (kg)]]-Rend_Filetadores[[#This Row],[Correção]]</f>
        <v>0</v>
      </c>
      <c r="E2731" s="16"/>
      <c r="F2731" s="16"/>
      <c r="G2731" s="12" t="str">
        <f t="shared" si="42"/>
        <v/>
      </c>
      <c r="H2731" s="13">
        <f>COUNTIF(Rend_Filetadores[Data],Rend_Filetadores[[#This Row],[Data]])</f>
        <v>0</v>
      </c>
      <c r="I2731" s="23" t="str">
        <f>IFERROR(Rend_Filetadores[[#This Row],[Filé produzido (kg)]]/SUMIF(Rend_Filetadores[Data],Rend_Filetadores[[#This Row],[Data]],Rend_Filetadores[Filé produzido (kg)]),"")</f>
        <v/>
      </c>
    </row>
    <row r="2732" spans="1:9" x14ac:dyDescent="0.3">
      <c r="A2732" s="8"/>
      <c r="B2732" s="9"/>
      <c r="C2732" s="32"/>
      <c r="D2732" s="11">
        <f>Rend_Filetadores[[#This Row],[Filé produzido (kg)]]-Rend_Filetadores[[#This Row],[Correção]]</f>
        <v>0</v>
      </c>
      <c r="E2732" s="16"/>
      <c r="F2732" s="16"/>
      <c r="G2732" s="12" t="str">
        <f t="shared" si="42"/>
        <v/>
      </c>
      <c r="H2732" s="13">
        <f>COUNTIF(Rend_Filetadores[Data],Rend_Filetadores[[#This Row],[Data]])</f>
        <v>0</v>
      </c>
      <c r="I2732" s="23" t="str">
        <f>IFERROR(Rend_Filetadores[[#This Row],[Filé produzido (kg)]]/SUMIF(Rend_Filetadores[Data],Rend_Filetadores[[#This Row],[Data]],Rend_Filetadores[Filé produzido (kg)]),"")</f>
        <v/>
      </c>
    </row>
    <row r="2733" spans="1:9" x14ac:dyDescent="0.3">
      <c r="A2733" s="8"/>
      <c r="B2733" s="9"/>
      <c r="C2733" s="32"/>
      <c r="D2733" s="11">
        <f>Rend_Filetadores[[#This Row],[Filé produzido (kg)]]-Rend_Filetadores[[#This Row],[Correção]]</f>
        <v>0</v>
      </c>
      <c r="E2733" s="16"/>
      <c r="F2733" s="16"/>
      <c r="G2733" s="12" t="str">
        <f t="shared" si="42"/>
        <v/>
      </c>
      <c r="H2733" s="13">
        <f>COUNTIF(Rend_Filetadores[Data],Rend_Filetadores[[#This Row],[Data]])</f>
        <v>0</v>
      </c>
      <c r="I2733" s="23" t="str">
        <f>IFERROR(Rend_Filetadores[[#This Row],[Filé produzido (kg)]]/SUMIF(Rend_Filetadores[Data],Rend_Filetadores[[#This Row],[Data]],Rend_Filetadores[Filé produzido (kg)]),"")</f>
        <v/>
      </c>
    </row>
    <row r="2734" spans="1:9" x14ac:dyDescent="0.3">
      <c r="A2734" s="8"/>
      <c r="B2734" s="9"/>
      <c r="C2734" s="32"/>
      <c r="D2734" s="11">
        <f>Rend_Filetadores[[#This Row],[Filé produzido (kg)]]-Rend_Filetadores[[#This Row],[Correção]]</f>
        <v>0</v>
      </c>
      <c r="E2734" s="16"/>
      <c r="F2734" s="16"/>
      <c r="G2734" s="12" t="str">
        <f t="shared" si="42"/>
        <v/>
      </c>
      <c r="H2734" s="13">
        <f>COUNTIF(Rend_Filetadores[Data],Rend_Filetadores[[#This Row],[Data]])</f>
        <v>0</v>
      </c>
      <c r="I2734" s="23" t="str">
        <f>IFERROR(Rend_Filetadores[[#This Row],[Filé produzido (kg)]]/SUMIF(Rend_Filetadores[Data],Rend_Filetadores[[#This Row],[Data]],Rend_Filetadores[Filé produzido (kg)]),"")</f>
        <v/>
      </c>
    </row>
    <row r="2735" spans="1:9" x14ac:dyDescent="0.3">
      <c r="A2735" s="8"/>
      <c r="B2735" s="9"/>
      <c r="C2735" s="32"/>
      <c r="D2735" s="11">
        <f>Rend_Filetadores[[#This Row],[Filé produzido (kg)]]-Rend_Filetadores[[#This Row],[Correção]]</f>
        <v>0</v>
      </c>
      <c r="E2735" s="16"/>
      <c r="F2735" s="16"/>
      <c r="G2735" s="12" t="str">
        <f t="shared" si="42"/>
        <v/>
      </c>
      <c r="H2735" s="13">
        <f>COUNTIF(Rend_Filetadores[Data],Rend_Filetadores[[#This Row],[Data]])</f>
        <v>0</v>
      </c>
      <c r="I2735" s="23" t="str">
        <f>IFERROR(Rend_Filetadores[[#This Row],[Filé produzido (kg)]]/SUMIF(Rend_Filetadores[Data],Rend_Filetadores[[#This Row],[Data]],Rend_Filetadores[Filé produzido (kg)]),"")</f>
        <v/>
      </c>
    </row>
    <row r="2736" spans="1:9" x14ac:dyDescent="0.3">
      <c r="A2736" s="8"/>
      <c r="B2736" s="9"/>
      <c r="C2736" s="32"/>
      <c r="D2736" s="11">
        <f>Rend_Filetadores[[#This Row],[Filé produzido (kg)]]-Rend_Filetadores[[#This Row],[Correção]]</f>
        <v>0</v>
      </c>
      <c r="E2736" s="16"/>
      <c r="F2736" s="16"/>
      <c r="G2736" s="12"/>
      <c r="H2736" s="13">
        <f>COUNTIF(Rend_Filetadores[Data],Rend_Filetadores[[#This Row],[Data]])</f>
        <v>0</v>
      </c>
      <c r="I2736" s="23" t="str">
        <f>IFERROR(Rend_Filetadores[[#This Row],[Filé produzido (kg)]]/SUMIF(Rend_Filetadores[Data],Rend_Filetadores[[#This Row],[Data]],Rend_Filetadores[Filé produzido (kg)]),"")</f>
        <v/>
      </c>
    </row>
    <row r="2737" spans="1:9" x14ac:dyDescent="0.3">
      <c r="A2737" s="8"/>
      <c r="B2737" s="9"/>
      <c r="C2737" s="32"/>
      <c r="D2737" s="11">
        <f>Rend_Filetadores[[#This Row],[Filé produzido (kg)]]-Rend_Filetadores[[#This Row],[Correção]]</f>
        <v>0</v>
      </c>
      <c r="E2737" s="16"/>
      <c r="F2737" s="16"/>
      <c r="G2737" s="12" t="str">
        <f t="shared" ref="G2737:G2800" si="43">IFERROR(E2737/C2737,"")</f>
        <v/>
      </c>
      <c r="H2737" s="13">
        <f>COUNTIF(Rend_Filetadores[Data],Rend_Filetadores[[#This Row],[Data]])</f>
        <v>0</v>
      </c>
      <c r="I2737" s="23" t="str">
        <f>IFERROR(Rend_Filetadores[[#This Row],[Filé produzido (kg)]]/SUMIF(Rend_Filetadores[Data],Rend_Filetadores[[#This Row],[Data]],Rend_Filetadores[Filé produzido (kg)]),"")</f>
        <v/>
      </c>
    </row>
    <row r="2738" spans="1:9" x14ac:dyDescent="0.3">
      <c r="A2738" s="8"/>
      <c r="B2738" s="9"/>
      <c r="C2738" s="32"/>
      <c r="D2738" s="11">
        <f>Rend_Filetadores[[#This Row],[Filé produzido (kg)]]-Rend_Filetadores[[#This Row],[Correção]]</f>
        <v>0</v>
      </c>
      <c r="E2738" s="16"/>
      <c r="F2738" s="16"/>
      <c r="G2738" s="12" t="str">
        <f t="shared" si="43"/>
        <v/>
      </c>
      <c r="H2738" s="13">
        <f>COUNTIF(Rend_Filetadores[Data],Rend_Filetadores[[#This Row],[Data]])</f>
        <v>0</v>
      </c>
      <c r="I2738" s="23" t="str">
        <f>IFERROR(Rend_Filetadores[[#This Row],[Filé produzido (kg)]]/SUMIF(Rend_Filetadores[Data],Rend_Filetadores[[#This Row],[Data]],Rend_Filetadores[Filé produzido (kg)]),"")</f>
        <v/>
      </c>
    </row>
    <row r="2739" spans="1:9" x14ac:dyDescent="0.3">
      <c r="A2739" s="8"/>
      <c r="B2739" s="9"/>
      <c r="C2739" s="32"/>
      <c r="D2739" s="11">
        <f>Rend_Filetadores[[#This Row],[Filé produzido (kg)]]-Rend_Filetadores[[#This Row],[Correção]]</f>
        <v>0</v>
      </c>
      <c r="E2739" s="16"/>
      <c r="F2739" s="16"/>
      <c r="G2739" s="12" t="str">
        <f t="shared" si="43"/>
        <v/>
      </c>
      <c r="H2739" s="13">
        <f>COUNTIF(Rend_Filetadores[Data],Rend_Filetadores[[#This Row],[Data]])</f>
        <v>0</v>
      </c>
      <c r="I2739" s="23" t="str">
        <f>IFERROR(Rend_Filetadores[[#This Row],[Filé produzido (kg)]]/SUMIF(Rend_Filetadores[Data],Rend_Filetadores[[#This Row],[Data]],Rend_Filetadores[Filé produzido (kg)]),"")</f>
        <v/>
      </c>
    </row>
    <row r="2740" spans="1:9" x14ac:dyDescent="0.3">
      <c r="A2740" s="8"/>
      <c r="B2740" s="9"/>
      <c r="C2740" s="32"/>
      <c r="D2740" s="11">
        <f>Rend_Filetadores[[#This Row],[Filé produzido (kg)]]-Rend_Filetadores[[#This Row],[Correção]]</f>
        <v>0</v>
      </c>
      <c r="E2740" s="16"/>
      <c r="F2740" s="16"/>
      <c r="G2740" s="12" t="str">
        <f t="shared" si="43"/>
        <v/>
      </c>
      <c r="H2740" s="13">
        <f>COUNTIF(Rend_Filetadores[Data],Rend_Filetadores[[#This Row],[Data]])</f>
        <v>0</v>
      </c>
      <c r="I2740" s="23" t="str">
        <f>IFERROR(Rend_Filetadores[[#This Row],[Filé produzido (kg)]]/SUMIF(Rend_Filetadores[Data],Rend_Filetadores[[#This Row],[Data]],Rend_Filetadores[Filé produzido (kg)]),"")</f>
        <v/>
      </c>
    </row>
    <row r="2741" spans="1:9" x14ac:dyDescent="0.3">
      <c r="A2741" s="8"/>
      <c r="B2741" s="9"/>
      <c r="C2741" s="32"/>
      <c r="D2741" s="11">
        <f>Rend_Filetadores[[#This Row],[Filé produzido (kg)]]-Rend_Filetadores[[#This Row],[Correção]]</f>
        <v>0</v>
      </c>
      <c r="E2741" s="16"/>
      <c r="F2741" s="16"/>
      <c r="G2741" s="12" t="str">
        <f t="shared" si="43"/>
        <v/>
      </c>
      <c r="H2741" s="13">
        <f>COUNTIF(Rend_Filetadores[Data],Rend_Filetadores[[#This Row],[Data]])</f>
        <v>0</v>
      </c>
      <c r="I2741" s="23" t="str">
        <f>IFERROR(Rend_Filetadores[[#This Row],[Filé produzido (kg)]]/SUMIF(Rend_Filetadores[Data],Rend_Filetadores[[#This Row],[Data]],Rend_Filetadores[Filé produzido (kg)]),"")</f>
        <v/>
      </c>
    </row>
    <row r="2742" spans="1:9" x14ac:dyDescent="0.3">
      <c r="A2742" s="8"/>
      <c r="B2742" s="9"/>
      <c r="C2742" s="32"/>
      <c r="D2742" s="11">
        <f>Rend_Filetadores[[#This Row],[Filé produzido (kg)]]-Rend_Filetadores[[#This Row],[Correção]]</f>
        <v>0</v>
      </c>
      <c r="E2742" s="16"/>
      <c r="F2742" s="16"/>
      <c r="G2742" s="12" t="str">
        <f t="shared" si="43"/>
        <v/>
      </c>
      <c r="H2742" s="13">
        <f>COUNTIF(Rend_Filetadores[Data],Rend_Filetadores[[#This Row],[Data]])</f>
        <v>0</v>
      </c>
      <c r="I2742" s="23" t="str">
        <f>IFERROR(Rend_Filetadores[[#This Row],[Filé produzido (kg)]]/SUMIF(Rend_Filetadores[Data],Rend_Filetadores[[#This Row],[Data]],Rend_Filetadores[Filé produzido (kg)]),"")</f>
        <v/>
      </c>
    </row>
    <row r="2743" spans="1:9" x14ac:dyDescent="0.3">
      <c r="A2743" s="8"/>
      <c r="B2743" s="9"/>
      <c r="C2743" s="32"/>
      <c r="D2743" s="11">
        <f>Rend_Filetadores[[#This Row],[Filé produzido (kg)]]-Rend_Filetadores[[#This Row],[Correção]]</f>
        <v>0</v>
      </c>
      <c r="E2743" s="16"/>
      <c r="F2743" s="16"/>
      <c r="G2743" s="12" t="str">
        <f t="shared" si="43"/>
        <v/>
      </c>
      <c r="H2743" s="13">
        <f>COUNTIF(Rend_Filetadores[Data],Rend_Filetadores[[#This Row],[Data]])</f>
        <v>0</v>
      </c>
      <c r="I2743" s="23" t="str">
        <f>IFERROR(Rend_Filetadores[[#This Row],[Filé produzido (kg)]]/SUMIF(Rend_Filetadores[Data],Rend_Filetadores[[#This Row],[Data]],Rend_Filetadores[Filé produzido (kg)]),"")</f>
        <v/>
      </c>
    </row>
    <row r="2744" spans="1:9" x14ac:dyDescent="0.3">
      <c r="A2744" s="8"/>
      <c r="B2744" s="9"/>
      <c r="C2744" s="32"/>
      <c r="D2744" s="11">
        <f>Rend_Filetadores[[#This Row],[Filé produzido (kg)]]-Rend_Filetadores[[#This Row],[Correção]]</f>
        <v>0</v>
      </c>
      <c r="E2744" s="16"/>
      <c r="F2744" s="16"/>
      <c r="G2744" s="12" t="str">
        <f t="shared" si="43"/>
        <v/>
      </c>
      <c r="H2744" s="13">
        <f>COUNTIF(Rend_Filetadores[Data],Rend_Filetadores[[#This Row],[Data]])</f>
        <v>0</v>
      </c>
      <c r="I2744" s="23" t="str">
        <f>IFERROR(Rend_Filetadores[[#This Row],[Filé produzido (kg)]]/SUMIF(Rend_Filetadores[Data],Rend_Filetadores[[#This Row],[Data]],Rend_Filetadores[Filé produzido (kg)]),"")</f>
        <v/>
      </c>
    </row>
    <row r="2745" spans="1:9" x14ac:dyDescent="0.3">
      <c r="A2745" s="8"/>
      <c r="B2745" s="9"/>
      <c r="C2745" s="32"/>
      <c r="D2745" s="11">
        <f>Rend_Filetadores[[#This Row],[Filé produzido (kg)]]-Rend_Filetadores[[#This Row],[Correção]]</f>
        <v>0</v>
      </c>
      <c r="E2745" s="16"/>
      <c r="F2745" s="16"/>
      <c r="G2745" s="12" t="str">
        <f t="shared" si="43"/>
        <v/>
      </c>
      <c r="H2745" s="13">
        <f>COUNTIF(Rend_Filetadores[Data],Rend_Filetadores[[#This Row],[Data]])</f>
        <v>0</v>
      </c>
      <c r="I2745" s="23" t="str">
        <f>IFERROR(Rend_Filetadores[[#This Row],[Filé produzido (kg)]]/SUMIF(Rend_Filetadores[Data],Rend_Filetadores[[#This Row],[Data]],Rend_Filetadores[Filé produzido (kg)]),"")</f>
        <v/>
      </c>
    </row>
    <row r="2746" spans="1:9" x14ac:dyDescent="0.3">
      <c r="A2746" s="8"/>
      <c r="B2746" s="9"/>
      <c r="C2746" s="32"/>
      <c r="D2746" s="11">
        <f>Rend_Filetadores[[#This Row],[Filé produzido (kg)]]-Rend_Filetadores[[#This Row],[Correção]]</f>
        <v>0</v>
      </c>
      <c r="E2746" s="16"/>
      <c r="F2746" s="16"/>
      <c r="G2746" s="12" t="str">
        <f t="shared" si="43"/>
        <v/>
      </c>
      <c r="H2746" s="13">
        <f>COUNTIF(Rend_Filetadores[Data],Rend_Filetadores[[#This Row],[Data]])</f>
        <v>0</v>
      </c>
      <c r="I2746" s="23" t="str">
        <f>IFERROR(Rend_Filetadores[[#This Row],[Filé produzido (kg)]]/SUMIF(Rend_Filetadores[Data],Rend_Filetadores[[#This Row],[Data]],Rend_Filetadores[Filé produzido (kg)]),"")</f>
        <v/>
      </c>
    </row>
    <row r="2747" spans="1:9" x14ac:dyDescent="0.3">
      <c r="A2747" s="8"/>
      <c r="B2747" s="9"/>
      <c r="C2747" s="32"/>
      <c r="D2747" s="11">
        <f>Rend_Filetadores[[#This Row],[Filé produzido (kg)]]-Rend_Filetadores[[#This Row],[Correção]]</f>
        <v>0</v>
      </c>
      <c r="E2747" s="16"/>
      <c r="F2747" s="16"/>
      <c r="G2747" s="12" t="str">
        <f t="shared" si="43"/>
        <v/>
      </c>
      <c r="H2747" s="13">
        <f>COUNTIF(Rend_Filetadores[Data],Rend_Filetadores[[#This Row],[Data]])</f>
        <v>0</v>
      </c>
      <c r="I2747" s="23" t="str">
        <f>IFERROR(Rend_Filetadores[[#This Row],[Filé produzido (kg)]]/SUMIF(Rend_Filetadores[Data],Rend_Filetadores[[#This Row],[Data]],Rend_Filetadores[Filé produzido (kg)]),"")</f>
        <v/>
      </c>
    </row>
    <row r="2748" spans="1:9" x14ac:dyDescent="0.3">
      <c r="A2748" s="8"/>
      <c r="B2748" s="9"/>
      <c r="C2748" s="32"/>
      <c r="D2748" s="11">
        <f>Rend_Filetadores[[#This Row],[Filé produzido (kg)]]-Rend_Filetadores[[#This Row],[Correção]]</f>
        <v>0</v>
      </c>
      <c r="E2748" s="16"/>
      <c r="F2748" s="16"/>
      <c r="G2748" s="12" t="str">
        <f t="shared" si="43"/>
        <v/>
      </c>
      <c r="H2748" s="13">
        <f>COUNTIF(Rend_Filetadores[Data],Rend_Filetadores[[#This Row],[Data]])</f>
        <v>0</v>
      </c>
      <c r="I2748" s="23" t="str">
        <f>IFERROR(Rend_Filetadores[[#This Row],[Filé produzido (kg)]]/SUMIF(Rend_Filetadores[Data],Rend_Filetadores[[#This Row],[Data]],Rend_Filetadores[Filé produzido (kg)]),"")</f>
        <v/>
      </c>
    </row>
    <row r="2749" spans="1:9" x14ac:dyDescent="0.3">
      <c r="A2749" s="8"/>
      <c r="B2749" s="9"/>
      <c r="C2749" s="32"/>
      <c r="D2749" s="11">
        <f>Rend_Filetadores[[#This Row],[Filé produzido (kg)]]-Rend_Filetadores[[#This Row],[Correção]]</f>
        <v>0</v>
      </c>
      <c r="E2749" s="16"/>
      <c r="F2749" s="16"/>
      <c r="G2749" s="12" t="str">
        <f t="shared" si="43"/>
        <v/>
      </c>
      <c r="H2749" s="13">
        <f>COUNTIF(Rend_Filetadores[Data],Rend_Filetadores[[#This Row],[Data]])</f>
        <v>0</v>
      </c>
      <c r="I2749" s="23" t="str">
        <f>IFERROR(Rend_Filetadores[[#This Row],[Filé produzido (kg)]]/SUMIF(Rend_Filetadores[Data],Rend_Filetadores[[#This Row],[Data]],Rend_Filetadores[Filé produzido (kg)]),"")</f>
        <v/>
      </c>
    </row>
    <row r="2750" spans="1:9" x14ac:dyDescent="0.3">
      <c r="A2750" s="8"/>
      <c r="B2750" s="9"/>
      <c r="C2750" s="32"/>
      <c r="D2750" s="11">
        <f>Rend_Filetadores[[#This Row],[Filé produzido (kg)]]-Rend_Filetadores[[#This Row],[Correção]]</f>
        <v>0</v>
      </c>
      <c r="E2750" s="16"/>
      <c r="F2750" s="16"/>
      <c r="G2750" s="12" t="str">
        <f t="shared" si="43"/>
        <v/>
      </c>
      <c r="H2750" s="13">
        <f>COUNTIF(Rend_Filetadores[Data],Rend_Filetadores[[#This Row],[Data]])</f>
        <v>0</v>
      </c>
      <c r="I2750" s="23" t="str">
        <f>IFERROR(Rend_Filetadores[[#This Row],[Filé produzido (kg)]]/SUMIF(Rend_Filetadores[Data],Rend_Filetadores[[#This Row],[Data]],Rend_Filetadores[Filé produzido (kg)]),"")</f>
        <v/>
      </c>
    </row>
    <row r="2751" spans="1:9" x14ac:dyDescent="0.3">
      <c r="A2751" s="8"/>
      <c r="B2751" s="9"/>
      <c r="C2751" s="32"/>
      <c r="D2751" s="11">
        <f>Rend_Filetadores[[#This Row],[Filé produzido (kg)]]-Rend_Filetadores[[#This Row],[Correção]]</f>
        <v>0</v>
      </c>
      <c r="E2751" s="16"/>
      <c r="F2751" s="16"/>
      <c r="G2751" s="12" t="str">
        <f t="shared" si="43"/>
        <v/>
      </c>
      <c r="H2751" s="13">
        <f>COUNTIF(Rend_Filetadores[Data],Rend_Filetadores[[#This Row],[Data]])</f>
        <v>0</v>
      </c>
      <c r="I2751" s="23" t="str">
        <f>IFERROR(Rend_Filetadores[[#This Row],[Filé produzido (kg)]]/SUMIF(Rend_Filetadores[Data],Rend_Filetadores[[#This Row],[Data]],Rend_Filetadores[Filé produzido (kg)]),"")</f>
        <v/>
      </c>
    </row>
    <row r="2752" spans="1:9" x14ac:dyDescent="0.3">
      <c r="A2752" s="8"/>
      <c r="B2752" s="9"/>
      <c r="C2752" s="32"/>
      <c r="D2752" s="11">
        <f>Rend_Filetadores[[#This Row],[Filé produzido (kg)]]-Rend_Filetadores[[#This Row],[Correção]]</f>
        <v>0</v>
      </c>
      <c r="E2752" s="16"/>
      <c r="F2752" s="16"/>
      <c r="G2752" s="12" t="str">
        <f t="shared" si="43"/>
        <v/>
      </c>
      <c r="H2752" s="13">
        <f>COUNTIF(Rend_Filetadores[Data],Rend_Filetadores[[#This Row],[Data]])</f>
        <v>0</v>
      </c>
      <c r="I2752" s="23" t="str">
        <f>IFERROR(Rend_Filetadores[[#This Row],[Filé produzido (kg)]]/SUMIF(Rend_Filetadores[Data],Rend_Filetadores[[#This Row],[Data]],Rend_Filetadores[Filé produzido (kg)]),"")</f>
        <v/>
      </c>
    </row>
    <row r="2753" spans="1:9" x14ac:dyDescent="0.3">
      <c r="A2753" s="8"/>
      <c r="B2753" s="9"/>
      <c r="C2753" s="32"/>
      <c r="D2753" s="11">
        <f>Rend_Filetadores[[#This Row],[Filé produzido (kg)]]-Rend_Filetadores[[#This Row],[Correção]]</f>
        <v>0</v>
      </c>
      <c r="E2753" s="16"/>
      <c r="F2753" s="16"/>
      <c r="G2753" s="12" t="str">
        <f t="shared" si="43"/>
        <v/>
      </c>
      <c r="H2753" s="13">
        <f>COUNTIF(Rend_Filetadores[Data],Rend_Filetadores[[#This Row],[Data]])</f>
        <v>0</v>
      </c>
      <c r="I2753" s="23" t="str">
        <f>IFERROR(Rend_Filetadores[[#This Row],[Filé produzido (kg)]]/SUMIF(Rend_Filetadores[Data],Rend_Filetadores[[#This Row],[Data]],Rend_Filetadores[Filé produzido (kg)]),"")</f>
        <v/>
      </c>
    </row>
    <row r="2754" spans="1:9" x14ac:dyDescent="0.3">
      <c r="A2754" s="8"/>
      <c r="B2754" s="9"/>
      <c r="C2754" s="32"/>
      <c r="D2754" s="11">
        <f>Rend_Filetadores[[#This Row],[Filé produzido (kg)]]-Rend_Filetadores[[#This Row],[Correção]]</f>
        <v>0</v>
      </c>
      <c r="E2754" s="16"/>
      <c r="F2754" s="16"/>
      <c r="G2754" s="12" t="str">
        <f t="shared" si="43"/>
        <v/>
      </c>
      <c r="H2754" s="13">
        <f>COUNTIF(Rend_Filetadores[Data],Rend_Filetadores[[#This Row],[Data]])</f>
        <v>0</v>
      </c>
      <c r="I2754" s="23" t="str">
        <f>IFERROR(Rend_Filetadores[[#This Row],[Filé produzido (kg)]]/SUMIF(Rend_Filetadores[Data],Rend_Filetadores[[#This Row],[Data]],Rend_Filetadores[Filé produzido (kg)]),"")</f>
        <v/>
      </c>
    </row>
    <row r="2755" spans="1:9" x14ac:dyDescent="0.3">
      <c r="A2755" s="8"/>
      <c r="B2755" s="9"/>
      <c r="C2755" s="32"/>
      <c r="D2755" s="11">
        <f>Rend_Filetadores[[#This Row],[Filé produzido (kg)]]-Rend_Filetadores[[#This Row],[Correção]]</f>
        <v>0</v>
      </c>
      <c r="E2755" s="16"/>
      <c r="F2755" s="16"/>
      <c r="G2755" s="12" t="str">
        <f t="shared" si="43"/>
        <v/>
      </c>
      <c r="H2755" s="13">
        <f>COUNTIF(Rend_Filetadores[Data],Rend_Filetadores[[#This Row],[Data]])</f>
        <v>0</v>
      </c>
      <c r="I2755" s="23" t="str">
        <f>IFERROR(Rend_Filetadores[[#This Row],[Filé produzido (kg)]]/SUMIF(Rend_Filetadores[Data],Rend_Filetadores[[#This Row],[Data]],Rend_Filetadores[Filé produzido (kg)]),"")</f>
        <v/>
      </c>
    </row>
    <row r="2756" spans="1:9" x14ac:dyDescent="0.3">
      <c r="A2756" s="8"/>
      <c r="B2756" s="9"/>
      <c r="C2756" s="32"/>
      <c r="D2756" s="11">
        <f>Rend_Filetadores[[#This Row],[Filé produzido (kg)]]-Rend_Filetadores[[#This Row],[Correção]]</f>
        <v>0</v>
      </c>
      <c r="E2756" s="16"/>
      <c r="F2756" s="16"/>
      <c r="G2756" s="12" t="str">
        <f t="shared" si="43"/>
        <v/>
      </c>
      <c r="H2756" s="13">
        <f>COUNTIF(Rend_Filetadores[Data],Rend_Filetadores[[#This Row],[Data]])</f>
        <v>0</v>
      </c>
      <c r="I2756" s="23" t="str">
        <f>IFERROR(Rend_Filetadores[[#This Row],[Filé produzido (kg)]]/SUMIF(Rend_Filetadores[Data],Rend_Filetadores[[#This Row],[Data]],Rend_Filetadores[Filé produzido (kg)]),"")</f>
        <v/>
      </c>
    </row>
    <row r="2757" spans="1:9" x14ac:dyDescent="0.3">
      <c r="A2757" s="8"/>
      <c r="B2757" s="9"/>
      <c r="C2757" s="32"/>
      <c r="D2757" s="11">
        <f>Rend_Filetadores[[#This Row],[Filé produzido (kg)]]-Rend_Filetadores[[#This Row],[Correção]]</f>
        <v>0</v>
      </c>
      <c r="E2757" s="16"/>
      <c r="F2757" s="16"/>
      <c r="G2757" s="12" t="str">
        <f t="shared" si="43"/>
        <v/>
      </c>
      <c r="H2757" s="13">
        <f>COUNTIF(Rend_Filetadores[Data],Rend_Filetadores[[#This Row],[Data]])</f>
        <v>0</v>
      </c>
      <c r="I2757" s="23" t="str">
        <f>IFERROR(Rend_Filetadores[[#This Row],[Filé produzido (kg)]]/SUMIF(Rend_Filetadores[Data],Rend_Filetadores[[#This Row],[Data]],Rend_Filetadores[Filé produzido (kg)]),"")</f>
        <v/>
      </c>
    </row>
    <row r="2758" spans="1:9" x14ac:dyDescent="0.3">
      <c r="A2758" s="8"/>
      <c r="B2758" s="9"/>
      <c r="C2758" s="32"/>
      <c r="D2758" s="11">
        <f>Rend_Filetadores[[#This Row],[Filé produzido (kg)]]-Rend_Filetadores[[#This Row],[Correção]]</f>
        <v>0</v>
      </c>
      <c r="E2758" s="16"/>
      <c r="F2758" s="16"/>
      <c r="G2758" s="12" t="str">
        <f t="shared" si="43"/>
        <v/>
      </c>
      <c r="H2758" s="13">
        <f>COUNTIF(Rend_Filetadores[Data],Rend_Filetadores[[#This Row],[Data]])</f>
        <v>0</v>
      </c>
      <c r="I2758" s="23" t="str">
        <f>IFERROR(Rend_Filetadores[[#This Row],[Filé produzido (kg)]]/SUMIF(Rend_Filetadores[Data],Rend_Filetadores[[#This Row],[Data]],Rend_Filetadores[Filé produzido (kg)]),"")</f>
        <v/>
      </c>
    </row>
    <row r="2759" spans="1:9" x14ac:dyDescent="0.3">
      <c r="A2759" s="8"/>
      <c r="B2759" s="9"/>
      <c r="C2759" s="32"/>
      <c r="D2759" s="11">
        <f>Rend_Filetadores[[#This Row],[Filé produzido (kg)]]-Rend_Filetadores[[#This Row],[Correção]]</f>
        <v>0</v>
      </c>
      <c r="E2759" s="16"/>
      <c r="F2759" s="16"/>
      <c r="G2759" s="12" t="str">
        <f t="shared" si="43"/>
        <v/>
      </c>
      <c r="H2759" s="13">
        <f>COUNTIF(Rend_Filetadores[Data],Rend_Filetadores[[#This Row],[Data]])</f>
        <v>0</v>
      </c>
      <c r="I2759" s="23" t="str">
        <f>IFERROR(Rend_Filetadores[[#This Row],[Filé produzido (kg)]]/SUMIF(Rend_Filetadores[Data],Rend_Filetadores[[#This Row],[Data]],Rend_Filetadores[Filé produzido (kg)]),"")</f>
        <v/>
      </c>
    </row>
    <row r="2760" spans="1:9" x14ac:dyDescent="0.3">
      <c r="A2760" s="8"/>
      <c r="B2760" s="9"/>
      <c r="C2760" s="32"/>
      <c r="D2760" s="11">
        <f>Rend_Filetadores[[#This Row],[Filé produzido (kg)]]-Rend_Filetadores[[#This Row],[Correção]]</f>
        <v>0</v>
      </c>
      <c r="E2760" s="16"/>
      <c r="F2760" s="16"/>
      <c r="G2760" s="12" t="str">
        <f t="shared" si="43"/>
        <v/>
      </c>
      <c r="H2760" s="13">
        <f>COUNTIF(Rend_Filetadores[Data],Rend_Filetadores[[#This Row],[Data]])</f>
        <v>0</v>
      </c>
      <c r="I2760" s="23" t="str">
        <f>IFERROR(Rend_Filetadores[[#This Row],[Filé produzido (kg)]]/SUMIF(Rend_Filetadores[Data],Rend_Filetadores[[#This Row],[Data]],Rend_Filetadores[Filé produzido (kg)]),"")</f>
        <v/>
      </c>
    </row>
    <row r="2761" spans="1:9" x14ac:dyDescent="0.3">
      <c r="A2761" s="8"/>
      <c r="B2761" s="9"/>
      <c r="C2761" s="32"/>
      <c r="D2761" s="11">
        <f>Rend_Filetadores[[#This Row],[Filé produzido (kg)]]-Rend_Filetadores[[#This Row],[Correção]]</f>
        <v>0</v>
      </c>
      <c r="E2761" s="16"/>
      <c r="F2761" s="16"/>
      <c r="G2761" s="12" t="str">
        <f t="shared" si="43"/>
        <v/>
      </c>
      <c r="H2761" s="13">
        <f>COUNTIF(Rend_Filetadores[Data],Rend_Filetadores[[#This Row],[Data]])</f>
        <v>0</v>
      </c>
      <c r="I2761" s="23" t="str">
        <f>IFERROR(Rend_Filetadores[[#This Row],[Filé produzido (kg)]]/SUMIF(Rend_Filetadores[Data],Rend_Filetadores[[#This Row],[Data]],Rend_Filetadores[Filé produzido (kg)]),"")</f>
        <v/>
      </c>
    </row>
    <row r="2762" spans="1:9" x14ac:dyDescent="0.3">
      <c r="A2762" s="8"/>
      <c r="B2762" s="9"/>
      <c r="C2762" s="32"/>
      <c r="D2762" s="11">
        <f>Rend_Filetadores[[#This Row],[Filé produzido (kg)]]-Rend_Filetadores[[#This Row],[Correção]]</f>
        <v>0</v>
      </c>
      <c r="E2762" s="16"/>
      <c r="F2762" s="16"/>
      <c r="G2762" s="12" t="str">
        <f t="shared" si="43"/>
        <v/>
      </c>
      <c r="H2762" s="13">
        <f>COUNTIF(Rend_Filetadores[Data],Rend_Filetadores[[#This Row],[Data]])</f>
        <v>0</v>
      </c>
      <c r="I2762" s="23" t="str">
        <f>IFERROR(Rend_Filetadores[[#This Row],[Filé produzido (kg)]]/SUMIF(Rend_Filetadores[Data],Rend_Filetadores[[#This Row],[Data]],Rend_Filetadores[Filé produzido (kg)]),"")</f>
        <v/>
      </c>
    </row>
    <row r="2763" spans="1:9" x14ac:dyDescent="0.3">
      <c r="A2763" s="8"/>
      <c r="B2763" s="9"/>
      <c r="C2763" s="32"/>
      <c r="D2763" s="11">
        <f>Rend_Filetadores[[#This Row],[Filé produzido (kg)]]-Rend_Filetadores[[#This Row],[Correção]]</f>
        <v>0</v>
      </c>
      <c r="E2763" s="16"/>
      <c r="F2763" s="16"/>
      <c r="G2763" s="12" t="str">
        <f t="shared" si="43"/>
        <v/>
      </c>
      <c r="H2763" s="13">
        <f>COUNTIF(Rend_Filetadores[Data],Rend_Filetadores[[#This Row],[Data]])</f>
        <v>0</v>
      </c>
      <c r="I2763" s="23" t="str">
        <f>IFERROR(Rend_Filetadores[[#This Row],[Filé produzido (kg)]]/SUMIF(Rend_Filetadores[Data],Rend_Filetadores[[#This Row],[Data]],Rend_Filetadores[Filé produzido (kg)]),"")</f>
        <v/>
      </c>
    </row>
    <row r="2764" spans="1:9" x14ac:dyDescent="0.3">
      <c r="A2764" s="8"/>
      <c r="B2764" s="9"/>
      <c r="C2764" s="32"/>
      <c r="D2764" s="11">
        <f>Rend_Filetadores[[#This Row],[Filé produzido (kg)]]-Rend_Filetadores[[#This Row],[Correção]]</f>
        <v>0</v>
      </c>
      <c r="E2764" s="16"/>
      <c r="F2764" s="16"/>
      <c r="G2764" s="12" t="str">
        <f t="shared" si="43"/>
        <v/>
      </c>
      <c r="H2764" s="13">
        <f>COUNTIF(Rend_Filetadores[Data],Rend_Filetadores[[#This Row],[Data]])</f>
        <v>0</v>
      </c>
      <c r="I2764" s="23" t="str">
        <f>IFERROR(Rend_Filetadores[[#This Row],[Filé produzido (kg)]]/SUMIF(Rend_Filetadores[Data],Rend_Filetadores[[#This Row],[Data]],Rend_Filetadores[Filé produzido (kg)]),"")</f>
        <v/>
      </c>
    </row>
    <row r="2765" spans="1:9" x14ac:dyDescent="0.3">
      <c r="A2765" s="8"/>
      <c r="B2765" s="9"/>
      <c r="C2765" s="32"/>
      <c r="D2765" s="11">
        <f>Rend_Filetadores[[#This Row],[Filé produzido (kg)]]-Rend_Filetadores[[#This Row],[Correção]]</f>
        <v>0</v>
      </c>
      <c r="E2765" s="16"/>
      <c r="F2765" s="16"/>
      <c r="G2765" s="12" t="str">
        <f t="shared" si="43"/>
        <v/>
      </c>
      <c r="H2765" s="13">
        <f>COUNTIF(Rend_Filetadores[Data],Rend_Filetadores[[#This Row],[Data]])</f>
        <v>0</v>
      </c>
      <c r="I2765" s="23" t="str">
        <f>IFERROR(Rend_Filetadores[[#This Row],[Filé produzido (kg)]]/SUMIF(Rend_Filetadores[Data],Rend_Filetadores[[#This Row],[Data]],Rend_Filetadores[Filé produzido (kg)]),"")</f>
        <v/>
      </c>
    </row>
    <row r="2766" spans="1:9" x14ac:dyDescent="0.3">
      <c r="A2766" s="8"/>
      <c r="B2766" s="9"/>
      <c r="C2766" s="32"/>
      <c r="D2766" s="11">
        <f>Rend_Filetadores[[#This Row],[Filé produzido (kg)]]-Rend_Filetadores[[#This Row],[Correção]]</f>
        <v>0</v>
      </c>
      <c r="E2766" s="16"/>
      <c r="F2766" s="16"/>
      <c r="G2766" s="12" t="str">
        <f t="shared" si="43"/>
        <v/>
      </c>
      <c r="H2766" s="13">
        <f>COUNTIF(Rend_Filetadores[Data],Rend_Filetadores[[#This Row],[Data]])</f>
        <v>0</v>
      </c>
      <c r="I2766" s="23" t="str">
        <f>IFERROR(Rend_Filetadores[[#This Row],[Filé produzido (kg)]]/SUMIF(Rend_Filetadores[Data],Rend_Filetadores[[#This Row],[Data]],Rend_Filetadores[Filé produzido (kg)]),"")</f>
        <v/>
      </c>
    </row>
    <row r="2767" spans="1:9" x14ac:dyDescent="0.3">
      <c r="A2767" s="8"/>
      <c r="B2767" s="9"/>
      <c r="C2767" s="32"/>
      <c r="D2767" s="11">
        <f>Rend_Filetadores[[#This Row],[Filé produzido (kg)]]-Rend_Filetadores[[#This Row],[Correção]]</f>
        <v>0</v>
      </c>
      <c r="E2767" s="16"/>
      <c r="F2767" s="16"/>
      <c r="G2767" s="12" t="str">
        <f t="shared" si="43"/>
        <v/>
      </c>
      <c r="H2767" s="13">
        <f>COUNTIF(Rend_Filetadores[Data],Rend_Filetadores[[#This Row],[Data]])</f>
        <v>0</v>
      </c>
      <c r="I2767" s="23" t="str">
        <f>IFERROR(Rend_Filetadores[[#This Row],[Filé produzido (kg)]]/SUMIF(Rend_Filetadores[Data],Rend_Filetadores[[#This Row],[Data]],Rend_Filetadores[Filé produzido (kg)]),"")</f>
        <v/>
      </c>
    </row>
    <row r="2768" spans="1:9" x14ac:dyDescent="0.3">
      <c r="A2768" s="8"/>
      <c r="B2768" s="9"/>
      <c r="C2768" s="32"/>
      <c r="D2768" s="11">
        <f>Rend_Filetadores[[#This Row],[Filé produzido (kg)]]-Rend_Filetadores[[#This Row],[Correção]]</f>
        <v>0</v>
      </c>
      <c r="E2768" s="16"/>
      <c r="F2768" s="16"/>
      <c r="G2768" s="12" t="str">
        <f t="shared" si="43"/>
        <v/>
      </c>
      <c r="H2768" s="13">
        <f>COUNTIF(Rend_Filetadores[Data],Rend_Filetadores[[#This Row],[Data]])</f>
        <v>0</v>
      </c>
      <c r="I2768" s="23" t="str">
        <f>IFERROR(Rend_Filetadores[[#This Row],[Filé produzido (kg)]]/SUMIF(Rend_Filetadores[Data],Rend_Filetadores[[#This Row],[Data]],Rend_Filetadores[Filé produzido (kg)]),"")</f>
        <v/>
      </c>
    </row>
    <row r="2769" spans="1:9" x14ac:dyDescent="0.3">
      <c r="A2769" s="8"/>
      <c r="B2769" s="9"/>
      <c r="C2769" s="32"/>
      <c r="D2769" s="11">
        <f>Rend_Filetadores[[#This Row],[Filé produzido (kg)]]-Rend_Filetadores[[#This Row],[Correção]]</f>
        <v>0</v>
      </c>
      <c r="E2769" s="16"/>
      <c r="F2769" s="16"/>
      <c r="G2769" s="12" t="str">
        <f t="shared" si="43"/>
        <v/>
      </c>
      <c r="H2769" s="13">
        <f>COUNTIF(Rend_Filetadores[Data],Rend_Filetadores[[#This Row],[Data]])</f>
        <v>0</v>
      </c>
      <c r="I2769" s="23" t="str">
        <f>IFERROR(Rend_Filetadores[[#This Row],[Filé produzido (kg)]]/SUMIF(Rend_Filetadores[Data],Rend_Filetadores[[#This Row],[Data]],Rend_Filetadores[Filé produzido (kg)]),"")</f>
        <v/>
      </c>
    </row>
    <row r="2770" spans="1:9" x14ac:dyDescent="0.3">
      <c r="A2770" s="8"/>
      <c r="B2770" s="9"/>
      <c r="C2770" s="32"/>
      <c r="D2770" s="11">
        <f>Rend_Filetadores[[#This Row],[Filé produzido (kg)]]-Rend_Filetadores[[#This Row],[Correção]]</f>
        <v>0</v>
      </c>
      <c r="E2770" s="16"/>
      <c r="F2770" s="16"/>
      <c r="G2770" s="12" t="str">
        <f t="shared" si="43"/>
        <v/>
      </c>
      <c r="H2770" s="13">
        <f>COUNTIF(Rend_Filetadores[Data],Rend_Filetadores[[#This Row],[Data]])</f>
        <v>0</v>
      </c>
      <c r="I2770" s="23" t="str">
        <f>IFERROR(Rend_Filetadores[[#This Row],[Filé produzido (kg)]]/SUMIF(Rend_Filetadores[Data],Rend_Filetadores[[#This Row],[Data]],Rend_Filetadores[Filé produzido (kg)]),"")</f>
        <v/>
      </c>
    </row>
    <row r="2771" spans="1:9" x14ac:dyDescent="0.3">
      <c r="A2771" s="8"/>
      <c r="B2771" s="9"/>
      <c r="C2771" s="32"/>
      <c r="D2771" s="11">
        <f>Rend_Filetadores[[#This Row],[Filé produzido (kg)]]-Rend_Filetadores[[#This Row],[Correção]]</f>
        <v>0</v>
      </c>
      <c r="E2771" s="16"/>
      <c r="F2771" s="16"/>
      <c r="G2771" s="12" t="str">
        <f t="shared" si="43"/>
        <v/>
      </c>
      <c r="H2771" s="13">
        <f>COUNTIF(Rend_Filetadores[Data],Rend_Filetadores[[#This Row],[Data]])</f>
        <v>0</v>
      </c>
      <c r="I2771" s="23" t="str">
        <f>IFERROR(Rend_Filetadores[[#This Row],[Filé produzido (kg)]]/SUMIF(Rend_Filetadores[Data],Rend_Filetadores[[#This Row],[Data]],Rend_Filetadores[Filé produzido (kg)]),"")</f>
        <v/>
      </c>
    </row>
    <row r="2772" spans="1:9" x14ac:dyDescent="0.3">
      <c r="A2772" s="8"/>
      <c r="B2772" s="9"/>
      <c r="C2772" s="32"/>
      <c r="D2772" s="11">
        <f>Rend_Filetadores[[#This Row],[Filé produzido (kg)]]-Rend_Filetadores[[#This Row],[Correção]]</f>
        <v>0</v>
      </c>
      <c r="E2772" s="16"/>
      <c r="F2772" s="16"/>
      <c r="G2772" s="12" t="str">
        <f t="shared" si="43"/>
        <v/>
      </c>
      <c r="H2772" s="13">
        <f>COUNTIF(Rend_Filetadores[Data],Rend_Filetadores[[#This Row],[Data]])</f>
        <v>0</v>
      </c>
      <c r="I2772" s="23" t="str">
        <f>IFERROR(Rend_Filetadores[[#This Row],[Filé produzido (kg)]]/SUMIF(Rend_Filetadores[Data],Rend_Filetadores[[#This Row],[Data]],Rend_Filetadores[Filé produzido (kg)]),"")</f>
        <v/>
      </c>
    </row>
    <row r="2773" spans="1:9" x14ac:dyDescent="0.3">
      <c r="A2773" s="8"/>
      <c r="B2773" s="9"/>
      <c r="C2773" s="32"/>
      <c r="D2773" s="11">
        <f>Rend_Filetadores[[#This Row],[Filé produzido (kg)]]-Rend_Filetadores[[#This Row],[Correção]]</f>
        <v>0</v>
      </c>
      <c r="E2773" s="16"/>
      <c r="F2773" s="16"/>
      <c r="G2773" s="12" t="str">
        <f t="shared" si="43"/>
        <v/>
      </c>
      <c r="H2773" s="13">
        <f>COUNTIF(Rend_Filetadores[Data],Rend_Filetadores[[#This Row],[Data]])</f>
        <v>0</v>
      </c>
      <c r="I2773" s="23" t="str">
        <f>IFERROR(Rend_Filetadores[[#This Row],[Filé produzido (kg)]]/SUMIF(Rend_Filetadores[Data],Rend_Filetadores[[#This Row],[Data]],Rend_Filetadores[Filé produzido (kg)]),"")</f>
        <v/>
      </c>
    </row>
    <row r="2774" spans="1:9" x14ac:dyDescent="0.3">
      <c r="A2774" s="8"/>
      <c r="B2774" s="9"/>
      <c r="C2774" s="32"/>
      <c r="D2774" s="11">
        <f>Rend_Filetadores[[#This Row],[Filé produzido (kg)]]-Rend_Filetadores[[#This Row],[Correção]]</f>
        <v>0</v>
      </c>
      <c r="E2774" s="16"/>
      <c r="F2774" s="16"/>
      <c r="G2774" s="12" t="str">
        <f t="shared" si="43"/>
        <v/>
      </c>
      <c r="H2774" s="13">
        <f>COUNTIF(Rend_Filetadores[Data],Rend_Filetadores[[#This Row],[Data]])</f>
        <v>0</v>
      </c>
      <c r="I2774" s="23" t="str">
        <f>IFERROR(Rend_Filetadores[[#This Row],[Filé produzido (kg)]]/SUMIF(Rend_Filetadores[Data],Rend_Filetadores[[#This Row],[Data]],Rend_Filetadores[Filé produzido (kg)]),"")</f>
        <v/>
      </c>
    </row>
    <row r="2775" spans="1:9" x14ac:dyDescent="0.3">
      <c r="A2775" s="8"/>
      <c r="B2775" s="9"/>
      <c r="C2775" s="32"/>
      <c r="D2775" s="11">
        <f>Rend_Filetadores[[#This Row],[Filé produzido (kg)]]-Rend_Filetadores[[#This Row],[Correção]]</f>
        <v>0</v>
      </c>
      <c r="E2775" s="16"/>
      <c r="F2775" s="16"/>
      <c r="G2775" s="12" t="str">
        <f t="shared" si="43"/>
        <v/>
      </c>
      <c r="H2775" s="13">
        <f>COUNTIF(Rend_Filetadores[Data],Rend_Filetadores[[#This Row],[Data]])</f>
        <v>0</v>
      </c>
      <c r="I2775" s="23" t="str">
        <f>IFERROR(Rend_Filetadores[[#This Row],[Filé produzido (kg)]]/SUMIF(Rend_Filetadores[Data],Rend_Filetadores[[#This Row],[Data]],Rend_Filetadores[Filé produzido (kg)]),"")</f>
        <v/>
      </c>
    </row>
    <row r="2776" spans="1:9" x14ac:dyDescent="0.3">
      <c r="A2776" s="8"/>
      <c r="B2776" s="9"/>
      <c r="C2776" s="32"/>
      <c r="D2776" s="11">
        <f>Rend_Filetadores[[#This Row],[Filé produzido (kg)]]-Rend_Filetadores[[#This Row],[Correção]]</f>
        <v>0</v>
      </c>
      <c r="E2776" s="16"/>
      <c r="F2776" s="16"/>
      <c r="G2776" s="12" t="str">
        <f t="shared" si="43"/>
        <v/>
      </c>
      <c r="H2776" s="13">
        <f>COUNTIF(Rend_Filetadores[Data],Rend_Filetadores[[#This Row],[Data]])</f>
        <v>0</v>
      </c>
      <c r="I2776" s="23" t="str">
        <f>IFERROR(Rend_Filetadores[[#This Row],[Filé produzido (kg)]]/SUMIF(Rend_Filetadores[Data],Rend_Filetadores[[#This Row],[Data]],Rend_Filetadores[Filé produzido (kg)]),"")</f>
        <v/>
      </c>
    </row>
    <row r="2777" spans="1:9" x14ac:dyDescent="0.3">
      <c r="A2777" s="8"/>
      <c r="B2777" s="9"/>
      <c r="C2777" s="32"/>
      <c r="D2777" s="11">
        <f>Rend_Filetadores[[#This Row],[Filé produzido (kg)]]-Rend_Filetadores[[#This Row],[Correção]]</f>
        <v>0</v>
      </c>
      <c r="E2777" s="16"/>
      <c r="F2777" s="16"/>
      <c r="G2777" s="12" t="str">
        <f t="shared" si="43"/>
        <v/>
      </c>
      <c r="H2777" s="13">
        <f>COUNTIF(Rend_Filetadores[Data],Rend_Filetadores[[#This Row],[Data]])</f>
        <v>0</v>
      </c>
      <c r="I2777" s="23" t="str">
        <f>IFERROR(Rend_Filetadores[[#This Row],[Filé produzido (kg)]]/SUMIF(Rend_Filetadores[Data],Rend_Filetadores[[#This Row],[Data]],Rend_Filetadores[Filé produzido (kg)]),"")</f>
        <v/>
      </c>
    </row>
    <row r="2778" spans="1:9" x14ac:dyDescent="0.3">
      <c r="A2778" s="8"/>
      <c r="B2778" s="9"/>
      <c r="C2778" s="32"/>
      <c r="D2778" s="11">
        <f>Rend_Filetadores[[#This Row],[Filé produzido (kg)]]-Rend_Filetadores[[#This Row],[Correção]]</f>
        <v>0</v>
      </c>
      <c r="E2778" s="16"/>
      <c r="F2778" s="16"/>
      <c r="G2778" s="12" t="str">
        <f t="shared" si="43"/>
        <v/>
      </c>
      <c r="H2778" s="13">
        <f>COUNTIF(Rend_Filetadores[Data],Rend_Filetadores[[#This Row],[Data]])</f>
        <v>0</v>
      </c>
      <c r="I2778" s="23" t="str">
        <f>IFERROR(Rend_Filetadores[[#This Row],[Filé produzido (kg)]]/SUMIF(Rend_Filetadores[Data],Rend_Filetadores[[#This Row],[Data]],Rend_Filetadores[Filé produzido (kg)]),"")</f>
        <v/>
      </c>
    </row>
    <row r="2779" spans="1:9" x14ac:dyDescent="0.3">
      <c r="A2779" s="8"/>
      <c r="B2779" s="9"/>
      <c r="C2779" s="32"/>
      <c r="D2779" s="11">
        <f>Rend_Filetadores[[#This Row],[Filé produzido (kg)]]-Rend_Filetadores[[#This Row],[Correção]]</f>
        <v>0</v>
      </c>
      <c r="E2779" s="16"/>
      <c r="F2779" s="16"/>
      <c r="G2779" s="12" t="str">
        <f t="shared" si="43"/>
        <v/>
      </c>
      <c r="H2779" s="13">
        <f>COUNTIF(Rend_Filetadores[Data],Rend_Filetadores[[#This Row],[Data]])</f>
        <v>0</v>
      </c>
      <c r="I2779" s="23" t="str">
        <f>IFERROR(Rend_Filetadores[[#This Row],[Filé produzido (kg)]]/SUMIF(Rend_Filetadores[Data],Rend_Filetadores[[#This Row],[Data]],Rend_Filetadores[Filé produzido (kg)]),"")</f>
        <v/>
      </c>
    </row>
    <row r="2780" spans="1:9" x14ac:dyDescent="0.3">
      <c r="A2780" s="8"/>
      <c r="B2780" s="9"/>
      <c r="C2780" s="32"/>
      <c r="D2780" s="11">
        <f>Rend_Filetadores[[#This Row],[Filé produzido (kg)]]-Rend_Filetadores[[#This Row],[Correção]]</f>
        <v>0</v>
      </c>
      <c r="E2780" s="16"/>
      <c r="F2780" s="16"/>
      <c r="G2780" s="12" t="str">
        <f t="shared" si="43"/>
        <v/>
      </c>
      <c r="H2780" s="13">
        <f>COUNTIF(Rend_Filetadores[Data],Rend_Filetadores[[#This Row],[Data]])</f>
        <v>0</v>
      </c>
      <c r="I2780" s="23" t="str">
        <f>IFERROR(Rend_Filetadores[[#This Row],[Filé produzido (kg)]]/SUMIF(Rend_Filetadores[Data],Rend_Filetadores[[#This Row],[Data]],Rend_Filetadores[Filé produzido (kg)]),"")</f>
        <v/>
      </c>
    </row>
    <row r="2781" spans="1:9" x14ac:dyDescent="0.3">
      <c r="A2781" s="8"/>
      <c r="B2781" s="9"/>
      <c r="C2781" s="32"/>
      <c r="D2781" s="11">
        <f>Rend_Filetadores[[#This Row],[Filé produzido (kg)]]-Rend_Filetadores[[#This Row],[Correção]]</f>
        <v>0</v>
      </c>
      <c r="E2781" s="16"/>
      <c r="F2781" s="16"/>
      <c r="G2781" s="12" t="str">
        <f t="shared" si="43"/>
        <v/>
      </c>
      <c r="H2781" s="13">
        <f>COUNTIF(Rend_Filetadores[Data],Rend_Filetadores[[#This Row],[Data]])</f>
        <v>0</v>
      </c>
      <c r="I2781" s="23" t="str">
        <f>IFERROR(Rend_Filetadores[[#This Row],[Filé produzido (kg)]]/SUMIF(Rend_Filetadores[Data],Rend_Filetadores[[#This Row],[Data]],Rend_Filetadores[Filé produzido (kg)]),"")</f>
        <v/>
      </c>
    </row>
    <row r="2782" spans="1:9" x14ac:dyDescent="0.3">
      <c r="A2782" s="8"/>
      <c r="B2782" s="9"/>
      <c r="C2782" s="32"/>
      <c r="D2782" s="11">
        <f>Rend_Filetadores[[#This Row],[Filé produzido (kg)]]-Rend_Filetadores[[#This Row],[Correção]]</f>
        <v>0</v>
      </c>
      <c r="E2782" s="16"/>
      <c r="F2782" s="16"/>
      <c r="G2782" s="12" t="str">
        <f t="shared" si="43"/>
        <v/>
      </c>
      <c r="H2782" s="13">
        <f>COUNTIF(Rend_Filetadores[Data],Rend_Filetadores[[#This Row],[Data]])</f>
        <v>0</v>
      </c>
      <c r="I2782" s="23" t="str">
        <f>IFERROR(Rend_Filetadores[[#This Row],[Filé produzido (kg)]]/SUMIF(Rend_Filetadores[Data],Rend_Filetadores[[#This Row],[Data]],Rend_Filetadores[Filé produzido (kg)]),"")</f>
        <v/>
      </c>
    </row>
    <row r="2783" spans="1:9" x14ac:dyDescent="0.3">
      <c r="A2783" s="8"/>
      <c r="B2783" s="9"/>
      <c r="C2783" s="32"/>
      <c r="D2783" s="11">
        <f>Rend_Filetadores[[#This Row],[Filé produzido (kg)]]-Rend_Filetadores[[#This Row],[Correção]]</f>
        <v>0</v>
      </c>
      <c r="E2783" s="16"/>
      <c r="F2783" s="16"/>
      <c r="G2783" s="12" t="str">
        <f t="shared" si="43"/>
        <v/>
      </c>
      <c r="H2783" s="13">
        <f>COUNTIF(Rend_Filetadores[Data],Rend_Filetadores[[#This Row],[Data]])</f>
        <v>0</v>
      </c>
      <c r="I2783" s="23" t="str">
        <f>IFERROR(Rend_Filetadores[[#This Row],[Filé produzido (kg)]]/SUMIF(Rend_Filetadores[Data],Rend_Filetadores[[#This Row],[Data]],Rend_Filetadores[Filé produzido (kg)]),"")</f>
        <v/>
      </c>
    </row>
    <row r="2784" spans="1:9" x14ac:dyDescent="0.3">
      <c r="A2784" s="8"/>
      <c r="B2784" s="9"/>
      <c r="C2784" s="32"/>
      <c r="D2784" s="11">
        <f>Rend_Filetadores[[#This Row],[Filé produzido (kg)]]-Rend_Filetadores[[#This Row],[Correção]]</f>
        <v>0</v>
      </c>
      <c r="E2784" s="16"/>
      <c r="F2784" s="16"/>
      <c r="G2784" s="12" t="str">
        <f t="shared" si="43"/>
        <v/>
      </c>
      <c r="H2784" s="13">
        <f>COUNTIF(Rend_Filetadores[Data],Rend_Filetadores[[#This Row],[Data]])</f>
        <v>0</v>
      </c>
      <c r="I2784" s="23" t="str">
        <f>IFERROR(Rend_Filetadores[[#This Row],[Filé produzido (kg)]]/SUMIF(Rend_Filetadores[Data],Rend_Filetadores[[#This Row],[Data]],Rend_Filetadores[Filé produzido (kg)]),"")</f>
        <v/>
      </c>
    </row>
    <row r="2785" spans="1:9" x14ac:dyDescent="0.3">
      <c r="A2785" s="8"/>
      <c r="B2785" s="9"/>
      <c r="C2785" s="32"/>
      <c r="D2785" s="11">
        <f>Rend_Filetadores[[#This Row],[Filé produzido (kg)]]-Rend_Filetadores[[#This Row],[Correção]]</f>
        <v>0</v>
      </c>
      <c r="E2785" s="16"/>
      <c r="F2785" s="16"/>
      <c r="G2785" s="12" t="str">
        <f t="shared" si="43"/>
        <v/>
      </c>
      <c r="H2785" s="13">
        <f>COUNTIF(Rend_Filetadores[Data],Rend_Filetadores[[#This Row],[Data]])</f>
        <v>0</v>
      </c>
      <c r="I2785" s="23" t="str">
        <f>IFERROR(Rend_Filetadores[[#This Row],[Filé produzido (kg)]]/SUMIF(Rend_Filetadores[Data],Rend_Filetadores[[#This Row],[Data]],Rend_Filetadores[Filé produzido (kg)]),"")</f>
        <v/>
      </c>
    </row>
    <row r="2786" spans="1:9" x14ac:dyDescent="0.3">
      <c r="A2786" s="8"/>
      <c r="B2786" s="9"/>
      <c r="C2786" s="32"/>
      <c r="D2786" s="11">
        <f>Rend_Filetadores[[#This Row],[Filé produzido (kg)]]-Rend_Filetadores[[#This Row],[Correção]]</f>
        <v>0</v>
      </c>
      <c r="E2786" s="16"/>
      <c r="F2786" s="16"/>
      <c r="G2786" s="12" t="str">
        <f t="shared" si="43"/>
        <v/>
      </c>
      <c r="H2786" s="13">
        <f>COUNTIF(Rend_Filetadores[Data],Rend_Filetadores[[#This Row],[Data]])</f>
        <v>0</v>
      </c>
      <c r="I2786" s="23" t="str">
        <f>IFERROR(Rend_Filetadores[[#This Row],[Filé produzido (kg)]]/SUMIF(Rend_Filetadores[Data],Rend_Filetadores[[#This Row],[Data]],Rend_Filetadores[Filé produzido (kg)]),"")</f>
        <v/>
      </c>
    </row>
    <row r="2787" spans="1:9" x14ac:dyDescent="0.3">
      <c r="A2787" s="8"/>
      <c r="B2787" s="9"/>
      <c r="C2787" s="32"/>
      <c r="D2787" s="11">
        <f>Rend_Filetadores[[#This Row],[Filé produzido (kg)]]-Rend_Filetadores[[#This Row],[Correção]]</f>
        <v>0</v>
      </c>
      <c r="E2787" s="16"/>
      <c r="F2787" s="16"/>
      <c r="G2787" s="12" t="str">
        <f t="shared" si="43"/>
        <v/>
      </c>
      <c r="H2787" s="13">
        <f>COUNTIF(Rend_Filetadores[Data],Rend_Filetadores[[#This Row],[Data]])</f>
        <v>0</v>
      </c>
      <c r="I2787" s="23" t="str">
        <f>IFERROR(Rend_Filetadores[[#This Row],[Filé produzido (kg)]]/SUMIF(Rend_Filetadores[Data],Rend_Filetadores[[#This Row],[Data]],Rend_Filetadores[Filé produzido (kg)]),"")</f>
        <v/>
      </c>
    </row>
    <row r="2788" spans="1:9" x14ac:dyDescent="0.3">
      <c r="A2788" s="8"/>
      <c r="B2788" s="9"/>
      <c r="C2788" s="32"/>
      <c r="D2788" s="11">
        <f>Rend_Filetadores[[#This Row],[Filé produzido (kg)]]-Rend_Filetadores[[#This Row],[Correção]]</f>
        <v>0</v>
      </c>
      <c r="E2788" s="16"/>
      <c r="F2788" s="16"/>
      <c r="G2788" s="12" t="str">
        <f t="shared" si="43"/>
        <v/>
      </c>
      <c r="H2788" s="13">
        <f>COUNTIF(Rend_Filetadores[Data],Rend_Filetadores[[#This Row],[Data]])</f>
        <v>0</v>
      </c>
      <c r="I2788" s="23" t="str">
        <f>IFERROR(Rend_Filetadores[[#This Row],[Filé produzido (kg)]]/SUMIF(Rend_Filetadores[Data],Rend_Filetadores[[#This Row],[Data]],Rend_Filetadores[Filé produzido (kg)]),"")</f>
        <v/>
      </c>
    </row>
    <row r="2789" spans="1:9" x14ac:dyDescent="0.3">
      <c r="A2789" s="8"/>
      <c r="B2789" s="9"/>
      <c r="C2789" s="32"/>
      <c r="D2789" s="11">
        <f>Rend_Filetadores[[#This Row],[Filé produzido (kg)]]-Rend_Filetadores[[#This Row],[Correção]]</f>
        <v>0</v>
      </c>
      <c r="E2789" s="16"/>
      <c r="F2789" s="16"/>
      <c r="G2789" s="12" t="str">
        <f t="shared" si="43"/>
        <v/>
      </c>
      <c r="H2789" s="13">
        <f>COUNTIF(Rend_Filetadores[Data],Rend_Filetadores[[#This Row],[Data]])</f>
        <v>0</v>
      </c>
      <c r="I2789" s="23" t="str">
        <f>IFERROR(Rend_Filetadores[[#This Row],[Filé produzido (kg)]]/SUMIF(Rend_Filetadores[Data],Rend_Filetadores[[#This Row],[Data]],Rend_Filetadores[Filé produzido (kg)]),"")</f>
        <v/>
      </c>
    </row>
    <row r="2790" spans="1:9" x14ac:dyDescent="0.3">
      <c r="A2790" s="8"/>
      <c r="B2790" s="9"/>
      <c r="C2790" s="32"/>
      <c r="D2790" s="11">
        <f>Rend_Filetadores[[#This Row],[Filé produzido (kg)]]-Rend_Filetadores[[#This Row],[Correção]]</f>
        <v>0</v>
      </c>
      <c r="E2790" s="16"/>
      <c r="F2790" s="16"/>
      <c r="G2790" s="12" t="str">
        <f t="shared" si="43"/>
        <v/>
      </c>
      <c r="H2790" s="13">
        <f>COUNTIF(Rend_Filetadores[Data],Rend_Filetadores[[#This Row],[Data]])</f>
        <v>0</v>
      </c>
      <c r="I2790" s="23" t="str">
        <f>IFERROR(Rend_Filetadores[[#This Row],[Filé produzido (kg)]]/SUMIF(Rend_Filetadores[Data],Rend_Filetadores[[#This Row],[Data]],Rend_Filetadores[Filé produzido (kg)]),"")</f>
        <v/>
      </c>
    </row>
    <row r="2791" spans="1:9" x14ac:dyDescent="0.3">
      <c r="A2791" s="8"/>
      <c r="B2791" s="9"/>
      <c r="C2791" s="32"/>
      <c r="D2791" s="11">
        <f>Rend_Filetadores[[#This Row],[Filé produzido (kg)]]-Rend_Filetadores[[#This Row],[Correção]]</f>
        <v>0</v>
      </c>
      <c r="E2791" s="16"/>
      <c r="F2791" s="16"/>
      <c r="G2791" s="12" t="str">
        <f t="shared" si="43"/>
        <v/>
      </c>
      <c r="H2791" s="13">
        <f>COUNTIF(Rend_Filetadores[Data],Rend_Filetadores[[#This Row],[Data]])</f>
        <v>0</v>
      </c>
      <c r="I2791" s="23" t="str">
        <f>IFERROR(Rend_Filetadores[[#This Row],[Filé produzido (kg)]]/SUMIF(Rend_Filetadores[Data],Rend_Filetadores[[#This Row],[Data]],Rend_Filetadores[Filé produzido (kg)]),"")</f>
        <v/>
      </c>
    </row>
    <row r="2792" spans="1:9" x14ac:dyDescent="0.3">
      <c r="A2792" s="8"/>
      <c r="B2792" s="9"/>
      <c r="C2792" s="32"/>
      <c r="D2792" s="11">
        <f>Rend_Filetadores[[#This Row],[Filé produzido (kg)]]-Rend_Filetadores[[#This Row],[Correção]]</f>
        <v>0</v>
      </c>
      <c r="E2792" s="16"/>
      <c r="F2792" s="16"/>
      <c r="G2792" s="12" t="str">
        <f t="shared" si="43"/>
        <v/>
      </c>
      <c r="H2792" s="13">
        <f>COUNTIF(Rend_Filetadores[Data],Rend_Filetadores[[#This Row],[Data]])</f>
        <v>0</v>
      </c>
      <c r="I2792" s="23" t="str">
        <f>IFERROR(Rend_Filetadores[[#This Row],[Filé produzido (kg)]]/SUMIF(Rend_Filetadores[Data],Rend_Filetadores[[#This Row],[Data]],Rend_Filetadores[Filé produzido (kg)]),"")</f>
        <v/>
      </c>
    </row>
    <row r="2793" spans="1:9" x14ac:dyDescent="0.3">
      <c r="A2793" s="8"/>
      <c r="B2793" s="9"/>
      <c r="C2793" s="32"/>
      <c r="D2793" s="11">
        <f>Rend_Filetadores[[#This Row],[Filé produzido (kg)]]-Rend_Filetadores[[#This Row],[Correção]]</f>
        <v>0</v>
      </c>
      <c r="E2793" s="16"/>
      <c r="F2793" s="16"/>
      <c r="G2793" s="12" t="str">
        <f t="shared" si="43"/>
        <v/>
      </c>
      <c r="H2793" s="13">
        <f>COUNTIF(Rend_Filetadores[Data],Rend_Filetadores[[#This Row],[Data]])</f>
        <v>0</v>
      </c>
      <c r="I2793" s="23" t="str">
        <f>IFERROR(Rend_Filetadores[[#This Row],[Filé produzido (kg)]]/SUMIF(Rend_Filetadores[Data],Rend_Filetadores[[#This Row],[Data]],Rend_Filetadores[Filé produzido (kg)]),"")</f>
        <v/>
      </c>
    </row>
    <row r="2794" spans="1:9" x14ac:dyDescent="0.3">
      <c r="A2794" s="8"/>
      <c r="B2794" s="9"/>
      <c r="C2794" s="32"/>
      <c r="D2794" s="11">
        <f>Rend_Filetadores[[#This Row],[Filé produzido (kg)]]-Rend_Filetadores[[#This Row],[Correção]]</f>
        <v>0</v>
      </c>
      <c r="E2794" s="16"/>
      <c r="F2794" s="16"/>
      <c r="G2794" s="12" t="str">
        <f t="shared" si="43"/>
        <v/>
      </c>
      <c r="H2794" s="13">
        <f>COUNTIF(Rend_Filetadores[Data],Rend_Filetadores[[#This Row],[Data]])</f>
        <v>0</v>
      </c>
      <c r="I2794" s="23" t="str">
        <f>IFERROR(Rend_Filetadores[[#This Row],[Filé produzido (kg)]]/SUMIF(Rend_Filetadores[Data],Rend_Filetadores[[#This Row],[Data]],Rend_Filetadores[Filé produzido (kg)]),"")</f>
        <v/>
      </c>
    </row>
    <row r="2795" spans="1:9" x14ac:dyDescent="0.3">
      <c r="A2795" s="8"/>
      <c r="B2795" s="9"/>
      <c r="C2795" s="32"/>
      <c r="D2795" s="11">
        <f>Rend_Filetadores[[#This Row],[Filé produzido (kg)]]-Rend_Filetadores[[#This Row],[Correção]]</f>
        <v>0</v>
      </c>
      <c r="E2795" s="16"/>
      <c r="F2795" s="16"/>
      <c r="G2795" s="12" t="str">
        <f t="shared" si="43"/>
        <v/>
      </c>
      <c r="H2795" s="13">
        <f>COUNTIF(Rend_Filetadores[Data],Rend_Filetadores[[#This Row],[Data]])</f>
        <v>0</v>
      </c>
      <c r="I2795" s="23" t="str">
        <f>IFERROR(Rend_Filetadores[[#This Row],[Filé produzido (kg)]]/SUMIF(Rend_Filetadores[Data],Rend_Filetadores[[#This Row],[Data]],Rend_Filetadores[Filé produzido (kg)]),"")</f>
        <v/>
      </c>
    </row>
    <row r="2796" spans="1:9" x14ac:dyDescent="0.3">
      <c r="A2796" s="8"/>
      <c r="B2796" s="9"/>
      <c r="C2796" s="32"/>
      <c r="D2796" s="11">
        <f>Rend_Filetadores[[#This Row],[Filé produzido (kg)]]-Rend_Filetadores[[#This Row],[Correção]]</f>
        <v>0</v>
      </c>
      <c r="E2796" s="16"/>
      <c r="F2796" s="16"/>
      <c r="G2796" s="12" t="str">
        <f t="shared" si="43"/>
        <v/>
      </c>
      <c r="H2796" s="13">
        <f>COUNTIF(Rend_Filetadores[Data],Rend_Filetadores[[#This Row],[Data]])</f>
        <v>0</v>
      </c>
      <c r="I2796" s="23" t="str">
        <f>IFERROR(Rend_Filetadores[[#This Row],[Filé produzido (kg)]]/SUMIF(Rend_Filetadores[Data],Rend_Filetadores[[#This Row],[Data]],Rend_Filetadores[Filé produzido (kg)]),"")</f>
        <v/>
      </c>
    </row>
    <row r="2797" spans="1:9" x14ac:dyDescent="0.3">
      <c r="A2797" s="8"/>
      <c r="B2797" s="9"/>
      <c r="C2797" s="32"/>
      <c r="D2797" s="11">
        <f>Rend_Filetadores[[#This Row],[Filé produzido (kg)]]-Rend_Filetadores[[#This Row],[Correção]]</f>
        <v>0</v>
      </c>
      <c r="E2797" s="16"/>
      <c r="F2797" s="16"/>
      <c r="G2797" s="12" t="str">
        <f t="shared" si="43"/>
        <v/>
      </c>
      <c r="H2797" s="13">
        <f>COUNTIF(Rend_Filetadores[Data],Rend_Filetadores[[#This Row],[Data]])</f>
        <v>0</v>
      </c>
      <c r="I2797" s="23" t="str">
        <f>IFERROR(Rend_Filetadores[[#This Row],[Filé produzido (kg)]]/SUMIF(Rend_Filetadores[Data],Rend_Filetadores[[#This Row],[Data]],Rend_Filetadores[Filé produzido (kg)]),"")</f>
        <v/>
      </c>
    </row>
    <row r="2798" spans="1:9" x14ac:dyDescent="0.3">
      <c r="A2798" s="8"/>
      <c r="B2798" s="9"/>
      <c r="C2798" s="32"/>
      <c r="D2798" s="11">
        <f>Rend_Filetadores[[#This Row],[Filé produzido (kg)]]-Rend_Filetadores[[#This Row],[Correção]]</f>
        <v>0</v>
      </c>
      <c r="E2798" s="16"/>
      <c r="F2798" s="16"/>
      <c r="G2798" s="12" t="str">
        <f t="shared" si="43"/>
        <v/>
      </c>
      <c r="H2798" s="13">
        <f>COUNTIF(Rend_Filetadores[Data],Rend_Filetadores[[#This Row],[Data]])</f>
        <v>0</v>
      </c>
      <c r="I2798" s="23" t="str">
        <f>IFERROR(Rend_Filetadores[[#This Row],[Filé produzido (kg)]]/SUMIF(Rend_Filetadores[Data],Rend_Filetadores[[#This Row],[Data]],Rend_Filetadores[Filé produzido (kg)]),"")</f>
        <v/>
      </c>
    </row>
    <row r="2799" spans="1:9" x14ac:dyDescent="0.3">
      <c r="A2799" s="8"/>
      <c r="B2799" s="9"/>
      <c r="C2799" s="32"/>
      <c r="D2799" s="11">
        <f>Rend_Filetadores[[#This Row],[Filé produzido (kg)]]-Rend_Filetadores[[#This Row],[Correção]]</f>
        <v>0</v>
      </c>
      <c r="E2799" s="16"/>
      <c r="F2799" s="16"/>
      <c r="G2799" s="12" t="str">
        <f t="shared" si="43"/>
        <v/>
      </c>
      <c r="H2799" s="13">
        <f>COUNTIF(Rend_Filetadores[Data],Rend_Filetadores[[#This Row],[Data]])</f>
        <v>0</v>
      </c>
      <c r="I2799" s="23" t="str">
        <f>IFERROR(Rend_Filetadores[[#This Row],[Filé produzido (kg)]]/SUMIF(Rend_Filetadores[Data],Rend_Filetadores[[#This Row],[Data]],Rend_Filetadores[Filé produzido (kg)]),"")</f>
        <v/>
      </c>
    </row>
    <row r="2800" spans="1:9" x14ac:dyDescent="0.3">
      <c r="A2800" s="8"/>
      <c r="B2800" s="9"/>
      <c r="C2800" s="32"/>
      <c r="D2800" s="11">
        <f>Rend_Filetadores[[#This Row],[Filé produzido (kg)]]-Rend_Filetadores[[#This Row],[Correção]]</f>
        <v>0</v>
      </c>
      <c r="E2800" s="16"/>
      <c r="F2800" s="16"/>
      <c r="G2800" s="12" t="str">
        <f t="shared" si="43"/>
        <v/>
      </c>
      <c r="H2800" s="13">
        <f>COUNTIF(Rend_Filetadores[Data],Rend_Filetadores[[#This Row],[Data]])</f>
        <v>0</v>
      </c>
      <c r="I2800" s="23" t="str">
        <f>IFERROR(Rend_Filetadores[[#This Row],[Filé produzido (kg)]]/SUMIF(Rend_Filetadores[Data],Rend_Filetadores[[#This Row],[Data]],Rend_Filetadores[Filé produzido (kg)]),"")</f>
        <v/>
      </c>
    </row>
    <row r="2801" spans="1:9" x14ac:dyDescent="0.3">
      <c r="A2801" s="8"/>
      <c r="B2801" s="9"/>
      <c r="C2801" s="32"/>
      <c r="D2801" s="11">
        <f>Rend_Filetadores[[#This Row],[Filé produzido (kg)]]-Rend_Filetadores[[#This Row],[Correção]]</f>
        <v>0</v>
      </c>
      <c r="E2801" s="16"/>
      <c r="F2801" s="16"/>
      <c r="G2801" s="12" t="str">
        <f t="shared" ref="G2801:G2864" si="44">IFERROR(E2801/C2801,"")</f>
        <v/>
      </c>
      <c r="H2801" s="13">
        <f>COUNTIF(Rend_Filetadores[Data],Rend_Filetadores[[#This Row],[Data]])</f>
        <v>0</v>
      </c>
      <c r="I2801" s="23" t="str">
        <f>IFERROR(Rend_Filetadores[[#This Row],[Filé produzido (kg)]]/SUMIF(Rend_Filetadores[Data],Rend_Filetadores[[#This Row],[Data]],Rend_Filetadores[Filé produzido (kg)]),"")</f>
        <v/>
      </c>
    </row>
    <row r="2802" spans="1:9" x14ac:dyDescent="0.3">
      <c r="A2802" s="8"/>
      <c r="B2802" s="9"/>
      <c r="C2802" s="32"/>
      <c r="D2802" s="11">
        <f>Rend_Filetadores[[#This Row],[Filé produzido (kg)]]-Rend_Filetadores[[#This Row],[Correção]]</f>
        <v>0</v>
      </c>
      <c r="E2802" s="16"/>
      <c r="F2802" s="16"/>
      <c r="G2802" s="12" t="str">
        <f t="shared" si="44"/>
        <v/>
      </c>
      <c r="H2802" s="13">
        <f>COUNTIF(Rend_Filetadores[Data],Rend_Filetadores[[#This Row],[Data]])</f>
        <v>0</v>
      </c>
      <c r="I2802" s="23" t="str">
        <f>IFERROR(Rend_Filetadores[[#This Row],[Filé produzido (kg)]]/SUMIF(Rend_Filetadores[Data],Rend_Filetadores[[#This Row],[Data]],Rend_Filetadores[Filé produzido (kg)]),"")</f>
        <v/>
      </c>
    </row>
    <row r="2803" spans="1:9" x14ac:dyDescent="0.3">
      <c r="A2803" s="8"/>
      <c r="B2803" s="9"/>
      <c r="C2803" s="32"/>
      <c r="D2803" s="11">
        <f>Rend_Filetadores[[#This Row],[Filé produzido (kg)]]-Rend_Filetadores[[#This Row],[Correção]]</f>
        <v>0</v>
      </c>
      <c r="E2803" s="16"/>
      <c r="F2803" s="16"/>
      <c r="G2803" s="12" t="str">
        <f t="shared" si="44"/>
        <v/>
      </c>
      <c r="H2803" s="13">
        <f>COUNTIF(Rend_Filetadores[Data],Rend_Filetadores[[#This Row],[Data]])</f>
        <v>0</v>
      </c>
      <c r="I2803" s="23" t="str">
        <f>IFERROR(Rend_Filetadores[[#This Row],[Filé produzido (kg)]]/SUMIF(Rend_Filetadores[Data],Rend_Filetadores[[#This Row],[Data]],Rend_Filetadores[Filé produzido (kg)]),"")</f>
        <v/>
      </c>
    </row>
    <row r="2804" spans="1:9" x14ac:dyDescent="0.3">
      <c r="A2804" s="8"/>
      <c r="B2804" s="9"/>
      <c r="C2804" s="32"/>
      <c r="D2804" s="11">
        <f>Rend_Filetadores[[#This Row],[Filé produzido (kg)]]-Rend_Filetadores[[#This Row],[Correção]]</f>
        <v>0</v>
      </c>
      <c r="E2804" s="16"/>
      <c r="F2804" s="16"/>
      <c r="G2804" s="12" t="str">
        <f t="shared" si="44"/>
        <v/>
      </c>
      <c r="H2804" s="13">
        <f>COUNTIF(Rend_Filetadores[Data],Rend_Filetadores[[#This Row],[Data]])</f>
        <v>0</v>
      </c>
      <c r="I2804" s="23" t="str">
        <f>IFERROR(Rend_Filetadores[[#This Row],[Filé produzido (kg)]]/SUMIF(Rend_Filetadores[Data],Rend_Filetadores[[#This Row],[Data]],Rend_Filetadores[Filé produzido (kg)]),"")</f>
        <v/>
      </c>
    </row>
    <row r="2805" spans="1:9" x14ac:dyDescent="0.3">
      <c r="A2805" s="8"/>
      <c r="B2805" s="9"/>
      <c r="C2805" s="32"/>
      <c r="D2805" s="11">
        <f>Rend_Filetadores[[#This Row],[Filé produzido (kg)]]-Rend_Filetadores[[#This Row],[Correção]]</f>
        <v>0</v>
      </c>
      <c r="E2805" s="16"/>
      <c r="F2805" s="16"/>
      <c r="G2805" s="12" t="str">
        <f t="shared" si="44"/>
        <v/>
      </c>
      <c r="H2805" s="13">
        <f>COUNTIF(Rend_Filetadores[Data],Rend_Filetadores[[#This Row],[Data]])</f>
        <v>0</v>
      </c>
      <c r="I2805" s="23" t="str">
        <f>IFERROR(Rend_Filetadores[[#This Row],[Filé produzido (kg)]]/SUMIF(Rend_Filetadores[Data],Rend_Filetadores[[#This Row],[Data]],Rend_Filetadores[Filé produzido (kg)]),"")</f>
        <v/>
      </c>
    </row>
    <row r="2806" spans="1:9" x14ac:dyDescent="0.3">
      <c r="A2806" s="8"/>
      <c r="B2806" s="9"/>
      <c r="C2806" s="32"/>
      <c r="D2806" s="11">
        <f>Rend_Filetadores[[#This Row],[Filé produzido (kg)]]-Rend_Filetadores[[#This Row],[Correção]]</f>
        <v>0</v>
      </c>
      <c r="E2806" s="16"/>
      <c r="F2806" s="16"/>
      <c r="G2806" s="12" t="str">
        <f t="shared" si="44"/>
        <v/>
      </c>
      <c r="H2806" s="13">
        <f>COUNTIF(Rend_Filetadores[Data],Rend_Filetadores[[#This Row],[Data]])</f>
        <v>0</v>
      </c>
      <c r="I2806" s="23" t="str">
        <f>IFERROR(Rend_Filetadores[[#This Row],[Filé produzido (kg)]]/SUMIF(Rend_Filetadores[Data],Rend_Filetadores[[#This Row],[Data]],Rend_Filetadores[Filé produzido (kg)]),"")</f>
        <v/>
      </c>
    </row>
    <row r="2807" spans="1:9" x14ac:dyDescent="0.3">
      <c r="A2807" s="8"/>
      <c r="B2807" s="9"/>
      <c r="C2807" s="32"/>
      <c r="D2807" s="11">
        <f>Rend_Filetadores[[#This Row],[Filé produzido (kg)]]-Rend_Filetadores[[#This Row],[Correção]]</f>
        <v>0</v>
      </c>
      <c r="E2807" s="16"/>
      <c r="F2807" s="16"/>
      <c r="G2807" s="12" t="str">
        <f t="shared" si="44"/>
        <v/>
      </c>
      <c r="H2807" s="13">
        <f>COUNTIF(Rend_Filetadores[Data],Rend_Filetadores[[#This Row],[Data]])</f>
        <v>0</v>
      </c>
      <c r="I2807" s="23" t="str">
        <f>IFERROR(Rend_Filetadores[[#This Row],[Filé produzido (kg)]]/SUMIF(Rend_Filetadores[Data],Rend_Filetadores[[#This Row],[Data]],Rend_Filetadores[Filé produzido (kg)]),"")</f>
        <v/>
      </c>
    </row>
    <row r="2808" spans="1:9" x14ac:dyDescent="0.3">
      <c r="A2808" s="8"/>
      <c r="B2808" s="9"/>
      <c r="C2808" s="32"/>
      <c r="D2808" s="11">
        <f>Rend_Filetadores[[#This Row],[Filé produzido (kg)]]-Rend_Filetadores[[#This Row],[Correção]]</f>
        <v>0</v>
      </c>
      <c r="E2808" s="16"/>
      <c r="F2808" s="16"/>
      <c r="G2808" s="12" t="str">
        <f t="shared" si="44"/>
        <v/>
      </c>
      <c r="H2808" s="13">
        <f>COUNTIF(Rend_Filetadores[Data],Rend_Filetadores[[#This Row],[Data]])</f>
        <v>0</v>
      </c>
      <c r="I2808" s="23" t="str">
        <f>IFERROR(Rend_Filetadores[[#This Row],[Filé produzido (kg)]]/SUMIF(Rend_Filetadores[Data],Rend_Filetadores[[#This Row],[Data]],Rend_Filetadores[Filé produzido (kg)]),"")</f>
        <v/>
      </c>
    </row>
    <row r="2809" spans="1:9" x14ac:dyDescent="0.3">
      <c r="A2809" s="8"/>
      <c r="B2809" s="9"/>
      <c r="C2809" s="32"/>
      <c r="D2809" s="11">
        <f>Rend_Filetadores[[#This Row],[Filé produzido (kg)]]-Rend_Filetadores[[#This Row],[Correção]]</f>
        <v>0</v>
      </c>
      <c r="E2809" s="16"/>
      <c r="F2809" s="16"/>
      <c r="G2809" s="12" t="str">
        <f t="shared" si="44"/>
        <v/>
      </c>
      <c r="H2809" s="13">
        <f>COUNTIF(Rend_Filetadores[Data],Rend_Filetadores[[#This Row],[Data]])</f>
        <v>0</v>
      </c>
      <c r="I2809" s="23" t="str">
        <f>IFERROR(Rend_Filetadores[[#This Row],[Filé produzido (kg)]]/SUMIF(Rend_Filetadores[Data],Rend_Filetadores[[#This Row],[Data]],Rend_Filetadores[Filé produzido (kg)]),"")</f>
        <v/>
      </c>
    </row>
    <row r="2810" spans="1:9" x14ac:dyDescent="0.3">
      <c r="A2810" s="8"/>
      <c r="B2810" s="9"/>
      <c r="C2810" s="32"/>
      <c r="D2810" s="11">
        <f>Rend_Filetadores[[#This Row],[Filé produzido (kg)]]-Rend_Filetadores[[#This Row],[Correção]]</f>
        <v>0</v>
      </c>
      <c r="E2810" s="16"/>
      <c r="F2810" s="16"/>
      <c r="G2810" s="12" t="str">
        <f t="shared" si="44"/>
        <v/>
      </c>
      <c r="H2810" s="13">
        <f>COUNTIF(Rend_Filetadores[Data],Rend_Filetadores[[#This Row],[Data]])</f>
        <v>0</v>
      </c>
      <c r="I2810" s="23" t="str">
        <f>IFERROR(Rend_Filetadores[[#This Row],[Filé produzido (kg)]]/SUMIF(Rend_Filetadores[Data],Rend_Filetadores[[#This Row],[Data]],Rend_Filetadores[Filé produzido (kg)]),"")</f>
        <v/>
      </c>
    </row>
    <row r="2811" spans="1:9" x14ac:dyDescent="0.3">
      <c r="A2811" s="8"/>
      <c r="B2811" s="9"/>
      <c r="C2811" s="32"/>
      <c r="D2811" s="11">
        <f>Rend_Filetadores[[#This Row],[Filé produzido (kg)]]-Rend_Filetadores[[#This Row],[Correção]]</f>
        <v>0</v>
      </c>
      <c r="E2811" s="16"/>
      <c r="F2811" s="16"/>
      <c r="G2811" s="12" t="str">
        <f t="shared" si="44"/>
        <v/>
      </c>
      <c r="H2811" s="13">
        <f>COUNTIF(Rend_Filetadores[Data],Rend_Filetadores[[#This Row],[Data]])</f>
        <v>0</v>
      </c>
      <c r="I2811" s="23" t="str">
        <f>IFERROR(Rend_Filetadores[[#This Row],[Filé produzido (kg)]]/SUMIF(Rend_Filetadores[Data],Rend_Filetadores[[#This Row],[Data]],Rend_Filetadores[Filé produzido (kg)]),"")</f>
        <v/>
      </c>
    </row>
    <row r="2812" spans="1:9" x14ac:dyDescent="0.3">
      <c r="A2812" s="8"/>
      <c r="B2812" s="9"/>
      <c r="C2812" s="32"/>
      <c r="D2812" s="11">
        <f>Rend_Filetadores[[#This Row],[Filé produzido (kg)]]-Rend_Filetadores[[#This Row],[Correção]]</f>
        <v>0</v>
      </c>
      <c r="E2812" s="16"/>
      <c r="F2812" s="16"/>
      <c r="G2812" s="12" t="str">
        <f t="shared" si="44"/>
        <v/>
      </c>
      <c r="H2812" s="13">
        <f>COUNTIF(Rend_Filetadores[Data],Rend_Filetadores[[#This Row],[Data]])</f>
        <v>0</v>
      </c>
      <c r="I2812" s="23" t="str">
        <f>IFERROR(Rend_Filetadores[[#This Row],[Filé produzido (kg)]]/SUMIF(Rend_Filetadores[Data],Rend_Filetadores[[#This Row],[Data]],Rend_Filetadores[Filé produzido (kg)]),"")</f>
        <v/>
      </c>
    </row>
    <row r="2813" spans="1:9" x14ac:dyDescent="0.3">
      <c r="A2813" s="8"/>
      <c r="B2813" s="9"/>
      <c r="C2813" s="32"/>
      <c r="D2813" s="11">
        <f>Rend_Filetadores[[#This Row],[Filé produzido (kg)]]-Rend_Filetadores[[#This Row],[Correção]]</f>
        <v>0</v>
      </c>
      <c r="E2813" s="16"/>
      <c r="F2813" s="16"/>
      <c r="G2813" s="12" t="str">
        <f t="shared" si="44"/>
        <v/>
      </c>
      <c r="H2813" s="13">
        <f>COUNTIF(Rend_Filetadores[Data],Rend_Filetadores[[#This Row],[Data]])</f>
        <v>0</v>
      </c>
      <c r="I2813" s="23" t="str">
        <f>IFERROR(Rend_Filetadores[[#This Row],[Filé produzido (kg)]]/SUMIF(Rend_Filetadores[Data],Rend_Filetadores[[#This Row],[Data]],Rend_Filetadores[Filé produzido (kg)]),"")</f>
        <v/>
      </c>
    </row>
    <row r="2814" spans="1:9" x14ac:dyDescent="0.3">
      <c r="A2814" s="8"/>
      <c r="B2814" s="9"/>
      <c r="C2814" s="32"/>
      <c r="D2814" s="11">
        <f>Rend_Filetadores[[#This Row],[Filé produzido (kg)]]-Rend_Filetadores[[#This Row],[Correção]]</f>
        <v>0</v>
      </c>
      <c r="E2814" s="16"/>
      <c r="F2814" s="16"/>
      <c r="G2814" s="12" t="str">
        <f t="shared" si="44"/>
        <v/>
      </c>
      <c r="H2814" s="13">
        <f>COUNTIF(Rend_Filetadores[Data],Rend_Filetadores[[#This Row],[Data]])</f>
        <v>0</v>
      </c>
      <c r="I2814" s="23" t="str">
        <f>IFERROR(Rend_Filetadores[[#This Row],[Filé produzido (kg)]]/SUMIF(Rend_Filetadores[Data],Rend_Filetadores[[#This Row],[Data]],Rend_Filetadores[Filé produzido (kg)]),"")</f>
        <v/>
      </c>
    </row>
    <row r="2815" spans="1:9" x14ac:dyDescent="0.3">
      <c r="A2815" s="8"/>
      <c r="B2815" s="9"/>
      <c r="C2815" s="32"/>
      <c r="D2815" s="11">
        <f>Rend_Filetadores[[#This Row],[Filé produzido (kg)]]-Rend_Filetadores[[#This Row],[Correção]]</f>
        <v>0</v>
      </c>
      <c r="E2815" s="16"/>
      <c r="F2815" s="16"/>
      <c r="G2815" s="12" t="str">
        <f t="shared" si="44"/>
        <v/>
      </c>
      <c r="H2815" s="13">
        <f>COUNTIF(Rend_Filetadores[Data],Rend_Filetadores[[#This Row],[Data]])</f>
        <v>0</v>
      </c>
      <c r="I2815" s="23" t="str">
        <f>IFERROR(Rend_Filetadores[[#This Row],[Filé produzido (kg)]]/SUMIF(Rend_Filetadores[Data],Rend_Filetadores[[#This Row],[Data]],Rend_Filetadores[Filé produzido (kg)]),"")</f>
        <v/>
      </c>
    </row>
    <row r="2816" spans="1:9" x14ac:dyDescent="0.3">
      <c r="A2816" s="8"/>
      <c r="B2816" s="9"/>
      <c r="C2816" s="32"/>
      <c r="D2816" s="11">
        <f>Rend_Filetadores[[#This Row],[Filé produzido (kg)]]-Rend_Filetadores[[#This Row],[Correção]]</f>
        <v>0</v>
      </c>
      <c r="E2816" s="16"/>
      <c r="F2816" s="16"/>
      <c r="G2816" s="12" t="str">
        <f t="shared" si="44"/>
        <v/>
      </c>
      <c r="H2816" s="13">
        <f>COUNTIF(Rend_Filetadores[Data],Rend_Filetadores[[#This Row],[Data]])</f>
        <v>0</v>
      </c>
      <c r="I2816" s="23" t="str">
        <f>IFERROR(Rend_Filetadores[[#This Row],[Filé produzido (kg)]]/SUMIF(Rend_Filetadores[Data],Rend_Filetadores[[#This Row],[Data]],Rend_Filetadores[Filé produzido (kg)]),"")</f>
        <v/>
      </c>
    </row>
    <row r="2817" spans="1:9" x14ac:dyDescent="0.3">
      <c r="A2817" s="8"/>
      <c r="B2817" s="9"/>
      <c r="C2817" s="32"/>
      <c r="D2817" s="11">
        <f>Rend_Filetadores[[#This Row],[Filé produzido (kg)]]-Rend_Filetadores[[#This Row],[Correção]]</f>
        <v>0</v>
      </c>
      <c r="E2817" s="16"/>
      <c r="F2817" s="16"/>
      <c r="G2817" s="12" t="str">
        <f t="shared" si="44"/>
        <v/>
      </c>
      <c r="H2817" s="13">
        <f>COUNTIF(Rend_Filetadores[Data],Rend_Filetadores[[#This Row],[Data]])</f>
        <v>0</v>
      </c>
      <c r="I2817" s="23" t="str">
        <f>IFERROR(Rend_Filetadores[[#This Row],[Filé produzido (kg)]]/SUMIF(Rend_Filetadores[Data],Rend_Filetadores[[#This Row],[Data]],Rend_Filetadores[Filé produzido (kg)]),"")</f>
        <v/>
      </c>
    </row>
    <row r="2818" spans="1:9" x14ac:dyDescent="0.3">
      <c r="A2818" s="8"/>
      <c r="B2818" s="9"/>
      <c r="C2818" s="32"/>
      <c r="D2818" s="11">
        <f>Rend_Filetadores[[#This Row],[Filé produzido (kg)]]-Rend_Filetadores[[#This Row],[Correção]]</f>
        <v>0</v>
      </c>
      <c r="E2818" s="16"/>
      <c r="F2818" s="16"/>
      <c r="G2818" s="12" t="str">
        <f t="shared" si="44"/>
        <v/>
      </c>
      <c r="H2818" s="13">
        <f>COUNTIF(Rend_Filetadores[Data],Rend_Filetadores[[#This Row],[Data]])</f>
        <v>0</v>
      </c>
      <c r="I2818" s="23" t="str">
        <f>IFERROR(Rend_Filetadores[[#This Row],[Filé produzido (kg)]]/SUMIF(Rend_Filetadores[Data],Rend_Filetadores[[#This Row],[Data]],Rend_Filetadores[Filé produzido (kg)]),"")</f>
        <v/>
      </c>
    </row>
    <row r="2819" spans="1:9" x14ac:dyDescent="0.3">
      <c r="A2819" s="8"/>
      <c r="B2819" s="9"/>
      <c r="C2819" s="32"/>
      <c r="D2819" s="11">
        <f>Rend_Filetadores[[#This Row],[Filé produzido (kg)]]-Rend_Filetadores[[#This Row],[Correção]]</f>
        <v>0</v>
      </c>
      <c r="E2819" s="16"/>
      <c r="F2819" s="16"/>
      <c r="G2819" s="12" t="str">
        <f t="shared" si="44"/>
        <v/>
      </c>
      <c r="H2819" s="13">
        <f>COUNTIF(Rend_Filetadores[Data],Rend_Filetadores[[#This Row],[Data]])</f>
        <v>0</v>
      </c>
      <c r="I2819" s="23" t="str">
        <f>IFERROR(Rend_Filetadores[[#This Row],[Filé produzido (kg)]]/SUMIF(Rend_Filetadores[Data],Rend_Filetadores[[#This Row],[Data]],Rend_Filetadores[Filé produzido (kg)]),"")</f>
        <v/>
      </c>
    </row>
    <row r="2820" spans="1:9" x14ac:dyDescent="0.3">
      <c r="A2820" s="8"/>
      <c r="B2820" s="9"/>
      <c r="C2820" s="32"/>
      <c r="D2820" s="11">
        <f>Rend_Filetadores[[#This Row],[Filé produzido (kg)]]-Rend_Filetadores[[#This Row],[Correção]]</f>
        <v>0</v>
      </c>
      <c r="E2820" s="16"/>
      <c r="F2820" s="16"/>
      <c r="G2820" s="12" t="str">
        <f t="shared" si="44"/>
        <v/>
      </c>
      <c r="H2820" s="13">
        <f>COUNTIF(Rend_Filetadores[Data],Rend_Filetadores[[#This Row],[Data]])</f>
        <v>0</v>
      </c>
      <c r="I2820" s="23" t="str">
        <f>IFERROR(Rend_Filetadores[[#This Row],[Filé produzido (kg)]]/SUMIF(Rend_Filetadores[Data],Rend_Filetadores[[#This Row],[Data]],Rend_Filetadores[Filé produzido (kg)]),"")</f>
        <v/>
      </c>
    </row>
    <row r="2821" spans="1:9" x14ac:dyDescent="0.3">
      <c r="A2821" s="8"/>
      <c r="B2821" s="9"/>
      <c r="C2821" s="32"/>
      <c r="D2821" s="11">
        <f>Rend_Filetadores[[#This Row],[Filé produzido (kg)]]-Rend_Filetadores[[#This Row],[Correção]]</f>
        <v>0</v>
      </c>
      <c r="E2821" s="16"/>
      <c r="F2821" s="16"/>
      <c r="G2821" s="12" t="str">
        <f t="shared" si="44"/>
        <v/>
      </c>
      <c r="H2821" s="13">
        <f>COUNTIF(Rend_Filetadores[Data],Rend_Filetadores[[#This Row],[Data]])</f>
        <v>0</v>
      </c>
      <c r="I2821" s="23" t="str">
        <f>IFERROR(Rend_Filetadores[[#This Row],[Filé produzido (kg)]]/SUMIF(Rend_Filetadores[Data],Rend_Filetadores[[#This Row],[Data]],Rend_Filetadores[Filé produzido (kg)]),"")</f>
        <v/>
      </c>
    </row>
    <row r="2822" spans="1:9" x14ac:dyDescent="0.3">
      <c r="A2822" s="8"/>
      <c r="B2822" s="9"/>
      <c r="C2822" s="32"/>
      <c r="D2822" s="11">
        <f>Rend_Filetadores[[#This Row],[Filé produzido (kg)]]-Rend_Filetadores[[#This Row],[Correção]]</f>
        <v>0</v>
      </c>
      <c r="E2822" s="16"/>
      <c r="F2822" s="16"/>
      <c r="G2822" s="12" t="str">
        <f t="shared" si="44"/>
        <v/>
      </c>
      <c r="H2822" s="13">
        <f>COUNTIF(Rend_Filetadores[Data],Rend_Filetadores[[#This Row],[Data]])</f>
        <v>0</v>
      </c>
      <c r="I2822" s="23" t="str">
        <f>IFERROR(Rend_Filetadores[[#This Row],[Filé produzido (kg)]]/SUMIF(Rend_Filetadores[Data],Rend_Filetadores[[#This Row],[Data]],Rend_Filetadores[Filé produzido (kg)]),"")</f>
        <v/>
      </c>
    </row>
    <row r="2823" spans="1:9" x14ac:dyDescent="0.3">
      <c r="A2823" s="8"/>
      <c r="B2823" s="9"/>
      <c r="C2823" s="32"/>
      <c r="D2823" s="11">
        <f>Rend_Filetadores[[#This Row],[Filé produzido (kg)]]-Rend_Filetadores[[#This Row],[Correção]]</f>
        <v>0</v>
      </c>
      <c r="E2823" s="16"/>
      <c r="F2823" s="16"/>
      <c r="G2823" s="12" t="str">
        <f t="shared" si="44"/>
        <v/>
      </c>
      <c r="H2823" s="13">
        <f>COUNTIF(Rend_Filetadores[Data],Rend_Filetadores[[#This Row],[Data]])</f>
        <v>0</v>
      </c>
      <c r="I2823" s="23" t="str">
        <f>IFERROR(Rend_Filetadores[[#This Row],[Filé produzido (kg)]]/SUMIF(Rend_Filetadores[Data],Rend_Filetadores[[#This Row],[Data]],Rend_Filetadores[Filé produzido (kg)]),"")</f>
        <v/>
      </c>
    </row>
    <row r="2824" spans="1:9" x14ac:dyDescent="0.3">
      <c r="A2824" s="8"/>
      <c r="B2824" s="9"/>
      <c r="C2824" s="32"/>
      <c r="D2824" s="11">
        <f>Rend_Filetadores[[#This Row],[Filé produzido (kg)]]-Rend_Filetadores[[#This Row],[Correção]]</f>
        <v>0</v>
      </c>
      <c r="E2824" s="16"/>
      <c r="F2824" s="16"/>
      <c r="G2824" s="12" t="str">
        <f t="shared" si="44"/>
        <v/>
      </c>
      <c r="H2824" s="13">
        <f>COUNTIF(Rend_Filetadores[Data],Rend_Filetadores[[#This Row],[Data]])</f>
        <v>0</v>
      </c>
      <c r="I2824" s="23" t="str">
        <f>IFERROR(Rend_Filetadores[[#This Row],[Filé produzido (kg)]]/SUMIF(Rend_Filetadores[Data],Rend_Filetadores[[#This Row],[Data]],Rend_Filetadores[Filé produzido (kg)]),"")</f>
        <v/>
      </c>
    </row>
    <row r="2825" spans="1:9" x14ac:dyDescent="0.3">
      <c r="A2825" s="8"/>
      <c r="B2825" s="9"/>
      <c r="C2825" s="32"/>
      <c r="D2825" s="11">
        <f>Rend_Filetadores[[#This Row],[Filé produzido (kg)]]-Rend_Filetadores[[#This Row],[Correção]]</f>
        <v>0</v>
      </c>
      <c r="E2825" s="16"/>
      <c r="F2825" s="16"/>
      <c r="G2825" s="12" t="str">
        <f t="shared" si="44"/>
        <v/>
      </c>
      <c r="H2825" s="13">
        <f>COUNTIF(Rend_Filetadores[Data],Rend_Filetadores[[#This Row],[Data]])</f>
        <v>0</v>
      </c>
      <c r="I2825" s="23" t="str">
        <f>IFERROR(Rend_Filetadores[[#This Row],[Filé produzido (kg)]]/SUMIF(Rend_Filetadores[Data],Rend_Filetadores[[#This Row],[Data]],Rend_Filetadores[Filé produzido (kg)]),"")</f>
        <v/>
      </c>
    </row>
    <row r="2826" spans="1:9" x14ac:dyDescent="0.3">
      <c r="A2826" s="8"/>
      <c r="B2826" s="9"/>
      <c r="C2826" s="32"/>
      <c r="D2826" s="11">
        <f>Rend_Filetadores[[#This Row],[Filé produzido (kg)]]-Rend_Filetadores[[#This Row],[Correção]]</f>
        <v>0</v>
      </c>
      <c r="E2826" s="16"/>
      <c r="F2826" s="16"/>
      <c r="G2826" s="12" t="str">
        <f t="shared" si="44"/>
        <v/>
      </c>
      <c r="H2826" s="13">
        <f>COUNTIF(Rend_Filetadores[Data],Rend_Filetadores[[#This Row],[Data]])</f>
        <v>0</v>
      </c>
      <c r="I2826" s="23" t="str">
        <f>IFERROR(Rend_Filetadores[[#This Row],[Filé produzido (kg)]]/SUMIF(Rend_Filetadores[Data],Rend_Filetadores[[#This Row],[Data]],Rend_Filetadores[Filé produzido (kg)]),"")</f>
        <v/>
      </c>
    </row>
    <row r="2827" spans="1:9" x14ac:dyDescent="0.3">
      <c r="A2827" s="8"/>
      <c r="B2827" s="9"/>
      <c r="C2827" s="32"/>
      <c r="D2827" s="11">
        <f>Rend_Filetadores[[#This Row],[Filé produzido (kg)]]-Rend_Filetadores[[#This Row],[Correção]]</f>
        <v>0</v>
      </c>
      <c r="E2827" s="16"/>
      <c r="F2827" s="16"/>
      <c r="G2827" s="12" t="str">
        <f t="shared" si="44"/>
        <v/>
      </c>
      <c r="H2827" s="13">
        <f>COUNTIF(Rend_Filetadores[Data],Rend_Filetadores[[#This Row],[Data]])</f>
        <v>0</v>
      </c>
      <c r="I2827" s="23" t="str">
        <f>IFERROR(Rend_Filetadores[[#This Row],[Filé produzido (kg)]]/SUMIF(Rend_Filetadores[Data],Rend_Filetadores[[#This Row],[Data]],Rend_Filetadores[Filé produzido (kg)]),"")</f>
        <v/>
      </c>
    </row>
    <row r="2828" spans="1:9" x14ac:dyDescent="0.3">
      <c r="A2828" s="8"/>
      <c r="B2828" s="9"/>
      <c r="C2828" s="32"/>
      <c r="D2828" s="11">
        <f>Rend_Filetadores[[#This Row],[Filé produzido (kg)]]-Rend_Filetadores[[#This Row],[Correção]]</f>
        <v>0</v>
      </c>
      <c r="E2828" s="16"/>
      <c r="F2828" s="16"/>
      <c r="G2828" s="12" t="str">
        <f t="shared" si="44"/>
        <v/>
      </c>
      <c r="H2828" s="13">
        <f>COUNTIF(Rend_Filetadores[Data],Rend_Filetadores[[#This Row],[Data]])</f>
        <v>0</v>
      </c>
      <c r="I2828" s="23" t="str">
        <f>IFERROR(Rend_Filetadores[[#This Row],[Filé produzido (kg)]]/SUMIF(Rend_Filetadores[Data],Rend_Filetadores[[#This Row],[Data]],Rend_Filetadores[Filé produzido (kg)]),"")</f>
        <v/>
      </c>
    </row>
    <row r="2829" spans="1:9" x14ac:dyDescent="0.3">
      <c r="A2829" s="8"/>
      <c r="B2829" s="9"/>
      <c r="C2829" s="32"/>
      <c r="D2829" s="11">
        <f>Rend_Filetadores[[#This Row],[Filé produzido (kg)]]-Rend_Filetadores[[#This Row],[Correção]]</f>
        <v>0</v>
      </c>
      <c r="E2829" s="16"/>
      <c r="F2829" s="16"/>
      <c r="G2829" s="12" t="str">
        <f t="shared" si="44"/>
        <v/>
      </c>
      <c r="H2829" s="13">
        <f>COUNTIF(Rend_Filetadores[Data],Rend_Filetadores[[#This Row],[Data]])</f>
        <v>0</v>
      </c>
      <c r="I2829" s="23" t="str">
        <f>IFERROR(Rend_Filetadores[[#This Row],[Filé produzido (kg)]]/SUMIF(Rend_Filetadores[Data],Rend_Filetadores[[#This Row],[Data]],Rend_Filetadores[Filé produzido (kg)]),"")</f>
        <v/>
      </c>
    </row>
    <row r="2830" spans="1:9" x14ac:dyDescent="0.3">
      <c r="A2830" s="8"/>
      <c r="B2830" s="9"/>
      <c r="C2830" s="32"/>
      <c r="D2830" s="11">
        <f>Rend_Filetadores[[#This Row],[Filé produzido (kg)]]-Rend_Filetadores[[#This Row],[Correção]]</f>
        <v>0</v>
      </c>
      <c r="E2830" s="16"/>
      <c r="F2830" s="16"/>
      <c r="G2830" s="12" t="str">
        <f t="shared" si="44"/>
        <v/>
      </c>
      <c r="H2830" s="13">
        <f>COUNTIF(Rend_Filetadores[Data],Rend_Filetadores[[#This Row],[Data]])</f>
        <v>0</v>
      </c>
      <c r="I2830" s="23" t="str">
        <f>IFERROR(Rend_Filetadores[[#This Row],[Filé produzido (kg)]]/SUMIF(Rend_Filetadores[Data],Rend_Filetadores[[#This Row],[Data]],Rend_Filetadores[Filé produzido (kg)]),"")</f>
        <v/>
      </c>
    </row>
    <row r="2831" spans="1:9" x14ac:dyDescent="0.3">
      <c r="A2831" s="8"/>
      <c r="B2831" s="9"/>
      <c r="C2831" s="32"/>
      <c r="D2831" s="11">
        <f>Rend_Filetadores[[#This Row],[Filé produzido (kg)]]-Rend_Filetadores[[#This Row],[Correção]]</f>
        <v>0</v>
      </c>
      <c r="E2831" s="16"/>
      <c r="F2831" s="16"/>
      <c r="G2831" s="12" t="str">
        <f t="shared" si="44"/>
        <v/>
      </c>
      <c r="H2831" s="13">
        <f>COUNTIF(Rend_Filetadores[Data],Rend_Filetadores[[#This Row],[Data]])</f>
        <v>0</v>
      </c>
      <c r="I2831" s="23" t="str">
        <f>IFERROR(Rend_Filetadores[[#This Row],[Filé produzido (kg)]]/SUMIF(Rend_Filetadores[Data],Rend_Filetadores[[#This Row],[Data]],Rend_Filetadores[Filé produzido (kg)]),"")</f>
        <v/>
      </c>
    </row>
    <row r="2832" spans="1:9" x14ac:dyDescent="0.3">
      <c r="A2832" s="8"/>
      <c r="B2832" s="9"/>
      <c r="C2832" s="32"/>
      <c r="D2832" s="11">
        <f>Rend_Filetadores[[#This Row],[Filé produzido (kg)]]-Rend_Filetadores[[#This Row],[Correção]]</f>
        <v>0</v>
      </c>
      <c r="E2832" s="16"/>
      <c r="F2832" s="16"/>
      <c r="G2832" s="12" t="str">
        <f t="shared" si="44"/>
        <v/>
      </c>
      <c r="H2832" s="13">
        <f>COUNTIF(Rend_Filetadores[Data],Rend_Filetadores[[#This Row],[Data]])</f>
        <v>0</v>
      </c>
      <c r="I2832" s="23" t="str">
        <f>IFERROR(Rend_Filetadores[[#This Row],[Filé produzido (kg)]]/SUMIF(Rend_Filetadores[Data],Rend_Filetadores[[#This Row],[Data]],Rend_Filetadores[Filé produzido (kg)]),"")</f>
        <v/>
      </c>
    </row>
    <row r="2833" spans="1:9" x14ac:dyDescent="0.3">
      <c r="A2833" s="8"/>
      <c r="B2833" s="9"/>
      <c r="C2833" s="32"/>
      <c r="D2833" s="11">
        <f>Rend_Filetadores[[#This Row],[Filé produzido (kg)]]-Rend_Filetadores[[#This Row],[Correção]]</f>
        <v>0</v>
      </c>
      <c r="E2833" s="16"/>
      <c r="F2833" s="16"/>
      <c r="G2833" s="12" t="str">
        <f t="shared" si="44"/>
        <v/>
      </c>
      <c r="H2833" s="13">
        <f>COUNTIF(Rend_Filetadores[Data],Rend_Filetadores[[#This Row],[Data]])</f>
        <v>0</v>
      </c>
      <c r="I2833" s="23" t="str">
        <f>IFERROR(Rend_Filetadores[[#This Row],[Filé produzido (kg)]]/SUMIF(Rend_Filetadores[Data],Rend_Filetadores[[#This Row],[Data]],Rend_Filetadores[Filé produzido (kg)]),"")</f>
        <v/>
      </c>
    </row>
    <row r="2834" spans="1:9" x14ac:dyDescent="0.3">
      <c r="A2834" s="8"/>
      <c r="B2834" s="9"/>
      <c r="C2834" s="32"/>
      <c r="D2834" s="11">
        <f>Rend_Filetadores[[#This Row],[Filé produzido (kg)]]-Rend_Filetadores[[#This Row],[Correção]]</f>
        <v>0</v>
      </c>
      <c r="E2834" s="16"/>
      <c r="F2834" s="16"/>
      <c r="G2834" s="12" t="str">
        <f t="shared" si="44"/>
        <v/>
      </c>
      <c r="H2834" s="13">
        <f>COUNTIF(Rend_Filetadores[Data],Rend_Filetadores[[#This Row],[Data]])</f>
        <v>0</v>
      </c>
      <c r="I2834" s="23" t="str">
        <f>IFERROR(Rend_Filetadores[[#This Row],[Filé produzido (kg)]]/SUMIF(Rend_Filetadores[Data],Rend_Filetadores[[#This Row],[Data]],Rend_Filetadores[Filé produzido (kg)]),"")</f>
        <v/>
      </c>
    </row>
    <row r="2835" spans="1:9" x14ac:dyDescent="0.3">
      <c r="A2835" s="8"/>
      <c r="B2835" s="9"/>
      <c r="C2835" s="32"/>
      <c r="D2835" s="11">
        <f>Rend_Filetadores[[#This Row],[Filé produzido (kg)]]-Rend_Filetadores[[#This Row],[Correção]]</f>
        <v>0</v>
      </c>
      <c r="E2835" s="16"/>
      <c r="F2835" s="16"/>
      <c r="G2835" s="12" t="str">
        <f t="shared" si="44"/>
        <v/>
      </c>
      <c r="H2835" s="13">
        <f>COUNTIF(Rend_Filetadores[Data],Rend_Filetadores[[#This Row],[Data]])</f>
        <v>0</v>
      </c>
      <c r="I2835" s="23" t="str">
        <f>IFERROR(Rend_Filetadores[[#This Row],[Filé produzido (kg)]]/SUMIF(Rend_Filetadores[Data],Rend_Filetadores[[#This Row],[Data]],Rend_Filetadores[Filé produzido (kg)]),"")</f>
        <v/>
      </c>
    </row>
    <row r="2836" spans="1:9" x14ac:dyDescent="0.3">
      <c r="A2836" s="8"/>
      <c r="B2836" s="9"/>
      <c r="C2836" s="32"/>
      <c r="D2836" s="11">
        <f>Rend_Filetadores[[#This Row],[Filé produzido (kg)]]-Rend_Filetadores[[#This Row],[Correção]]</f>
        <v>0</v>
      </c>
      <c r="E2836" s="16"/>
      <c r="F2836" s="16"/>
      <c r="G2836" s="12" t="str">
        <f t="shared" si="44"/>
        <v/>
      </c>
      <c r="H2836" s="13">
        <f>COUNTIF(Rend_Filetadores[Data],Rend_Filetadores[[#This Row],[Data]])</f>
        <v>0</v>
      </c>
      <c r="I2836" s="23" t="str">
        <f>IFERROR(Rend_Filetadores[[#This Row],[Filé produzido (kg)]]/SUMIF(Rend_Filetadores[Data],Rend_Filetadores[[#This Row],[Data]],Rend_Filetadores[Filé produzido (kg)]),"")</f>
        <v/>
      </c>
    </row>
    <row r="2837" spans="1:9" x14ac:dyDescent="0.3">
      <c r="A2837" s="8"/>
      <c r="B2837" s="9"/>
      <c r="C2837" s="32"/>
      <c r="D2837" s="11">
        <f>Rend_Filetadores[[#This Row],[Filé produzido (kg)]]-Rend_Filetadores[[#This Row],[Correção]]</f>
        <v>0</v>
      </c>
      <c r="E2837" s="16"/>
      <c r="F2837" s="16"/>
      <c r="G2837" s="12" t="str">
        <f t="shared" si="44"/>
        <v/>
      </c>
      <c r="H2837" s="13">
        <f>COUNTIF(Rend_Filetadores[Data],Rend_Filetadores[[#This Row],[Data]])</f>
        <v>0</v>
      </c>
      <c r="I2837" s="23" t="str">
        <f>IFERROR(Rend_Filetadores[[#This Row],[Filé produzido (kg)]]/SUMIF(Rend_Filetadores[Data],Rend_Filetadores[[#This Row],[Data]],Rend_Filetadores[Filé produzido (kg)]),"")</f>
        <v/>
      </c>
    </row>
    <row r="2838" spans="1:9" x14ac:dyDescent="0.3">
      <c r="A2838" s="8"/>
      <c r="B2838" s="9"/>
      <c r="C2838" s="32"/>
      <c r="D2838" s="11">
        <f>Rend_Filetadores[[#This Row],[Filé produzido (kg)]]-Rend_Filetadores[[#This Row],[Correção]]</f>
        <v>0</v>
      </c>
      <c r="E2838" s="16"/>
      <c r="F2838" s="16"/>
      <c r="G2838" s="12" t="str">
        <f t="shared" si="44"/>
        <v/>
      </c>
      <c r="H2838" s="13">
        <f>COUNTIF(Rend_Filetadores[Data],Rend_Filetadores[[#This Row],[Data]])</f>
        <v>0</v>
      </c>
      <c r="I2838" s="23" t="str">
        <f>IFERROR(Rend_Filetadores[[#This Row],[Filé produzido (kg)]]/SUMIF(Rend_Filetadores[Data],Rend_Filetadores[[#This Row],[Data]],Rend_Filetadores[Filé produzido (kg)]),"")</f>
        <v/>
      </c>
    </row>
    <row r="2839" spans="1:9" x14ac:dyDescent="0.3">
      <c r="A2839" s="8"/>
      <c r="B2839" s="9"/>
      <c r="C2839" s="32"/>
      <c r="D2839" s="11">
        <f>Rend_Filetadores[[#This Row],[Filé produzido (kg)]]-Rend_Filetadores[[#This Row],[Correção]]</f>
        <v>0</v>
      </c>
      <c r="E2839" s="16"/>
      <c r="F2839" s="16"/>
      <c r="G2839" s="12" t="str">
        <f t="shared" si="44"/>
        <v/>
      </c>
      <c r="H2839" s="13">
        <f>COUNTIF(Rend_Filetadores[Data],Rend_Filetadores[[#This Row],[Data]])</f>
        <v>0</v>
      </c>
      <c r="I2839" s="23" t="str">
        <f>IFERROR(Rend_Filetadores[[#This Row],[Filé produzido (kg)]]/SUMIF(Rend_Filetadores[Data],Rend_Filetadores[[#This Row],[Data]],Rend_Filetadores[Filé produzido (kg)]),"")</f>
        <v/>
      </c>
    </row>
    <row r="2840" spans="1:9" x14ac:dyDescent="0.3">
      <c r="A2840" s="8"/>
      <c r="B2840" s="9"/>
      <c r="C2840" s="32"/>
      <c r="D2840" s="11">
        <f>Rend_Filetadores[[#This Row],[Filé produzido (kg)]]-Rend_Filetadores[[#This Row],[Correção]]</f>
        <v>0</v>
      </c>
      <c r="E2840" s="16"/>
      <c r="F2840" s="16"/>
      <c r="G2840" s="12" t="str">
        <f t="shared" si="44"/>
        <v/>
      </c>
      <c r="H2840" s="13">
        <f>COUNTIF(Rend_Filetadores[Data],Rend_Filetadores[[#This Row],[Data]])</f>
        <v>0</v>
      </c>
      <c r="I2840" s="23" t="str">
        <f>IFERROR(Rend_Filetadores[[#This Row],[Filé produzido (kg)]]/SUMIF(Rend_Filetadores[Data],Rend_Filetadores[[#This Row],[Data]],Rend_Filetadores[Filé produzido (kg)]),"")</f>
        <v/>
      </c>
    </row>
    <row r="2841" spans="1:9" x14ac:dyDescent="0.3">
      <c r="A2841" s="8"/>
      <c r="B2841" s="9"/>
      <c r="C2841" s="32"/>
      <c r="D2841" s="11">
        <f>Rend_Filetadores[[#This Row],[Filé produzido (kg)]]-Rend_Filetadores[[#This Row],[Correção]]</f>
        <v>0</v>
      </c>
      <c r="E2841" s="16"/>
      <c r="F2841" s="16"/>
      <c r="G2841" s="12" t="str">
        <f t="shared" si="44"/>
        <v/>
      </c>
      <c r="H2841" s="13">
        <f>COUNTIF(Rend_Filetadores[Data],Rend_Filetadores[[#This Row],[Data]])</f>
        <v>0</v>
      </c>
      <c r="I2841" s="23" t="str">
        <f>IFERROR(Rend_Filetadores[[#This Row],[Filé produzido (kg)]]/SUMIF(Rend_Filetadores[Data],Rend_Filetadores[[#This Row],[Data]],Rend_Filetadores[Filé produzido (kg)]),"")</f>
        <v/>
      </c>
    </row>
    <row r="2842" spans="1:9" x14ac:dyDescent="0.3">
      <c r="A2842" s="8"/>
      <c r="B2842" s="9"/>
      <c r="C2842" s="32"/>
      <c r="D2842" s="11">
        <f>Rend_Filetadores[[#This Row],[Filé produzido (kg)]]-Rend_Filetadores[[#This Row],[Correção]]</f>
        <v>0</v>
      </c>
      <c r="E2842" s="16"/>
      <c r="F2842" s="16"/>
      <c r="G2842" s="12" t="str">
        <f t="shared" si="44"/>
        <v/>
      </c>
      <c r="H2842" s="13">
        <f>COUNTIF(Rend_Filetadores[Data],Rend_Filetadores[[#This Row],[Data]])</f>
        <v>0</v>
      </c>
      <c r="I2842" s="23" t="str">
        <f>IFERROR(Rend_Filetadores[[#This Row],[Filé produzido (kg)]]/SUMIF(Rend_Filetadores[Data],Rend_Filetadores[[#This Row],[Data]],Rend_Filetadores[Filé produzido (kg)]),"")</f>
        <v/>
      </c>
    </row>
    <row r="2843" spans="1:9" x14ac:dyDescent="0.3">
      <c r="A2843" s="8"/>
      <c r="B2843" s="9"/>
      <c r="C2843" s="32"/>
      <c r="D2843" s="11">
        <f>Rend_Filetadores[[#This Row],[Filé produzido (kg)]]-Rend_Filetadores[[#This Row],[Correção]]</f>
        <v>0</v>
      </c>
      <c r="E2843" s="16"/>
      <c r="F2843" s="16"/>
      <c r="G2843" s="12" t="str">
        <f t="shared" si="44"/>
        <v/>
      </c>
      <c r="H2843" s="13">
        <f>COUNTIF(Rend_Filetadores[Data],Rend_Filetadores[[#This Row],[Data]])</f>
        <v>0</v>
      </c>
      <c r="I2843" s="23" t="str">
        <f>IFERROR(Rend_Filetadores[[#This Row],[Filé produzido (kg)]]/SUMIF(Rend_Filetadores[Data],Rend_Filetadores[[#This Row],[Data]],Rend_Filetadores[Filé produzido (kg)]),"")</f>
        <v/>
      </c>
    </row>
    <row r="2844" spans="1:9" x14ac:dyDescent="0.3">
      <c r="A2844" s="8"/>
      <c r="B2844" s="9"/>
      <c r="C2844" s="32"/>
      <c r="D2844" s="11">
        <f>Rend_Filetadores[[#This Row],[Filé produzido (kg)]]-Rend_Filetadores[[#This Row],[Correção]]</f>
        <v>0</v>
      </c>
      <c r="E2844" s="16"/>
      <c r="F2844" s="16"/>
      <c r="G2844" s="12" t="str">
        <f t="shared" si="44"/>
        <v/>
      </c>
      <c r="H2844" s="13">
        <f>COUNTIF(Rend_Filetadores[Data],Rend_Filetadores[[#This Row],[Data]])</f>
        <v>0</v>
      </c>
      <c r="I2844" s="23" t="str">
        <f>IFERROR(Rend_Filetadores[[#This Row],[Filé produzido (kg)]]/SUMIF(Rend_Filetadores[Data],Rend_Filetadores[[#This Row],[Data]],Rend_Filetadores[Filé produzido (kg)]),"")</f>
        <v/>
      </c>
    </row>
    <row r="2845" spans="1:9" x14ac:dyDescent="0.3">
      <c r="A2845" s="8"/>
      <c r="B2845" s="9"/>
      <c r="C2845" s="32"/>
      <c r="D2845" s="11">
        <f>Rend_Filetadores[[#This Row],[Filé produzido (kg)]]-Rend_Filetadores[[#This Row],[Correção]]</f>
        <v>0</v>
      </c>
      <c r="E2845" s="16"/>
      <c r="F2845" s="16"/>
      <c r="G2845" s="12" t="str">
        <f t="shared" si="44"/>
        <v/>
      </c>
      <c r="H2845" s="13">
        <f>COUNTIF(Rend_Filetadores[Data],Rend_Filetadores[[#This Row],[Data]])</f>
        <v>0</v>
      </c>
      <c r="I2845" s="23" t="str">
        <f>IFERROR(Rend_Filetadores[[#This Row],[Filé produzido (kg)]]/SUMIF(Rend_Filetadores[Data],Rend_Filetadores[[#This Row],[Data]],Rend_Filetadores[Filé produzido (kg)]),"")</f>
        <v/>
      </c>
    </row>
    <row r="2846" spans="1:9" x14ac:dyDescent="0.3">
      <c r="A2846" s="8"/>
      <c r="B2846" s="9"/>
      <c r="C2846" s="32"/>
      <c r="D2846" s="11">
        <f>Rend_Filetadores[[#This Row],[Filé produzido (kg)]]-Rend_Filetadores[[#This Row],[Correção]]</f>
        <v>0</v>
      </c>
      <c r="E2846" s="16"/>
      <c r="F2846" s="16"/>
      <c r="G2846" s="12" t="str">
        <f t="shared" si="44"/>
        <v/>
      </c>
      <c r="H2846" s="13">
        <f>COUNTIF(Rend_Filetadores[Data],Rend_Filetadores[[#This Row],[Data]])</f>
        <v>0</v>
      </c>
      <c r="I2846" s="23" t="str">
        <f>IFERROR(Rend_Filetadores[[#This Row],[Filé produzido (kg)]]/SUMIF(Rend_Filetadores[Data],Rend_Filetadores[[#This Row],[Data]],Rend_Filetadores[Filé produzido (kg)]),"")</f>
        <v/>
      </c>
    </row>
    <row r="2847" spans="1:9" x14ac:dyDescent="0.3">
      <c r="A2847" s="8"/>
      <c r="B2847" s="9"/>
      <c r="C2847" s="32"/>
      <c r="D2847" s="11">
        <f>Rend_Filetadores[[#This Row],[Filé produzido (kg)]]-Rend_Filetadores[[#This Row],[Correção]]</f>
        <v>0</v>
      </c>
      <c r="E2847" s="16"/>
      <c r="F2847" s="16"/>
      <c r="G2847" s="12" t="str">
        <f t="shared" si="44"/>
        <v/>
      </c>
      <c r="H2847" s="13">
        <f>COUNTIF(Rend_Filetadores[Data],Rend_Filetadores[[#This Row],[Data]])</f>
        <v>0</v>
      </c>
      <c r="I2847" s="23" t="str">
        <f>IFERROR(Rend_Filetadores[[#This Row],[Filé produzido (kg)]]/SUMIF(Rend_Filetadores[Data],Rend_Filetadores[[#This Row],[Data]],Rend_Filetadores[Filé produzido (kg)]),"")</f>
        <v/>
      </c>
    </row>
    <row r="2848" spans="1:9" x14ac:dyDescent="0.3">
      <c r="A2848" s="8"/>
      <c r="B2848" s="9"/>
      <c r="C2848" s="32"/>
      <c r="D2848" s="11">
        <f>Rend_Filetadores[[#This Row],[Filé produzido (kg)]]-Rend_Filetadores[[#This Row],[Correção]]</f>
        <v>0</v>
      </c>
      <c r="E2848" s="16"/>
      <c r="F2848" s="16"/>
      <c r="G2848" s="12" t="str">
        <f t="shared" si="44"/>
        <v/>
      </c>
      <c r="H2848" s="13">
        <f>COUNTIF(Rend_Filetadores[Data],Rend_Filetadores[[#This Row],[Data]])</f>
        <v>0</v>
      </c>
      <c r="I2848" s="23" t="str">
        <f>IFERROR(Rend_Filetadores[[#This Row],[Filé produzido (kg)]]/SUMIF(Rend_Filetadores[Data],Rend_Filetadores[[#This Row],[Data]],Rend_Filetadores[Filé produzido (kg)]),"")</f>
        <v/>
      </c>
    </row>
    <row r="2849" spans="1:9" x14ac:dyDescent="0.3">
      <c r="A2849" s="8"/>
      <c r="B2849" s="9"/>
      <c r="C2849" s="32"/>
      <c r="D2849" s="11">
        <f>Rend_Filetadores[[#This Row],[Filé produzido (kg)]]-Rend_Filetadores[[#This Row],[Correção]]</f>
        <v>0</v>
      </c>
      <c r="E2849" s="16"/>
      <c r="F2849" s="16"/>
      <c r="G2849" s="12" t="str">
        <f t="shared" si="44"/>
        <v/>
      </c>
      <c r="H2849" s="13">
        <f>COUNTIF(Rend_Filetadores[Data],Rend_Filetadores[[#This Row],[Data]])</f>
        <v>0</v>
      </c>
      <c r="I2849" s="23" t="str">
        <f>IFERROR(Rend_Filetadores[[#This Row],[Filé produzido (kg)]]/SUMIF(Rend_Filetadores[Data],Rend_Filetadores[[#This Row],[Data]],Rend_Filetadores[Filé produzido (kg)]),"")</f>
        <v/>
      </c>
    </row>
    <row r="2850" spans="1:9" x14ac:dyDescent="0.3">
      <c r="A2850" s="8"/>
      <c r="B2850" s="9"/>
      <c r="C2850" s="32"/>
      <c r="D2850" s="11">
        <f>Rend_Filetadores[[#This Row],[Filé produzido (kg)]]-Rend_Filetadores[[#This Row],[Correção]]</f>
        <v>0</v>
      </c>
      <c r="E2850" s="16"/>
      <c r="F2850" s="16"/>
      <c r="G2850" s="12" t="str">
        <f t="shared" si="44"/>
        <v/>
      </c>
      <c r="H2850" s="13">
        <f>COUNTIF(Rend_Filetadores[Data],Rend_Filetadores[[#This Row],[Data]])</f>
        <v>0</v>
      </c>
      <c r="I2850" s="23" t="str">
        <f>IFERROR(Rend_Filetadores[[#This Row],[Filé produzido (kg)]]/SUMIF(Rend_Filetadores[Data],Rend_Filetadores[[#This Row],[Data]],Rend_Filetadores[Filé produzido (kg)]),"")</f>
        <v/>
      </c>
    </row>
    <row r="2851" spans="1:9" x14ac:dyDescent="0.3">
      <c r="A2851" s="8"/>
      <c r="B2851" s="9"/>
      <c r="C2851" s="32"/>
      <c r="D2851" s="11">
        <f>Rend_Filetadores[[#This Row],[Filé produzido (kg)]]-Rend_Filetadores[[#This Row],[Correção]]</f>
        <v>0</v>
      </c>
      <c r="E2851" s="16"/>
      <c r="F2851" s="16"/>
      <c r="G2851" s="12" t="str">
        <f t="shared" si="44"/>
        <v/>
      </c>
      <c r="H2851" s="13">
        <f>COUNTIF(Rend_Filetadores[Data],Rend_Filetadores[[#This Row],[Data]])</f>
        <v>0</v>
      </c>
      <c r="I2851" s="23" t="str">
        <f>IFERROR(Rend_Filetadores[[#This Row],[Filé produzido (kg)]]/SUMIF(Rend_Filetadores[Data],Rend_Filetadores[[#This Row],[Data]],Rend_Filetadores[Filé produzido (kg)]),"")</f>
        <v/>
      </c>
    </row>
    <row r="2852" spans="1:9" x14ac:dyDescent="0.3">
      <c r="A2852" s="8"/>
      <c r="B2852" s="9"/>
      <c r="C2852" s="32"/>
      <c r="D2852" s="11">
        <f>Rend_Filetadores[[#This Row],[Filé produzido (kg)]]-Rend_Filetadores[[#This Row],[Correção]]</f>
        <v>0</v>
      </c>
      <c r="E2852" s="16"/>
      <c r="F2852" s="16"/>
      <c r="G2852" s="12" t="str">
        <f t="shared" si="44"/>
        <v/>
      </c>
      <c r="H2852" s="13">
        <f>COUNTIF(Rend_Filetadores[Data],Rend_Filetadores[[#This Row],[Data]])</f>
        <v>0</v>
      </c>
      <c r="I2852" s="23" t="str">
        <f>IFERROR(Rend_Filetadores[[#This Row],[Filé produzido (kg)]]/SUMIF(Rend_Filetadores[Data],Rend_Filetadores[[#This Row],[Data]],Rend_Filetadores[Filé produzido (kg)]),"")</f>
        <v/>
      </c>
    </row>
    <row r="2853" spans="1:9" x14ac:dyDescent="0.3">
      <c r="A2853" s="8"/>
      <c r="B2853" s="9"/>
      <c r="C2853" s="32"/>
      <c r="D2853" s="11">
        <f>Rend_Filetadores[[#This Row],[Filé produzido (kg)]]-Rend_Filetadores[[#This Row],[Correção]]</f>
        <v>0</v>
      </c>
      <c r="E2853" s="16"/>
      <c r="F2853" s="16"/>
      <c r="G2853" s="12" t="str">
        <f t="shared" si="44"/>
        <v/>
      </c>
      <c r="H2853" s="13">
        <f>COUNTIF(Rend_Filetadores[Data],Rend_Filetadores[[#This Row],[Data]])</f>
        <v>0</v>
      </c>
      <c r="I2853" s="23" t="str">
        <f>IFERROR(Rend_Filetadores[[#This Row],[Filé produzido (kg)]]/SUMIF(Rend_Filetadores[Data],Rend_Filetadores[[#This Row],[Data]],Rend_Filetadores[Filé produzido (kg)]),"")</f>
        <v/>
      </c>
    </row>
    <row r="2854" spans="1:9" x14ac:dyDescent="0.3">
      <c r="A2854" s="8"/>
      <c r="B2854" s="9"/>
      <c r="C2854" s="32"/>
      <c r="D2854" s="11">
        <f>Rend_Filetadores[[#This Row],[Filé produzido (kg)]]-Rend_Filetadores[[#This Row],[Correção]]</f>
        <v>0</v>
      </c>
      <c r="E2854" s="16"/>
      <c r="F2854" s="16"/>
      <c r="G2854" s="12" t="str">
        <f t="shared" si="44"/>
        <v/>
      </c>
      <c r="H2854" s="13">
        <f>COUNTIF(Rend_Filetadores[Data],Rend_Filetadores[[#This Row],[Data]])</f>
        <v>0</v>
      </c>
      <c r="I2854" s="23" t="str">
        <f>IFERROR(Rend_Filetadores[[#This Row],[Filé produzido (kg)]]/SUMIF(Rend_Filetadores[Data],Rend_Filetadores[[#This Row],[Data]],Rend_Filetadores[Filé produzido (kg)]),"")</f>
        <v/>
      </c>
    </row>
    <row r="2855" spans="1:9" x14ac:dyDescent="0.3">
      <c r="A2855" s="8"/>
      <c r="B2855" s="9"/>
      <c r="C2855" s="32"/>
      <c r="D2855" s="11">
        <f>Rend_Filetadores[[#This Row],[Filé produzido (kg)]]-Rend_Filetadores[[#This Row],[Correção]]</f>
        <v>0</v>
      </c>
      <c r="E2855" s="16"/>
      <c r="F2855" s="16"/>
      <c r="G2855" s="12" t="str">
        <f t="shared" si="44"/>
        <v/>
      </c>
      <c r="H2855" s="13">
        <f>COUNTIF(Rend_Filetadores[Data],Rend_Filetadores[[#This Row],[Data]])</f>
        <v>0</v>
      </c>
      <c r="I2855" s="23" t="str">
        <f>IFERROR(Rend_Filetadores[[#This Row],[Filé produzido (kg)]]/SUMIF(Rend_Filetadores[Data],Rend_Filetadores[[#This Row],[Data]],Rend_Filetadores[Filé produzido (kg)]),"")</f>
        <v/>
      </c>
    </row>
    <row r="2856" spans="1:9" x14ac:dyDescent="0.3">
      <c r="A2856" s="8"/>
      <c r="B2856" s="9"/>
      <c r="C2856" s="32"/>
      <c r="D2856" s="11">
        <f>Rend_Filetadores[[#This Row],[Filé produzido (kg)]]-Rend_Filetadores[[#This Row],[Correção]]</f>
        <v>0</v>
      </c>
      <c r="E2856" s="16"/>
      <c r="F2856" s="16"/>
      <c r="G2856" s="12" t="str">
        <f t="shared" si="44"/>
        <v/>
      </c>
      <c r="H2856" s="13">
        <f>COUNTIF(Rend_Filetadores[Data],Rend_Filetadores[[#This Row],[Data]])</f>
        <v>0</v>
      </c>
      <c r="I2856" s="23" t="str">
        <f>IFERROR(Rend_Filetadores[[#This Row],[Filé produzido (kg)]]/SUMIF(Rend_Filetadores[Data],Rend_Filetadores[[#This Row],[Data]],Rend_Filetadores[Filé produzido (kg)]),"")</f>
        <v/>
      </c>
    </row>
    <row r="2857" spans="1:9" x14ac:dyDescent="0.3">
      <c r="A2857" s="8"/>
      <c r="B2857" s="9"/>
      <c r="C2857" s="32"/>
      <c r="D2857" s="11">
        <f>Rend_Filetadores[[#This Row],[Filé produzido (kg)]]-Rend_Filetadores[[#This Row],[Correção]]</f>
        <v>0</v>
      </c>
      <c r="E2857" s="16"/>
      <c r="F2857" s="16"/>
      <c r="G2857" s="12" t="str">
        <f t="shared" si="44"/>
        <v/>
      </c>
      <c r="H2857" s="13">
        <f>COUNTIF(Rend_Filetadores[Data],Rend_Filetadores[[#This Row],[Data]])</f>
        <v>0</v>
      </c>
      <c r="I2857" s="23" t="str">
        <f>IFERROR(Rend_Filetadores[[#This Row],[Filé produzido (kg)]]/SUMIF(Rend_Filetadores[Data],Rend_Filetadores[[#This Row],[Data]],Rend_Filetadores[Filé produzido (kg)]),"")</f>
        <v/>
      </c>
    </row>
    <row r="2858" spans="1:9" x14ac:dyDescent="0.3">
      <c r="A2858" s="8"/>
      <c r="B2858" s="9"/>
      <c r="C2858" s="32"/>
      <c r="D2858" s="11">
        <f>Rend_Filetadores[[#This Row],[Filé produzido (kg)]]-Rend_Filetadores[[#This Row],[Correção]]</f>
        <v>0</v>
      </c>
      <c r="E2858" s="16"/>
      <c r="F2858" s="16"/>
      <c r="G2858" s="12" t="str">
        <f t="shared" si="44"/>
        <v/>
      </c>
      <c r="H2858" s="13">
        <f>COUNTIF(Rend_Filetadores[Data],Rend_Filetadores[[#This Row],[Data]])</f>
        <v>0</v>
      </c>
      <c r="I2858" s="23" t="str">
        <f>IFERROR(Rend_Filetadores[[#This Row],[Filé produzido (kg)]]/SUMIF(Rend_Filetadores[Data],Rend_Filetadores[[#This Row],[Data]],Rend_Filetadores[Filé produzido (kg)]),"")</f>
        <v/>
      </c>
    </row>
    <row r="2859" spans="1:9" x14ac:dyDescent="0.3">
      <c r="A2859" s="8"/>
      <c r="B2859" s="9"/>
      <c r="C2859" s="32"/>
      <c r="D2859" s="11">
        <f>Rend_Filetadores[[#This Row],[Filé produzido (kg)]]-Rend_Filetadores[[#This Row],[Correção]]</f>
        <v>0</v>
      </c>
      <c r="E2859" s="16"/>
      <c r="F2859" s="16"/>
      <c r="G2859" s="12" t="str">
        <f t="shared" si="44"/>
        <v/>
      </c>
      <c r="H2859" s="13">
        <f>COUNTIF(Rend_Filetadores[Data],Rend_Filetadores[[#This Row],[Data]])</f>
        <v>0</v>
      </c>
      <c r="I2859" s="23" t="str">
        <f>IFERROR(Rend_Filetadores[[#This Row],[Filé produzido (kg)]]/SUMIF(Rend_Filetadores[Data],Rend_Filetadores[[#This Row],[Data]],Rend_Filetadores[Filé produzido (kg)]),"")</f>
        <v/>
      </c>
    </row>
    <row r="2860" spans="1:9" x14ac:dyDescent="0.3">
      <c r="A2860" s="8"/>
      <c r="B2860" s="9"/>
      <c r="C2860" s="32"/>
      <c r="D2860" s="11">
        <f>Rend_Filetadores[[#This Row],[Filé produzido (kg)]]-Rend_Filetadores[[#This Row],[Correção]]</f>
        <v>0</v>
      </c>
      <c r="E2860" s="16"/>
      <c r="F2860" s="16"/>
      <c r="G2860" s="12" t="str">
        <f t="shared" si="44"/>
        <v/>
      </c>
      <c r="H2860" s="13">
        <f>COUNTIF(Rend_Filetadores[Data],Rend_Filetadores[[#This Row],[Data]])</f>
        <v>0</v>
      </c>
      <c r="I2860" s="23" t="str">
        <f>IFERROR(Rend_Filetadores[[#This Row],[Filé produzido (kg)]]/SUMIF(Rend_Filetadores[Data],Rend_Filetadores[[#This Row],[Data]],Rend_Filetadores[Filé produzido (kg)]),"")</f>
        <v/>
      </c>
    </row>
    <row r="2861" spans="1:9" x14ac:dyDescent="0.3">
      <c r="A2861" s="8"/>
      <c r="B2861" s="9"/>
      <c r="C2861" s="32"/>
      <c r="D2861" s="11">
        <f>Rend_Filetadores[[#This Row],[Filé produzido (kg)]]-Rend_Filetadores[[#This Row],[Correção]]</f>
        <v>0</v>
      </c>
      <c r="E2861" s="16"/>
      <c r="F2861" s="16"/>
      <c r="G2861" s="12" t="str">
        <f t="shared" si="44"/>
        <v/>
      </c>
      <c r="H2861" s="13">
        <f>COUNTIF(Rend_Filetadores[Data],Rend_Filetadores[[#This Row],[Data]])</f>
        <v>0</v>
      </c>
      <c r="I2861" s="23" t="str">
        <f>IFERROR(Rend_Filetadores[[#This Row],[Filé produzido (kg)]]/SUMIF(Rend_Filetadores[Data],Rend_Filetadores[[#This Row],[Data]],Rend_Filetadores[Filé produzido (kg)]),"")</f>
        <v/>
      </c>
    </row>
    <row r="2862" spans="1:9" x14ac:dyDescent="0.3">
      <c r="A2862" s="8"/>
      <c r="B2862" s="9"/>
      <c r="C2862" s="32"/>
      <c r="D2862" s="11">
        <f>Rend_Filetadores[[#This Row],[Filé produzido (kg)]]-Rend_Filetadores[[#This Row],[Correção]]</f>
        <v>0</v>
      </c>
      <c r="E2862" s="16"/>
      <c r="F2862" s="16"/>
      <c r="G2862" s="12" t="str">
        <f t="shared" si="44"/>
        <v/>
      </c>
      <c r="H2862" s="13">
        <f>COUNTIF(Rend_Filetadores[Data],Rend_Filetadores[[#This Row],[Data]])</f>
        <v>0</v>
      </c>
      <c r="I2862" s="23" t="str">
        <f>IFERROR(Rend_Filetadores[[#This Row],[Filé produzido (kg)]]/SUMIF(Rend_Filetadores[Data],Rend_Filetadores[[#This Row],[Data]],Rend_Filetadores[Filé produzido (kg)]),"")</f>
        <v/>
      </c>
    </row>
    <row r="2863" spans="1:9" x14ac:dyDescent="0.3">
      <c r="A2863" s="8"/>
      <c r="B2863" s="9"/>
      <c r="C2863" s="32"/>
      <c r="D2863" s="11">
        <f>Rend_Filetadores[[#This Row],[Filé produzido (kg)]]-Rend_Filetadores[[#This Row],[Correção]]</f>
        <v>0</v>
      </c>
      <c r="E2863" s="16"/>
      <c r="F2863" s="16"/>
      <c r="G2863" s="12" t="str">
        <f t="shared" si="44"/>
        <v/>
      </c>
      <c r="H2863" s="13">
        <f>COUNTIF(Rend_Filetadores[Data],Rend_Filetadores[[#This Row],[Data]])</f>
        <v>0</v>
      </c>
      <c r="I2863" s="23" t="str">
        <f>IFERROR(Rend_Filetadores[[#This Row],[Filé produzido (kg)]]/SUMIF(Rend_Filetadores[Data],Rend_Filetadores[[#This Row],[Data]],Rend_Filetadores[Filé produzido (kg)]),"")</f>
        <v/>
      </c>
    </row>
    <row r="2864" spans="1:9" x14ac:dyDescent="0.3">
      <c r="A2864" s="8"/>
      <c r="B2864" s="9"/>
      <c r="C2864" s="32"/>
      <c r="D2864" s="11">
        <f>Rend_Filetadores[[#This Row],[Filé produzido (kg)]]-Rend_Filetadores[[#This Row],[Correção]]</f>
        <v>0</v>
      </c>
      <c r="E2864" s="16"/>
      <c r="F2864" s="16"/>
      <c r="G2864" s="12" t="str">
        <f t="shared" si="44"/>
        <v/>
      </c>
      <c r="H2864" s="13">
        <f>COUNTIF(Rend_Filetadores[Data],Rend_Filetadores[[#This Row],[Data]])</f>
        <v>0</v>
      </c>
      <c r="I2864" s="23" t="str">
        <f>IFERROR(Rend_Filetadores[[#This Row],[Filé produzido (kg)]]/SUMIF(Rend_Filetadores[Data],Rend_Filetadores[[#This Row],[Data]],Rend_Filetadores[Filé produzido (kg)]),"")</f>
        <v/>
      </c>
    </row>
    <row r="2865" spans="1:9" x14ac:dyDescent="0.3">
      <c r="A2865" s="8"/>
      <c r="B2865" s="9"/>
      <c r="C2865" s="32"/>
      <c r="D2865" s="11">
        <f>Rend_Filetadores[[#This Row],[Filé produzido (kg)]]-Rend_Filetadores[[#This Row],[Correção]]</f>
        <v>0</v>
      </c>
      <c r="E2865" s="16"/>
      <c r="F2865" s="16"/>
      <c r="G2865" s="12" t="str">
        <f t="shared" ref="G2865:G2928" si="45">IFERROR(E2865/C2865,"")</f>
        <v/>
      </c>
      <c r="H2865" s="13">
        <f>COUNTIF(Rend_Filetadores[Data],Rend_Filetadores[[#This Row],[Data]])</f>
        <v>0</v>
      </c>
      <c r="I2865" s="23" t="str">
        <f>IFERROR(Rend_Filetadores[[#This Row],[Filé produzido (kg)]]/SUMIF(Rend_Filetadores[Data],Rend_Filetadores[[#This Row],[Data]],Rend_Filetadores[Filé produzido (kg)]),"")</f>
        <v/>
      </c>
    </row>
    <row r="2866" spans="1:9" x14ac:dyDescent="0.3">
      <c r="A2866" s="8"/>
      <c r="B2866" s="9"/>
      <c r="C2866" s="32"/>
      <c r="D2866" s="11">
        <f>Rend_Filetadores[[#This Row],[Filé produzido (kg)]]-Rend_Filetadores[[#This Row],[Correção]]</f>
        <v>0</v>
      </c>
      <c r="E2866" s="16"/>
      <c r="F2866" s="16"/>
      <c r="G2866" s="12" t="str">
        <f t="shared" si="45"/>
        <v/>
      </c>
      <c r="H2866" s="13">
        <f>COUNTIF(Rend_Filetadores[Data],Rend_Filetadores[[#This Row],[Data]])</f>
        <v>0</v>
      </c>
      <c r="I2866" s="23" t="str">
        <f>IFERROR(Rend_Filetadores[[#This Row],[Filé produzido (kg)]]/SUMIF(Rend_Filetadores[Data],Rend_Filetadores[[#This Row],[Data]],Rend_Filetadores[Filé produzido (kg)]),"")</f>
        <v/>
      </c>
    </row>
    <row r="2867" spans="1:9" x14ac:dyDescent="0.3">
      <c r="A2867" s="8"/>
      <c r="B2867" s="9"/>
      <c r="C2867" s="32"/>
      <c r="D2867" s="11">
        <f>Rend_Filetadores[[#This Row],[Filé produzido (kg)]]-Rend_Filetadores[[#This Row],[Correção]]</f>
        <v>0</v>
      </c>
      <c r="E2867" s="16"/>
      <c r="F2867" s="16"/>
      <c r="G2867" s="12" t="str">
        <f t="shared" si="45"/>
        <v/>
      </c>
      <c r="H2867" s="13">
        <f>COUNTIF(Rend_Filetadores[Data],Rend_Filetadores[[#This Row],[Data]])</f>
        <v>0</v>
      </c>
      <c r="I2867" s="23" t="str">
        <f>IFERROR(Rend_Filetadores[[#This Row],[Filé produzido (kg)]]/SUMIF(Rend_Filetadores[Data],Rend_Filetadores[[#This Row],[Data]],Rend_Filetadores[Filé produzido (kg)]),"")</f>
        <v/>
      </c>
    </row>
    <row r="2868" spans="1:9" x14ac:dyDescent="0.3">
      <c r="A2868" s="8"/>
      <c r="B2868" s="9"/>
      <c r="C2868" s="32"/>
      <c r="D2868" s="11">
        <f>Rend_Filetadores[[#This Row],[Filé produzido (kg)]]-Rend_Filetadores[[#This Row],[Correção]]</f>
        <v>0</v>
      </c>
      <c r="E2868" s="16"/>
      <c r="F2868" s="16"/>
      <c r="G2868" s="12" t="str">
        <f t="shared" si="45"/>
        <v/>
      </c>
      <c r="H2868" s="13">
        <f>COUNTIF(Rend_Filetadores[Data],Rend_Filetadores[[#This Row],[Data]])</f>
        <v>0</v>
      </c>
      <c r="I2868" s="23" t="str">
        <f>IFERROR(Rend_Filetadores[[#This Row],[Filé produzido (kg)]]/SUMIF(Rend_Filetadores[Data],Rend_Filetadores[[#This Row],[Data]],Rend_Filetadores[Filé produzido (kg)]),"")</f>
        <v/>
      </c>
    </row>
    <row r="2869" spans="1:9" x14ac:dyDescent="0.3">
      <c r="A2869" s="8"/>
      <c r="B2869" s="9"/>
      <c r="C2869" s="32"/>
      <c r="D2869" s="11">
        <f>Rend_Filetadores[[#This Row],[Filé produzido (kg)]]-Rend_Filetadores[[#This Row],[Correção]]</f>
        <v>0</v>
      </c>
      <c r="E2869" s="16"/>
      <c r="F2869" s="16"/>
      <c r="G2869" s="12" t="str">
        <f t="shared" si="45"/>
        <v/>
      </c>
      <c r="H2869" s="13">
        <f>COUNTIF(Rend_Filetadores[Data],Rend_Filetadores[[#This Row],[Data]])</f>
        <v>0</v>
      </c>
      <c r="I2869" s="23" t="str">
        <f>IFERROR(Rend_Filetadores[[#This Row],[Filé produzido (kg)]]/SUMIF(Rend_Filetadores[Data],Rend_Filetadores[[#This Row],[Data]],Rend_Filetadores[Filé produzido (kg)]),"")</f>
        <v/>
      </c>
    </row>
    <row r="2870" spans="1:9" x14ac:dyDescent="0.3">
      <c r="A2870" s="8"/>
      <c r="B2870" s="9"/>
      <c r="C2870" s="32"/>
      <c r="D2870" s="11">
        <f>Rend_Filetadores[[#This Row],[Filé produzido (kg)]]-Rend_Filetadores[[#This Row],[Correção]]</f>
        <v>0</v>
      </c>
      <c r="E2870" s="16"/>
      <c r="F2870" s="16"/>
      <c r="G2870" s="12" t="str">
        <f t="shared" si="45"/>
        <v/>
      </c>
      <c r="H2870" s="13">
        <f>COUNTIF(Rend_Filetadores[Data],Rend_Filetadores[[#This Row],[Data]])</f>
        <v>0</v>
      </c>
      <c r="I2870" s="23" t="str">
        <f>IFERROR(Rend_Filetadores[[#This Row],[Filé produzido (kg)]]/SUMIF(Rend_Filetadores[Data],Rend_Filetadores[[#This Row],[Data]],Rend_Filetadores[Filé produzido (kg)]),"")</f>
        <v/>
      </c>
    </row>
    <row r="2871" spans="1:9" x14ac:dyDescent="0.3">
      <c r="A2871" s="8"/>
      <c r="B2871" s="9"/>
      <c r="C2871" s="32"/>
      <c r="D2871" s="11">
        <f>Rend_Filetadores[[#This Row],[Filé produzido (kg)]]-Rend_Filetadores[[#This Row],[Correção]]</f>
        <v>0</v>
      </c>
      <c r="E2871" s="16"/>
      <c r="F2871" s="16"/>
      <c r="G2871" s="12" t="str">
        <f t="shared" si="45"/>
        <v/>
      </c>
      <c r="H2871" s="13">
        <f>COUNTIF(Rend_Filetadores[Data],Rend_Filetadores[[#This Row],[Data]])</f>
        <v>0</v>
      </c>
      <c r="I2871" s="23" t="str">
        <f>IFERROR(Rend_Filetadores[[#This Row],[Filé produzido (kg)]]/SUMIF(Rend_Filetadores[Data],Rend_Filetadores[[#This Row],[Data]],Rend_Filetadores[Filé produzido (kg)]),"")</f>
        <v/>
      </c>
    </row>
    <row r="2872" spans="1:9" x14ac:dyDescent="0.3">
      <c r="A2872" s="8"/>
      <c r="B2872" s="9"/>
      <c r="C2872" s="32"/>
      <c r="D2872" s="11">
        <f>Rend_Filetadores[[#This Row],[Filé produzido (kg)]]-Rend_Filetadores[[#This Row],[Correção]]</f>
        <v>0</v>
      </c>
      <c r="E2872" s="16"/>
      <c r="F2872" s="16"/>
      <c r="G2872" s="12" t="str">
        <f t="shared" si="45"/>
        <v/>
      </c>
      <c r="H2872" s="13">
        <f>COUNTIF(Rend_Filetadores[Data],Rend_Filetadores[[#This Row],[Data]])</f>
        <v>0</v>
      </c>
      <c r="I2872" s="23" t="str">
        <f>IFERROR(Rend_Filetadores[[#This Row],[Filé produzido (kg)]]/SUMIF(Rend_Filetadores[Data],Rend_Filetadores[[#This Row],[Data]],Rend_Filetadores[Filé produzido (kg)]),"")</f>
        <v/>
      </c>
    </row>
    <row r="2873" spans="1:9" x14ac:dyDescent="0.3">
      <c r="A2873" s="8"/>
      <c r="B2873" s="9"/>
      <c r="C2873" s="32"/>
      <c r="D2873" s="11">
        <f>Rend_Filetadores[[#This Row],[Filé produzido (kg)]]-Rend_Filetadores[[#This Row],[Correção]]</f>
        <v>0</v>
      </c>
      <c r="E2873" s="16"/>
      <c r="F2873" s="16"/>
      <c r="G2873" s="12" t="str">
        <f t="shared" si="45"/>
        <v/>
      </c>
      <c r="H2873" s="13">
        <f>COUNTIF(Rend_Filetadores[Data],Rend_Filetadores[[#This Row],[Data]])</f>
        <v>0</v>
      </c>
      <c r="I2873" s="23" t="str">
        <f>IFERROR(Rend_Filetadores[[#This Row],[Filé produzido (kg)]]/SUMIF(Rend_Filetadores[Data],Rend_Filetadores[[#This Row],[Data]],Rend_Filetadores[Filé produzido (kg)]),"")</f>
        <v/>
      </c>
    </row>
    <row r="2874" spans="1:9" x14ac:dyDescent="0.3">
      <c r="A2874" s="8"/>
      <c r="B2874" s="9"/>
      <c r="C2874" s="32"/>
      <c r="D2874" s="11">
        <f>Rend_Filetadores[[#This Row],[Filé produzido (kg)]]-Rend_Filetadores[[#This Row],[Correção]]</f>
        <v>0</v>
      </c>
      <c r="E2874" s="16"/>
      <c r="F2874" s="16"/>
      <c r="G2874" s="12" t="str">
        <f t="shared" si="45"/>
        <v/>
      </c>
      <c r="H2874" s="13">
        <f>COUNTIF(Rend_Filetadores[Data],Rend_Filetadores[[#This Row],[Data]])</f>
        <v>0</v>
      </c>
      <c r="I2874" s="23" t="str">
        <f>IFERROR(Rend_Filetadores[[#This Row],[Filé produzido (kg)]]/SUMIF(Rend_Filetadores[Data],Rend_Filetadores[[#This Row],[Data]],Rend_Filetadores[Filé produzido (kg)]),"")</f>
        <v/>
      </c>
    </row>
    <row r="2875" spans="1:9" x14ac:dyDescent="0.3">
      <c r="A2875" s="8"/>
      <c r="B2875" s="9"/>
      <c r="C2875" s="32"/>
      <c r="D2875" s="11">
        <f>Rend_Filetadores[[#This Row],[Filé produzido (kg)]]-Rend_Filetadores[[#This Row],[Correção]]</f>
        <v>0</v>
      </c>
      <c r="E2875" s="16"/>
      <c r="F2875" s="16"/>
      <c r="G2875" s="12" t="str">
        <f t="shared" si="45"/>
        <v/>
      </c>
      <c r="H2875" s="13">
        <f>COUNTIF(Rend_Filetadores[Data],Rend_Filetadores[[#This Row],[Data]])</f>
        <v>0</v>
      </c>
      <c r="I2875" s="23" t="str">
        <f>IFERROR(Rend_Filetadores[[#This Row],[Filé produzido (kg)]]/SUMIF(Rend_Filetadores[Data],Rend_Filetadores[[#This Row],[Data]],Rend_Filetadores[Filé produzido (kg)]),"")</f>
        <v/>
      </c>
    </row>
    <row r="2876" spans="1:9" x14ac:dyDescent="0.3">
      <c r="A2876" s="8"/>
      <c r="B2876" s="9"/>
      <c r="C2876" s="32"/>
      <c r="D2876" s="11">
        <f>Rend_Filetadores[[#This Row],[Filé produzido (kg)]]-Rend_Filetadores[[#This Row],[Correção]]</f>
        <v>0</v>
      </c>
      <c r="E2876" s="16"/>
      <c r="F2876" s="16"/>
      <c r="G2876" s="12" t="str">
        <f t="shared" si="45"/>
        <v/>
      </c>
      <c r="H2876" s="13">
        <f>COUNTIF(Rend_Filetadores[Data],Rend_Filetadores[[#This Row],[Data]])</f>
        <v>0</v>
      </c>
      <c r="I2876" s="23" t="str">
        <f>IFERROR(Rend_Filetadores[[#This Row],[Filé produzido (kg)]]/SUMIF(Rend_Filetadores[Data],Rend_Filetadores[[#This Row],[Data]],Rend_Filetadores[Filé produzido (kg)]),"")</f>
        <v/>
      </c>
    </row>
    <row r="2877" spans="1:9" x14ac:dyDescent="0.3">
      <c r="A2877" s="8"/>
      <c r="B2877" s="9"/>
      <c r="C2877" s="32"/>
      <c r="D2877" s="11">
        <f>Rend_Filetadores[[#This Row],[Filé produzido (kg)]]-Rend_Filetadores[[#This Row],[Correção]]</f>
        <v>0</v>
      </c>
      <c r="E2877" s="16"/>
      <c r="F2877" s="16"/>
      <c r="G2877" s="12" t="str">
        <f t="shared" si="45"/>
        <v/>
      </c>
      <c r="H2877" s="13">
        <f>COUNTIF(Rend_Filetadores[Data],Rend_Filetadores[[#This Row],[Data]])</f>
        <v>0</v>
      </c>
      <c r="I2877" s="23" t="str">
        <f>IFERROR(Rend_Filetadores[[#This Row],[Filé produzido (kg)]]/SUMIF(Rend_Filetadores[Data],Rend_Filetadores[[#This Row],[Data]],Rend_Filetadores[Filé produzido (kg)]),"")</f>
        <v/>
      </c>
    </row>
    <row r="2878" spans="1:9" x14ac:dyDescent="0.3">
      <c r="A2878" s="8"/>
      <c r="B2878" s="9"/>
      <c r="C2878" s="32"/>
      <c r="D2878" s="11">
        <f>Rend_Filetadores[[#This Row],[Filé produzido (kg)]]-Rend_Filetadores[[#This Row],[Correção]]</f>
        <v>0</v>
      </c>
      <c r="E2878" s="16"/>
      <c r="F2878" s="16"/>
      <c r="G2878" s="12" t="str">
        <f t="shared" si="45"/>
        <v/>
      </c>
      <c r="H2878" s="13">
        <f>COUNTIF(Rend_Filetadores[Data],Rend_Filetadores[[#This Row],[Data]])</f>
        <v>0</v>
      </c>
      <c r="I2878" s="23" t="str">
        <f>IFERROR(Rend_Filetadores[[#This Row],[Filé produzido (kg)]]/SUMIF(Rend_Filetadores[Data],Rend_Filetadores[[#This Row],[Data]],Rend_Filetadores[Filé produzido (kg)]),"")</f>
        <v/>
      </c>
    </row>
    <row r="2879" spans="1:9" x14ac:dyDescent="0.3">
      <c r="A2879" s="8"/>
      <c r="B2879" s="9"/>
      <c r="C2879" s="32"/>
      <c r="D2879" s="11">
        <f>Rend_Filetadores[[#This Row],[Filé produzido (kg)]]-Rend_Filetadores[[#This Row],[Correção]]</f>
        <v>0</v>
      </c>
      <c r="E2879" s="16"/>
      <c r="F2879" s="16"/>
      <c r="G2879" s="12" t="str">
        <f t="shared" si="45"/>
        <v/>
      </c>
      <c r="H2879" s="13">
        <f>COUNTIF(Rend_Filetadores[Data],Rend_Filetadores[[#This Row],[Data]])</f>
        <v>0</v>
      </c>
      <c r="I2879" s="23" t="str">
        <f>IFERROR(Rend_Filetadores[[#This Row],[Filé produzido (kg)]]/SUMIF(Rend_Filetadores[Data],Rend_Filetadores[[#This Row],[Data]],Rend_Filetadores[Filé produzido (kg)]),"")</f>
        <v/>
      </c>
    </row>
    <row r="2880" spans="1:9" x14ac:dyDescent="0.3">
      <c r="A2880" s="8"/>
      <c r="B2880" s="9"/>
      <c r="C2880" s="32"/>
      <c r="D2880" s="11">
        <f>Rend_Filetadores[[#This Row],[Filé produzido (kg)]]-Rend_Filetadores[[#This Row],[Correção]]</f>
        <v>0</v>
      </c>
      <c r="E2880" s="16"/>
      <c r="F2880" s="16"/>
      <c r="G2880" s="12" t="str">
        <f t="shared" si="45"/>
        <v/>
      </c>
      <c r="H2880" s="13">
        <f>COUNTIF(Rend_Filetadores[Data],Rend_Filetadores[[#This Row],[Data]])</f>
        <v>0</v>
      </c>
      <c r="I2880" s="23" t="str">
        <f>IFERROR(Rend_Filetadores[[#This Row],[Filé produzido (kg)]]/SUMIF(Rend_Filetadores[Data],Rend_Filetadores[[#This Row],[Data]],Rend_Filetadores[Filé produzido (kg)]),"")</f>
        <v/>
      </c>
    </row>
    <row r="2881" spans="1:9" x14ac:dyDescent="0.3">
      <c r="A2881" s="8"/>
      <c r="B2881" s="9"/>
      <c r="C2881" s="32"/>
      <c r="D2881" s="11">
        <f>Rend_Filetadores[[#This Row],[Filé produzido (kg)]]-Rend_Filetadores[[#This Row],[Correção]]</f>
        <v>0</v>
      </c>
      <c r="E2881" s="16"/>
      <c r="F2881" s="16"/>
      <c r="G2881" s="12" t="str">
        <f t="shared" si="45"/>
        <v/>
      </c>
      <c r="H2881" s="13">
        <f>COUNTIF(Rend_Filetadores[Data],Rend_Filetadores[[#This Row],[Data]])</f>
        <v>0</v>
      </c>
      <c r="I2881" s="23" t="str">
        <f>IFERROR(Rend_Filetadores[[#This Row],[Filé produzido (kg)]]/SUMIF(Rend_Filetadores[Data],Rend_Filetadores[[#This Row],[Data]],Rend_Filetadores[Filé produzido (kg)]),"")</f>
        <v/>
      </c>
    </row>
    <row r="2882" spans="1:9" x14ac:dyDescent="0.3">
      <c r="A2882" s="8"/>
      <c r="B2882" s="9"/>
      <c r="C2882" s="32"/>
      <c r="D2882" s="11">
        <f>Rend_Filetadores[[#This Row],[Filé produzido (kg)]]-Rend_Filetadores[[#This Row],[Correção]]</f>
        <v>0</v>
      </c>
      <c r="E2882" s="16"/>
      <c r="F2882" s="16"/>
      <c r="G2882" s="12" t="str">
        <f t="shared" si="45"/>
        <v/>
      </c>
      <c r="H2882" s="13">
        <f>COUNTIF(Rend_Filetadores[Data],Rend_Filetadores[[#This Row],[Data]])</f>
        <v>0</v>
      </c>
      <c r="I2882" s="23" t="str">
        <f>IFERROR(Rend_Filetadores[[#This Row],[Filé produzido (kg)]]/SUMIF(Rend_Filetadores[Data],Rend_Filetadores[[#This Row],[Data]],Rend_Filetadores[Filé produzido (kg)]),"")</f>
        <v/>
      </c>
    </row>
    <row r="2883" spans="1:9" x14ac:dyDescent="0.3">
      <c r="A2883" s="8"/>
      <c r="B2883" s="9"/>
      <c r="C2883" s="32"/>
      <c r="D2883" s="11">
        <f>Rend_Filetadores[[#This Row],[Filé produzido (kg)]]-Rend_Filetadores[[#This Row],[Correção]]</f>
        <v>0</v>
      </c>
      <c r="E2883" s="16"/>
      <c r="F2883" s="16"/>
      <c r="G2883" s="12" t="str">
        <f t="shared" si="45"/>
        <v/>
      </c>
      <c r="H2883" s="13">
        <f>COUNTIF(Rend_Filetadores[Data],Rend_Filetadores[[#This Row],[Data]])</f>
        <v>0</v>
      </c>
      <c r="I2883" s="23" t="str">
        <f>IFERROR(Rend_Filetadores[[#This Row],[Filé produzido (kg)]]/SUMIF(Rend_Filetadores[Data],Rend_Filetadores[[#This Row],[Data]],Rend_Filetadores[Filé produzido (kg)]),"")</f>
        <v/>
      </c>
    </row>
    <row r="2884" spans="1:9" x14ac:dyDescent="0.3">
      <c r="A2884" s="8"/>
      <c r="B2884" s="9"/>
      <c r="C2884" s="32"/>
      <c r="D2884" s="11">
        <f>Rend_Filetadores[[#This Row],[Filé produzido (kg)]]-Rend_Filetadores[[#This Row],[Correção]]</f>
        <v>0</v>
      </c>
      <c r="E2884" s="16"/>
      <c r="F2884" s="16"/>
      <c r="G2884" s="12" t="str">
        <f t="shared" si="45"/>
        <v/>
      </c>
      <c r="H2884" s="13">
        <f>COUNTIF(Rend_Filetadores[Data],Rend_Filetadores[[#This Row],[Data]])</f>
        <v>0</v>
      </c>
      <c r="I2884" s="23" t="str">
        <f>IFERROR(Rend_Filetadores[[#This Row],[Filé produzido (kg)]]/SUMIF(Rend_Filetadores[Data],Rend_Filetadores[[#This Row],[Data]],Rend_Filetadores[Filé produzido (kg)]),"")</f>
        <v/>
      </c>
    </row>
    <row r="2885" spans="1:9" x14ac:dyDescent="0.3">
      <c r="A2885" s="8"/>
      <c r="B2885" s="9"/>
      <c r="C2885" s="32"/>
      <c r="D2885" s="11">
        <f>Rend_Filetadores[[#This Row],[Filé produzido (kg)]]-Rend_Filetadores[[#This Row],[Correção]]</f>
        <v>0</v>
      </c>
      <c r="E2885" s="16"/>
      <c r="F2885" s="16"/>
      <c r="G2885" s="12" t="str">
        <f t="shared" si="45"/>
        <v/>
      </c>
      <c r="H2885" s="13">
        <f>COUNTIF(Rend_Filetadores[Data],Rend_Filetadores[[#This Row],[Data]])</f>
        <v>0</v>
      </c>
      <c r="I2885" s="23" t="str">
        <f>IFERROR(Rend_Filetadores[[#This Row],[Filé produzido (kg)]]/SUMIF(Rend_Filetadores[Data],Rend_Filetadores[[#This Row],[Data]],Rend_Filetadores[Filé produzido (kg)]),"")</f>
        <v/>
      </c>
    </row>
    <row r="2886" spans="1:9" x14ac:dyDescent="0.3">
      <c r="A2886" s="8"/>
      <c r="B2886" s="9"/>
      <c r="C2886" s="32"/>
      <c r="D2886" s="11">
        <f>Rend_Filetadores[[#This Row],[Filé produzido (kg)]]-Rend_Filetadores[[#This Row],[Correção]]</f>
        <v>0</v>
      </c>
      <c r="E2886" s="16"/>
      <c r="F2886" s="16"/>
      <c r="G2886" s="12" t="str">
        <f t="shared" si="45"/>
        <v/>
      </c>
      <c r="H2886" s="13">
        <f>COUNTIF(Rend_Filetadores[Data],Rend_Filetadores[[#This Row],[Data]])</f>
        <v>0</v>
      </c>
      <c r="I2886" s="23" t="str">
        <f>IFERROR(Rend_Filetadores[[#This Row],[Filé produzido (kg)]]/SUMIF(Rend_Filetadores[Data],Rend_Filetadores[[#This Row],[Data]],Rend_Filetadores[Filé produzido (kg)]),"")</f>
        <v/>
      </c>
    </row>
    <row r="2887" spans="1:9" x14ac:dyDescent="0.3">
      <c r="A2887" s="8"/>
      <c r="B2887" s="9"/>
      <c r="C2887" s="32"/>
      <c r="D2887" s="11">
        <f>Rend_Filetadores[[#This Row],[Filé produzido (kg)]]-Rend_Filetadores[[#This Row],[Correção]]</f>
        <v>0</v>
      </c>
      <c r="E2887" s="16"/>
      <c r="F2887" s="16"/>
      <c r="G2887" s="12" t="str">
        <f t="shared" si="45"/>
        <v/>
      </c>
      <c r="H2887" s="13">
        <f>COUNTIF(Rend_Filetadores[Data],Rend_Filetadores[[#This Row],[Data]])</f>
        <v>0</v>
      </c>
      <c r="I2887" s="23" t="str">
        <f>IFERROR(Rend_Filetadores[[#This Row],[Filé produzido (kg)]]/SUMIF(Rend_Filetadores[Data],Rend_Filetadores[[#This Row],[Data]],Rend_Filetadores[Filé produzido (kg)]),"")</f>
        <v/>
      </c>
    </row>
    <row r="2888" spans="1:9" x14ac:dyDescent="0.3">
      <c r="A2888" s="8"/>
      <c r="B2888" s="9"/>
      <c r="C2888" s="32"/>
      <c r="D2888" s="11">
        <f>Rend_Filetadores[[#This Row],[Filé produzido (kg)]]-Rend_Filetadores[[#This Row],[Correção]]</f>
        <v>0</v>
      </c>
      <c r="E2888" s="16"/>
      <c r="F2888" s="16"/>
      <c r="G2888" s="12" t="str">
        <f t="shared" si="45"/>
        <v/>
      </c>
      <c r="H2888" s="13">
        <f>COUNTIF(Rend_Filetadores[Data],Rend_Filetadores[[#This Row],[Data]])</f>
        <v>0</v>
      </c>
      <c r="I2888" s="23" t="str">
        <f>IFERROR(Rend_Filetadores[[#This Row],[Filé produzido (kg)]]/SUMIF(Rend_Filetadores[Data],Rend_Filetadores[[#This Row],[Data]],Rend_Filetadores[Filé produzido (kg)]),"")</f>
        <v/>
      </c>
    </row>
    <row r="2889" spans="1:9" x14ac:dyDescent="0.3">
      <c r="A2889" s="8"/>
      <c r="B2889" s="9"/>
      <c r="C2889" s="32"/>
      <c r="D2889" s="11">
        <f>Rend_Filetadores[[#This Row],[Filé produzido (kg)]]-Rend_Filetadores[[#This Row],[Correção]]</f>
        <v>0</v>
      </c>
      <c r="E2889" s="16"/>
      <c r="F2889" s="16"/>
      <c r="G2889" s="12" t="str">
        <f t="shared" si="45"/>
        <v/>
      </c>
      <c r="H2889" s="13">
        <f>COUNTIF(Rend_Filetadores[Data],Rend_Filetadores[[#This Row],[Data]])</f>
        <v>0</v>
      </c>
      <c r="I2889" s="23" t="str">
        <f>IFERROR(Rend_Filetadores[[#This Row],[Filé produzido (kg)]]/SUMIF(Rend_Filetadores[Data],Rend_Filetadores[[#This Row],[Data]],Rend_Filetadores[Filé produzido (kg)]),"")</f>
        <v/>
      </c>
    </row>
    <row r="2890" spans="1:9" x14ac:dyDescent="0.3">
      <c r="A2890" s="8"/>
      <c r="B2890" s="9"/>
      <c r="C2890" s="32"/>
      <c r="D2890" s="11">
        <f>Rend_Filetadores[[#This Row],[Filé produzido (kg)]]-Rend_Filetadores[[#This Row],[Correção]]</f>
        <v>0</v>
      </c>
      <c r="E2890" s="16"/>
      <c r="F2890" s="16"/>
      <c r="G2890" s="12" t="str">
        <f t="shared" si="45"/>
        <v/>
      </c>
      <c r="H2890" s="13">
        <f>COUNTIF(Rend_Filetadores[Data],Rend_Filetadores[[#This Row],[Data]])</f>
        <v>0</v>
      </c>
      <c r="I2890" s="23" t="str">
        <f>IFERROR(Rend_Filetadores[[#This Row],[Filé produzido (kg)]]/SUMIF(Rend_Filetadores[Data],Rend_Filetadores[[#This Row],[Data]],Rend_Filetadores[Filé produzido (kg)]),"")</f>
        <v/>
      </c>
    </row>
    <row r="2891" spans="1:9" x14ac:dyDescent="0.3">
      <c r="A2891" s="8"/>
      <c r="B2891" s="9"/>
      <c r="C2891" s="32"/>
      <c r="D2891" s="11">
        <f>Rend_Filetadores[[#This Row],[Filé produzido (kg)]]-Rend_Filetadores[[#This Row],[Correção]]</f>
        <v>0</v>
      </c>
      <c r="E2891" s="16"/>
      <c r="F2891" s="16"/>
      <c r="G2891" s="12" t="str">
        <f t="shared" si="45"/>
        <v/>
      </c>
      <c r="H2891" s="13">
        <f>COUNTIF(Rend_Filetadores[Data],Rend_Filetadores[[#This Row],[Data]])</f>
        <v>0</v>
      </c>
      <c r="I2891" s="23" t="str">
        <f>IFERROR(Rend_Filetadores[[#This Row],[Filé produzido (kg)]]/SUMIF(Rend_Filetadores[Data],Rend_Filetadores[[#This Row],[Data]],Rend_Filetadores[Filé produzido (kg)]),"")</f>
        <v/>
      </c>
    </row>
    <row r="2892" spans="1:9" x14ac:dyDescent="0.3">
      <c r="A2892" s="8"/>
      <c r="B2892" s="9"/>
      <c r="C2892" s="32"/>
      <c r="D2892" s="11">
        <f>Rend_Filetadores[[#This Row],[Filé produzido (kg)]]-Rend_Filetadores[[#This Row],[Correção]]</f>
        <v>0</v>
      </c>
      <c r="E2892" s="16"/>
      <c r="F2892" s="16"/>
      <c r="G2892" s="12" t="str">
        <f t="shared" si="45"/>
        <v/>
      </c>
      <c r="H2892" s="13">
        <f>COUNTIF(Rend_Filetadores[Data],Rend_Filetadores[[#This Row],[Data]])</f>
        <v>0</v>
      </c>
      <c r="I2892" s="23" t="str">
        <f>IFERROR(Rend_Filetadores[[#This Row],[Filé produzido (kg)]]/SUMIF(Rend_Filetadores[Data],Rend_Filetadores[[#This Row],[Data]],Rend_Filetadores[Filé produzido (kg)]),"")</f>
        <v/>
      </c>
    </row>
    <row r="2893" spans="1:9" x14ac:dyDescent="0.3">
      <c r="A2893" s="8"/>
      <c r="B2893" s="9"/>
      <c r="C2893" s="32"/>
      <c r="D2893" s="11">
        <f>Rend_Filetadores[[#This Row],[Filé produzido (kg)]]-Rend_Filetadores[[#This Row],[Correção]]</f>
        <v>0</v>
      </c>
      <c r="E2893" s="16"/>
      <c r="F2893" s="16"/>
      <c r="G2893" s="12" t="str">
        <f t="shared" si="45"/>
        <v/>
      </c>
      <c r="H2893" s="13">
        <f>COUNTIF(Rend_Filetadores[Data],Rend_Filetadores[[#This Row],[Data]])</f>
        <v>0</v>
      </c>
      <c r="I2893" s="23" t="str">
        <f>IFERROR(Rend_Filetadores[[#This Row],[Filé produzido (kg)]]/SUMIF(Rend_Filetadores[Data],Rend_Filetadores[[#This Row],[Data]],Rend_Filetadores[Filé produzido (kg)]),"")</f>
        <v/>
      </c>
    </row>
    <row r="2894" spans="1:9" x14ac:dyDescent="0.3">
      <c r="A2894" s="8"/>
      <c r="B2894" s="9"/>
      <c r="C2894" s="32"/>
      <c r="D2894" s="11">
        <f>Rend_Filetadores[[#This Row],[Filé produzido (kg)]]-Rend_Filetadores[[#This Row],[Correção]]</f>
        <v>0</v>
      </c>
      <c r="E2894" s="16"/>
      <c r="F2894" s="16"/>
      <c r="G2894" s="12" t="str">
        <f t="shared" si="45"/>
        <v/>
      </c>
      <c r="H2894" s="13">
        <f>COUNTIF(Rend_Filetadores[Data],Rend_Filetadores[[#This Row],[Data]])</f>
        <v>0</v>
      </c>
      <c r="I2894" s="23" t="str">
        <f>IFERROR(Rend_Filetadores[[#This Row],[Filé produzido (kg)]]/SUMIF(Rend_Filetadores[Data],Rend_Filetadores[[#This Row],[Data]],Rend_Filetadores[Filé produzido (kg)]),"")</f>
        <v/>
      </c>
    </row>
    <row r="2895" spans="1:9" x14ac:dyDescent="0.3">
      <c r="A2895" s="8"/>
      <c r="B2895" s="9"/>
      <c r="C2895" s="32"/>
      <c r="D2895" s="11">
        <f>Rend_Filetadores[[#This Row],[Filé produzido (kg)]]-Rend_Filetadores[[#This Row],[Correção]]</f>
        <v>0</v>
      </c>
      <c r="E2895" s="16"/>
      <c r="F2895" s="16"/>
      <c r="G2895" s="12" t="str">
        <f t="shared" si="45"/>
        <v/>
      </c>
      <c r="H2895" s="13">
        <f>COUNTIF(Rend_Filetadores[Data],Rend_Filetadores[[#This Row],[Data]])</f>
        <v>0</v>
      </c>
      <c r="I2895" s="23" t="str">
        <f>IFERROR(Rend_Filetadores[[#This Row],[Filé produzido (kg)]]/SUMIF(Rend_Filetadores[Data],Rend_Filetadores[[#This Row],[Data]],Rend_Filetadores[Filé produzido (kg)]),"")</f>
        <v/>
      </c>
    </row>
    <row r="2896" spans="1:9" x14ac:dyDescent="0.3">
      <c r="A2896" s="8"/>
      <c r="B2896" s="9"/>
      <c r="C2896" s="32"/>
      <c r="D2896" s="11">
        <f>Rend_Filetadores[[#This Row],[Filé produzido (kg)]]-Rend_Filetadores[[#This Row],[Correção]]</f>
        <v>0</v>
      </c>
      <c r="E2896" s="16"/>
      <c r="F2896" s="16"/>
      <c r="G2896" s="12" t="str">
        <f t="shared" si="45"/>
        <v/>
      </c>
      <c r="H2896" s="13">
        <f>COUNTIF(Rend_Filetadores[Data],Rend_Filetadores[[#This Row],[Data]])</f>
        <v>0</v>
      </c>
      <c r="I2896" s="23" t="str">
        <f>IFERROR(Rend_Filetadores[[#This Row],[Filé produzido (kg)]]/SUMIF(Rend_Filetadores[Data],Rend_Filetadores[[#This Row],[Data]],Rend_Filetadores[Filé produzido (kg)]),"")</f>
        <v/>
      </c>
    </row>
    <row r="2897" spans="1:9" x14ac:dyDescent="0.3">
      <c r="A2897" s="8"/>
      <c r="B2897" s="9"/>
      <c r="C2897" s="32"/>
      <c r="D2897" s="11">
        <f>Rend_Filetadores[[#This Row],[Filé produzido (kg)]]-Rend_Filetadores[[#This Row],[Correção]]</f>
        <v>0</v>
      </c>
      <c r="E2897" s="16"/>
      <c r="F2897" s="16"/>
      <c r="G2897" s="12" t="str">
        <f t="shared" si="45"/>
        <v/>
      </c>
      <c r="H2897" s="13">
        <f>COUNTIF(Rend_Filetadores[Data],Rend_Filetadores[[#This Row],[Data]])</f>
        <v>0</v>
      </c>
      <c r="I2897" s="23" t="str">
        <f>IFERROR(Rend_Filetadores[[#This Row],[Filé produzido (kg)]]/SUMIF(Rend_Filetadores[Data],Rend_Filetadores[[#This Row],[Data]],Rend_Filetadores[Filé produzido (kg)]),"")</f>
        <v/>
      </c>
    </row>
    <row r="2898" spans="1:9" x14ac:dyDescent="0.3">
      <c r="A2898" s="8"/>
      <c r="B2898" s="9"/>
      <c r="C2898" s="32"/>
      <c r="D2898" s="11">
        <f>Rend_Filetadores[[#This Row],[Filé produzido (kg)]]-Rend_Filetadores[[#This Row],[Correção]]</f>
        <v>0</v>
      </c>
      <c r="E2898" s="16"/>
      <c r="F2898" s="16"/>
      <c r="G2898" s="12" t="str">
        <f t="shared" si="45"/>
        <v/>
      </c>
      <c r="H2898" s="13">
        <f>COUNTIF(Rend_Filetadores[Data],Rend_Filetadores[[#This Row],[Data]])</f>
        <v>0</v>
      </c>
      <c r="I2898" s="23" t="str">
        <f>IFERROR(Rend_Filetadores[[#This Row],[Filé produzido (kg)]]/SUMIF(Rend_Filetadores[Data],Rend_Filetadores[[#This Row],[Data]],Rend_Filetadores[Filé produzido (kg)]),"")</f>
        <v/>
      </c>
    </row>
    <row r="2899" spans="1:9" x14ac:dyDescent="0.3">
      <c r="A2899" s="8"/>
      <c r="B2899" s="9"/>
      <c r="C2899" s="32"/>
      <c r="D2899" s="11">
        <f>Rend_Filetadores[[#This Row],[Filé produzido (kg)]]-Rend_Filetadores[[#This Row],[Correção]]</f>
        <v>0</v>
      </c>
      <c r="E2899" s="16"/>
      <c r="F2899" s="16"/>
      <c r="G2899" s="12" t="str">
        <f t="shared" si="45"/>
        <v/>
      </c>
      <c r="H2899" s="13">
        <f>COUNTIF(Rend_Filetadores[Data],Rend_Filetadores[[#This Row],[Data]])</f>
        <v>0</v>
      </c>
      <c r="I2899" s="23" t="str">
        <f>IFERROR(Rend_Filetadores[[#This Row],[Filé produzido (kg)]]/SUMIF(Rend_Filetadores[Data],Rend_Filetadores[[#This Row],[Data]],Rend_Filetadores[Filé produzido (kg)]),"")</f>
        <v/>
      </c>
    </row>
    <row r="2900" spans="1:9" x14ac:dyDescent="0.3">
      <c r="A2900" s="8"/>
      <c r="B2900" s="9"/>
      <c r="C2900" s="32"/>
      <c r="D2900" s="11">
        <f>Rend_Filetadores[[#This Row],[Filé produzido (kg)]]-Rend_Filetadores[[#This Row],[Correção]]</f>
        <v>0</v>
      </c>
      <c r="E2900" s="16"/>
      <c r="F2900" s="16"/>
      <c r="G2900" s="12" t="str">
        <f t="shared" si="45"/>
        <v/>
      </c>
      <c r="H2900" s="13">
        <f>COUNTIF(Rend_Filetadores[Data],Rend_Filetadores[[#This Row],[Data]])</f>
        <v>0</v>
      </c>
      <c r="I2900" s="23" t="str">
        <f>IFERROR(Rend_Filetadores[[#This Row],[Filé produzido (kg)]]/SUMIF(Rend_Filetadores[Data],Rend_Filetadores[[#This Row],[Data]],Rend_Filetadores[Filé produzido (kg)]),"")</f>
        <v/>
      </c>
    </row>
    <row r="2901" spans="1:9" x14ac:dyDescent="0.3">
      <c r="A2901" s="8"/>
      <c r="B2901" s="9"/>
      <c r="C2901" s="32"/>
      <c r="D2901" s="11">
        <f>Rend_Filetadores[[#This Row],[Filé produzido (kg)]]-Rend_Filetadores[[#This Row],[Correção]]</f>
        <v>0</v>
      </c>
      <c r="E2901" s="16"/>
      <c r="F2901" s="16"/>
      <c r="G2901" s="12" t="str">
        <f t="shared" si="45"/>
        <v/>
      </c>
      <c r="H2901" s="13">
        <f>COUNTIF(Rend_Filetadores[Data],Rend_Filetadores[[#This Row],[Data]])</f>
        <v>0</v>
      </c>
      <c r="I2901" s="23" t="str">
        <f>IFERROR(Rend_Filetadores[[#This Row],[Filé produzido (kg)]]/SUMIF(Rend_Filetadores[Data],Rend_Filetadores[[#This Row],[Data]],Rend_Filetadores[Filé produzido (kg)]),"")</f>
        <v/>
      </c>
    </row>
    <row r="2902" spans="1:9" x14ac:dyDescent="0.3">
      <c r="A2902" s="8"/>
      <c r="B2902" s="9"/>
      <c r="C2902" s="32"/>
      <c r="D2902" s="11">
        <f>Rend_Filetadores[[#This Row],[Filé produzido (kg)]]-Rend_Filetadores[[#This Row],[Correção]]</f>
        <v>0</v>
      </c>
      <c r="E2902" s="16"/>
      <c r="F2902" s="16"/>
      <c r="G2902" s="12" t="str">
        <f t="shared" si="45"/>
        <v/>
      </c>
      <c r="H2902" s="13">
        <f>COUNTIF(Rend_Filetadores[Data],Rend_Filetadores[[#This Row],[Data]])</f>
        <v>0</v>
      </c>
      <c r="I2902" s="23" t="str">
        <f>IFERROR(Rend_Filetadores[[#This Row],[Filé produzido (kg)]]/SUMIF(Rend_Filetadores[Data],Rend_Filetadores[[#This Row],[Data]],Rend_Filetadores[Filé produzido (kg)]),"")</f>
        <v/>
      </c>
    </row>
    <row r="2903" spans="1:9" x14ac:dyDescent="0.3">
      <c r="A2903" s="8"/>
      <c r="B2903" s="9"/>
      <c r="C2903" s="32"/>
      <c r="D2903" s="11">
        <f>Rend_Filetadores[[#This Row],[Filé produzido (kg)]]-Rend_Filetadores[[#This Row],[Correção]]</f>
        <v>0</v>
      </c>
      <c r="E2903" s="16"/>
      <c r="F2903" s="16"/>
      <c r="G2903" s="12" t="str">
        <f t="shared" si="45"/>
        <v/>
      </c>
      <c r="H2903" s="13">
        <f>COUNTIF(Rend_Filetadores[Data],Rend_Filetadores[[#This Row],[Data]])</f>
        <v>0</v>
      </c>
      <c r="I2903" s="23" t="str">
        <f>IFERROR(Rend_Filetadores[[#This Row],[Filé produzido (kg)]]/SUMIF(Rend_Filetadores[Data],Rend_Filetadores[[#This Row],[Data]],Rend_Filetadores[Filé produzido (kg)]),"")</f>
        <v/>
      </c>
    </row>
    <row r="2904" spans="1:9" x14ac:dyDescent="0.3">
      <c r="A2904" s="8"/>
      <c r="B2904" s="9"/>
      <c r="C2904" s="32"/>
      <c r="D2904" s="11">
        <f>Rend_Filetadores[[#This Row],[Filé produzido (kg)]]-Rend_Filetadores[[#This Row],[Correção]]</f>
        <v>0</v>
      </c>
      <c r="E2904" s="16"/>
      <c r="F2904" s="16"/>
      <c r="G2904" s="12" t="str">
        <f t="shared" si="45"/>
        <v/>
      </c>
      <c r="H2904" s="13">
        <f>COUNTIF(Rend_Filetadores[Data],Rend_Filetadores[[#This Row],[Data]])</f>
        <v>0</v>
      </c>
      <c r="I2904" s="23" t="str">
        <f>IFERROR(Rend_Filetadores[[#This Row],[Filé produzido (kg)]]/SUMIF(Rend_Filetadores[Data],Rend_Filetadores[[#This Row],[Data]],Rend_Filetadores[Filé produzido (kg)]),"")</f>
        <v/>
      </c>
    </row>
    <row r="2905" spans="1:9" x14ac:dyDescent="0.3">
      <c r="A2905" s="8"/>
      <c r="B2905" s="9"/>
      <c r="C2905" s="32"/>
      <c r="D2905" s="11">
        <f>Rend_Filetadores[[#This Row],[Filé produzido (kg)]]-Rend_Filetadores[[#This Row],[Correção]]</f>
        <v>0</v>
      </c>
      <c r="E2905" s="16"/>
      <c r="F2905" s="16"/>
      <c r="G2905" s="12" t="str">
        <f t="shared" si="45"/>
        <v/>
      </c>
      <c r="H2905" s="13">
        <f>COUNTIF(Rend_Filetadores[Data],Rend_Filetadores[[#This Row],[Data]])</f>
        <v>0</v>
      </c>
      <c r="I2905" s="23" t="str">
        <f>IFERROR(Rend_Filetadores[[#This Row],[Filé produzido (kg)]]/SUMIF(Rend_Filetadores[Data],Rend_Filetadores[[#This Row],[Data]],Rend_Filetadores[Filé produzido (kg)]),"")</f>
        <v/>
      </c>
    </row>
    <row r="2906" spans="1:9" x14ac:dyDescent="0.3">
      <c r="A2906" s="8"/>
      <c r="B2906" s="9"/>
      <c r="C2906" s="32"/>
      <c r="D2906" s="11">
        <f>Rend_Filetadores[[#This Row],[Filé produzido (kg)]]-Rend_Filetadores[[#This Row],[Correção]]</f>
        <v>0</v>
      </c>
      <c r="E2906" s="16"/>
      <c r="F2906" s="16"/>
      <c r="G2906" s="12" t="str">
        <f t="shared" si="45"/>
        <v/>
      </c>
      <c r="H2906" s="13">
        <f>COUNTIF(Rend_Filetadores[Data],Rend_Filetadores[[#This Row],[Data]])</f>
        <v>0</v>
      </c>
      <c r="I2906" s="23" t="str">
        <f>IFERROR(Rend_Filetadores[[#This Row],[Filé produzido (kg)]]/SUMIF(Rend_Filetadores[Data],Rend_Filetadores[[#This Row],[Data]],Rend_Filetadores[Filé produzido (kg)]),"")</f>
        <v/>
      </c>
    </row>
    <row r="2907" spans="1:9" x14ac:dyDescent="0.3">
      <c r="A2907" s="8"/>
      <c r="B2907" s="9"/>
      <c r="C2907" s="32"/>
      <c r="D2907" s="11">
        <f>Rend_Filetadores[[#This Row],[Filé produzido (kg)]]-Rend_Filetadores[[#This Row],[Correção]]</f>
        <v>0</v>
      </c>
      <c r="E2907" s="16"/>
      <c r="F2907" s="16"/>
      <c r="G2907" s="12" t="str">
        <f t="shared" si="45"/>
        <v/>
      </c>
      <c r="H2907" s="13">
        <f>COUNTIF(Rend_Filetadores[Data],Rend_Filetadores[[#This Row],[Data]])</f>
        <v>0</v>
      </c>
      <c r="I2907" s="23" t="str">
        <f>IFERROR(Rend_Filetadores[[#This Row],[Filé produzido (kg)]]/SUMIF(Rend_Filetadores[Data],Rend_Filetadores[[#This Row],[Data]],Rend_Filetadores[Filé produzido (kg)]),"")</f>
        <v/>
      </c>
    </row>
    <row r="2908" spans="1:9" x14ac:dyDescent="0.3">
      <c r="A2908" s="8"/>
      <c r="B2908" s="9"/>
      <c r="C2908" s="32"/>
      <c r="D2908" s="11">
        <f>Rend_Filetadores[[#This Row],[Filé produzido (kg)]]-Rend_Filetadores[[#This Row],[Correção]]</f>
        <v>0</v>
      </c>
      <c r="E2908" s="16"/>
      <c r="F2908" s="16"/>
      <c r="G2908" s="12" t="str">
        <f t="shared" si="45"/>
        <v/>
      </c>
      <c r="H2908" s="13">
        <f>COUNTIF(Rend_Filetadores[Data],Rend_Filetadores[[#This Row],[Data]])</f>
        <v>0</v>
      </c>
      <c r="I2908" s="23" t="str">
        <f>IFERROR(Rend_Filetadores[[#This Row],[Filé produzido (kg)]]/SUMIF(Rend_Filetadores[Data],Rend_Filetadores[[#This Row],[Data]],Rend_Filetadores[Filé produzido (kg)]),"")</f>
        <v/>
      </c>
    </row>
    <row r="2909" spans="1:9" x14ac:dyDescent="0.3">
      <c r="A2909" s="8"/>
      <c r="B2909" s="9"/>
      <c r="C2909" s="32"/>
      <c r="D2909" s="11">
        <f>Rend_Filetadores[[#This Row],[Filé produzido (kg)]]-Rend_Filetadores[[#This Row],[Correção]]</f>
        <v>0</v>
      </c>
      <c r="E2909" s="16"/>
      <c r="F2909" s="16"/>
      <c r="G2909" s="12" t="str">
        <f t="shared" si="45"/>
        <v/>
      </c>
      <c r="H2909" s="13">
        <f>COUNTIF(Rend_Filetadores[Data],Rend_Filetadores[[#This Row],[Data]])</f>
        <v>0</v>
      </c>
      <c r="I2909" s="23" t="str">
        <f>IFERROR(Rend_Filetadores[[#This Row],[Filé produzido (kg)]]/SUMIF(Rend_Filetadores[Data],Rend_Filetadores[[#This Row],[Data]],Rend_Filetadores[Filé produzido (kg)]),"")</f>
        <v/>
      </c>
    </row>
    <row r="2910" spans="1:9" x14ac:dyDescent="0.3">
      <c r="A2910" s="8"/>
      <c r="B2910" s="9"/>
      <c r="C2910" s="32"/>
      <c r="D2910" s="11">
        <f>Rend_Filetadores[[#This Row],[Filé produzido (kg)]]-Rend_Filetadores[[#This Row],[Correção]]</f>
        <v>0</v>
      </c>
      <c r="E2910" s="16"/>
      <c r="F2910" s="16"/>
      <c r="G2910" s="12" t="str">
        <f t="shared" si="45"/>
        <v/>
      </c>
      <c r="H2910" s="13">
        <f>COUNTIF(Rend_Filetadores[Data],Rend_Filetadores[[#This Row],[Data]])</f>
        <v>0</v>
      </c>
      <c r="I2910" s="23" t="str">
        <f>IFERROR(Rend_Filetadores[[#This Row],[Filé produzido (kg)]]/SUMIF(Rend_Filetadores[Data],Rend_Filetadores[[#This Row],[Data]],Rend_Filetadores[Filé produzido (kg)]),"")</f>
        <v/>
      </c>
    </row>
    <row r="2911" spans="1:9" x14ac:dyDescent="0.3">
      <c r="A2911" s="8"/>
      <c r="B2911" s="9"/>
      <c r="C2911" s="32"/>
      <c r="D2911" s="11">
        <f>Rend_Filetadores[[#This Row],[Filé produzido (kg)]]-Rend_Filetadores[[#This Row],[Correção]]</f>
        <v>0</v>
      </c>
      <c r="E2911" s="16"/>
      <c r="F2911" s="16"/>
      <c r="G2911" s="12" t="str">
        <f t="shared" si="45"/>
        <v/>
      </c>
      <c r="H2911" s="13">
        <f>COUNTIF(Rend_Filetadores[Data],Rend_Filetadores[[#This Row],[Data]])</f>
        <v>0</v>
      </c>
      <c r="I2911" s="23" t="str">
        <f>IFERROR(Rend_Filetadores[[#This Row],[Filé produzido (kg)]]/SUMIF(Rend_Filetadores[Data],Rend_Filetadores[[#This Row],[Data]],Rend_Filetadores[Filé produzido (kg)]),"")</f>
        <v/>
      </c>
    </row>
    <row r="2912" spans="1:9" x14ac:dyDescent="0.3">
      <c r="A2912" s="8"/>
      <c r="B2912" s="9"/>
      <c r="C2912" s="32"/>
      <c r="D2912" s="11">
        <f>Rend_Filetadores[[#This Row],[Filé produzido (kg)]]-Rend_Filetadores[[#This Row],[Correção]]</f>
        <v>0</v>
      </c>
      <c r="E2912" s="16"/>
      <c r="F2912" s="16"/>
      <c r="G2912" s="12" t="str">
        <f t="shared" si="45"/>
        <v/>
      </c>
      <c r="H2912" s="13">
        <f>COUNTIF(Rend_Filetadores[Data],Rend_Filetadores[[#This Row],[Data]])</f>
        <v>0</v>
      </c>
      <c r="I2912" s="23" t="str">
        <f>IFERROR(Rend_Filetadores[[#This Row],[Filé produzido (kg)]]/SUMIF(Rend_Filetadores[Data],Rend_Filetadores[[#This Row],[Data]],Rend_Filetadores[Filé produzido (kg)]),"")</f>
        <v/>
      </c>
    </row>
    <row r="2913" spans="1:9" x14ac:dyDescent="0.3">
      <c r="A2913" s="8"/>
      <c r="B2913" s="9"/>
      <c r="C2913" s="32"/>
      <c r="D2913" s="11">
        <f>Rend_Filetadores[[#This Row],[Filé produzido (kg)]]-Rend_Filetadores[[#This Row],[Correção]]</f>
        <v>0</v>
      </c>
      <c r="E2913" s="16"/>
      <c r="F2913" s="16"/>
      <c r="G2913" s="12" t="str">
        <f t="shared" si="45"/>
        <v/>
      </c>
      <c r="H2913" s="13">
        <f>COUNTIF(Rend_Filetadores[Data],Rend_Filetadores[[#This Row],[Data]])</f>
        <v>0</v>
      </c>
      <c r="I2913" s="23" t="str">
        <f>IFERROR(Rend_Filetadores[[#This Row],[Filé produzido (kg)]]/SUMIF(Rend_Filetadores[Data],Rend_Filetadores[[#This Row],[Data]],Rend_Filetadores[Filé produzido (kg)]),"")</f>
        <v/>
      </c>
    </row>
    <row r="2914" spans="1:9" x14ac:dyDescent="0.3">
      <c r="A2914" s="8"/>
      <c r="B2914" s="9"/>
      <c r="C2914" s="32"/>
      <c r="D2914" s="11">
        <f>Rend_Filetadores[[#This Row],[Filé produzido (kg)]]-Rend_Filetadores[[#This Row],[Correção]]</f>
        <v>0</v>
      </c>
      <c r="E2914" s="16"/>
      <c r="F2914" s="16"/>
      <c r="G2914" s="12" t="str">
        <f t="shared" si="45"/>
        <v/>
      </c>
      <c r="H2914" s="13">
        <f>COUNTIF(Rend_Filetadores[Data],Rend_Filetadores[[#This Row],[Data]])</f>
        <v>0</v>
      </c>
      <c r="I2914" s="23" t="str">
        <f>IFERROR(Rend_Filetadores[[#This Row],[Filé produzido (kg)]]/SUMIF(Rend_Filetadores[Data],Rend_Filetadores[[#This Row],[Data]],Rend_Filetadores[Filé produzido (kg)]),"")</f>
        <v/>
      </c>
    </row>
    <row r="2915" spans="1:9" x14ac:dyDescent="0.3">
      <c r="A2915" s="8"/>
      <c r="B2915" s="9"/>
      <c r="C2915" s="32"/>
      <c r="D2915" s="11">
        <f>Rend_Filetadores[[#This Row],[Filé produzido (kg)]]-Rend_Filetadores[[#This Row],[Correção]]</f>
        <v>0</v>
      </c>
      <c r="E2915" s="16"/>
      <c r="F2915" s="16"/>
      <c r="G2915" s="12" t="str">
        <f t="shared" si="45"/>
        <v/>
      </c>
      <c r="H2915" s="13">
        <f>COUNTIF(Rend_Filetadores[Data],Rend_Filetadores[[#This Row],[Data]])</f>
        <v>0</v>
      </c>
      <c r="I2915" s="23" t="str">
        <f>IFERROR(Rend_Filetadores[[#This Row],[Filé produzido (kg)]]/SUMIF(Rend_Filetadores[Data],Rend_Filetadores[[#This Row],[Data]],Rend_Filetadores[Filé produzido (kg)]),"")</f>
        <v/>
      </c>
    </row>
    <row r="2916" spans="1:9" x14ac:dyDescent="0.3">
      <c r="A2916" s="8"/>
      <c r="B2916" s="9"/>
      <c r="C2916" s="32"/>
      <c r="D2916" s="11">
        <f>Rend_Filetadores[[#This Row],[Filé produzido (kg)]]-Rend_Filetadores[[#This Row],[Correção]]</f>
        <v>0</v>
      </c>
      <c r="E2916" s="16"/>
      <c r="F2916" s="16"/>
      <c r="G2916" s="12" t="str">
        <f t="shared" si="45"/>
        <v/>
      </c>
      <c r="H2916" s="13">
        <f>COUNTIF(Rend_Filetadores[Data],Rend_Filetadores[[#This Row],[Data]])</f>
        <v>0</v>
      </c>
      <c r="I2916" s="23" t="str">
        <f>IFERROR(Rend_Filetadores[[#This Row],[Filé produzido (kg)]]/SUMIF(Rend_Filetadores[Data],Rend_Filetadores[[#This Row],[Data]],Rend_Filetadores[Filé produzido (kg)]),"")</f>
        <v/>
      </c>
    </row>
    <row r="2917" spans="1:9" x14ac:dyDescent="0.3">
      <c r="A2917" s="8"/>
      <c r="B2917" s="9"/>
      <c r="C2917" s="32"/>
      <c r="D2917" s="11">
        <f>Rend_Filetadores[[#This Row],[Filé produzido (kg)]]-Rend_Filetadores[[#This Row],[Correção]]</f>
        <v>0</v>
      </c>
      <c r="E2917" s="16"/>
      <c r="F2917" s="16"/>
      <c r="G2917" s="12" t="str">
        <f t="shared" si="45"/>
        <v/>
      </c>
      <c r="H2917" s="13">
        <f>COUNTIF(Rend_Filetadores[Data],Rend_Filetadores[[#This Row],[Data]])</f>
        <v>0</v>
      </c>
      <c r="I2917" s="23" t="str">
        <f>IFERROR(Rend_Filetadores[[#This Row],[Filé produzido (kg)]]/SUMIF(Rend_Filetadores[Data],Rend_Filetadores[[#This Row],[Data]],Rend_Filetadores[Filé produzido (kg)]),"")</f>
        <v/>
      </c>
    </row>
    <row r="2918" spans="1:9" x14ac:dyDescent="0.3">
      <c r="A2918" s="8"/>
      <c r="B2918" s="9"/>
      <c r="C2918" s="32"/>
      <c r="D2918" s="11">
        <f>Rend_Filetadores[[#This Row],[Filé produzido (kg)]]-Rend_Filetadores[[#This Row],[Correção]]</f>
        <v>0</v>
      </c>
      <c r="E2918" s="16"/>
      <c r="F2918" s="16"/>
      <c r="G2918" s="12" t="str">
        <f t="shared" si="45"/>
        <v/>
      </c>
      <c r="H2918" s="13">
        <f>COUNTIF(Rend_Filetadores[Data],Rend_Filetadores[[#This Row],[Data]])</f>
        <v>0</v>
      </c>
      <c r="I2918" s="23" t="str">
        <f>IFERROR(Rend_Filetadores[[#This Row],[Filé produzido (kg)]]/SUMIF(Rend_Filetadores[Data],Rend_Filetadores[[#This Row],[Data]],Rend_Filetadores[Filé produzido (kg)]),"")</f>
        <v/>
      </c>
    </row>
    <row r="2919" spans="1:9" x14ac:dyDescent="0.3">
      <c r="A2919" s="8"/>
      <c r="B2919" s="9"/>
      <c r="C2919" s="32"/>
      <c r="D2919" s="11">
        <f>Rend_Filetadores[[#This Row],[Filé produzido (kg)]]-Rend_Filetadores[[#This Row],[Correção]]</f>
        <v>0</v>
      </c>
      <c r="E2919" s="16"/>
      <c r="F2919" s="16"/>
      <c r="G2919" s="12" t="str">
        <f t="shared" si="45"/>
        <v/>
      </c>
      <c r="H2919" s="13">
        <f>COUNTIF(Rend_Filetadores[Data],Rend_Filetadores[[#This Row],[Data]])</f>
        <v>0</v>
      </c>
      <c r="I2919" s="23" t="str">
        <f>IFERROR(Rend_Filetadores[[#This Row],[Filé produzido (kg)]]/SUMIF(Rend_Filetadores[Data],Rend_Filetadores[[#This Row],[Data]],Rend_Filetadores[Filé produzido (kg)]),"")</f>
        <v/>
      </c>
    </row>
    <row r="2920" spans="1:9" x14ac:dyDescent="0.3">
      <c r="A2920" s="8"/>
      <c r="B2920" s="9"/>
      <c r="C2920" s="32"/>
      <c r="D2920" s="11">
        <f>Rend_Filetadores[[#This Row],[Filé produzido (kg)]]-Rend_Filetadores[[#This Row],[Correção]]</f>
        <v>0</v>
      </c>
      <c r="E2920" s="16"/>
      <c r="F2920" s="16"/>
      <c r="G2920" s="12" t="str">
        <f t="shared" si="45"/>
        <v/>
      </c>
      <c r="H2920" s="13">
        <f>COUNTIF(Rend_Filetadores[Data],Rend_Filetadores[[#This Row],[Data]])</f>
        <v>0</v>
      </c>
      <c r="I2920" s="23" t="str">
        <f>IFERROR(Rend_Filetadores[[#This Row],[Filé produzido (kg)]]/SUMIF(Rend_Filetadores[Data],Rend_Filetadores[[#This Row],[Data]],Rend_Filetadores[Filé produzido (kg)]),"")</f>
        <v/>
      </c>
    </row>
    <row r="2921" spans="1:9" x14ac:dyDescent="0.3">
      <c r="A2921" s="8"/>
      <c r="B2921" s="9"/>
      <c r="C2921" s="32"/>
      <c r="D2921" s="11">
        <f>Rend_Filetadores[[#This Row],[Filé produzido (kg)]]-Rend_Filetadores[[#This Row],[Correção]]</f>
        <v>0</v>
      </c>
      <c r="E2921" s="16"/>
      <c r="F2921" s="16"/>
      <c r="G2921" s="12" t="str">
        <f t="shared" si="45"/>
        <v/>
      </c>
      <c r="H2921" s="13">
        <f>COUNTIF(Rend_Filetadores[Data],Rend_Filetadores[[#This Row],[Data]])</f>
        <v>0</v>
      </c>
      <c r="I2921" s="23" t="str">
        <f>IFERROR(Rend_Filetadores[[#This Row],[Filé produzido (kg)]]/SUMIF(Rend_Filetadores[Data],Rend_Filetadores[[#This Row],[Data]],Rend_Filetadores[Filé produzido (kg)]),"")</f>
        <v/>
      </c>
    </row>
    <row r="2922" spans="1:9" x14ac:dyDescent="0.3">
      <c r="A2922" s="8"/>
      <c r="B2922" s="9"/>
      <c r="C2922" s="32"/>
      <c r="D2922" s="11">
        <f>Rend_Filetadores[[#This Row],[Filé produzido (kg)]]-Rend_Filetadores[[#This Row],[Correção]]</f>
        <v>0</v>
      </c>
      <c r="E2922" s="16"/>
      <c r="F2922" s="16"/>
      <c r="G2922" s="12" t="str">
        <f t="shared" si="45"/>
        <v/>
      </c>
      <c r="H2922" s="13">
        <f>COUNTIF(Rend_Filetadores[Data],Rend_Filetadores[[#This Row],[Data]])</f>
        <v>0</v>
      </c>
      <c r="I2922" s="23" t="str">
        <f>IFERROR(Rend_Filetadores[[#This Row],[Filé produzido (kg)]]/SUMIF(Rend_Filetadores[Data],Rend_Filetadores[[#This Row],[Data]],Rend_Filetadores[Filé produzido (kg)]),"")</f>
        <v/>
      </c>
    </row>
    <row r="2923" spans="1:9" x14ac:dyDescent="0.3">
      <c r="A2923" s="8"/>
      <c r="B2923" s="9"/>
      <c r="C2923" s="32"/>
      <c r="D2923" s="11">
        <f>Rend_Filetadores[[#This Row],[Filé produzido (kg)]]-Rend_Filetadores[[#This Row],[Correção]]</f>
        <v>0</v>
      </c>
      <c r="E2923" s="16"/>
      <c r="F2923" s="16"/>
      <c r="G2923" s="12" t="str">
        <f t="shared" si="45"/>
        <v/>
      </c>
      <c r="H2923" s="13">
        <f>COUNTIF(Rend_Filetadores[Data],Rend_Filetadores[[#This Row],[Data]])</f>
        <v>0</v>
      </c>
      <c r="I2923" s="23" t="str">
        <f>IFERROR(Rend_Filetadores[[#This Row],[Filé produzido (kg)]]/SUMIF(Rend_Filetadores[Data],Rend_Filetadores[[#This Row],[Data]],Rend_Filetadores[Filé produzido (kg)]),"")</f>
        <v/>
      </c>
    </row>
    <row r="2924" spans="1:9" x14ac:dyDescent="0.3">
      <c r="A2924" s="8"/>
      <c r="B2924" s="9"/>
      <c r="C2924" s="32"/>
      <c r="D2924" s="11">
        <f>Rend_Filetadores[[#This Row],[Filé produzido (kg)]]-Rend_Filetadores[[#This Row],[Correção]]</f>
        <v>0</v>
      </c>
      <c r="E2924" s="16"/>
      <c r="F2924" s="16"/>
      <c r="G2924" s="12" t="str">
        <f t="shared" si="45"/>
        <v/>
      </c>
      <c r="H2924" s="13">
        <f>COUNTIF(Rend_Filetadores[Data],Rend_Filetadores[[#This Row],[Data]])</f>
        <v>0</v>
      </c>
      <c r="I2924" s="23" t="str">
        <f>IFERROR(Rend_Filetadores[[#This Row],[Filé produzido (kg)]]/SUMIF(Rend_Filetadores[Data],Rend_Filetadores[[#This Row],[Data]],Rend_Filetadores[Filé produzido (kg)]),"")</f>
        <v/>
      </c>
    </row>
    <row r="2925" spans="1:9" x14ac:dyDescent="0.3">
      <c r="A2925" s="8"/>
      <c r="B2925" s="9"/>
      <c r="C2925" s="32"/>
      <c r="D2925" s="11">
        <f>Rend_Filetadores[[#This Row],[Filé produzido (kg)]]-Rend_Filetadores[[#This Row],[Correção]]</f>
        <v>0</v>
      </c>
      <c r="E2925" s="16"/>
      <c r="F2925" s="16"/>
      <c r="G2925" s="12" t="str">
        <f t="shared" si="45"/>
        <v/>
      </c>
      <c r="H2925" s="13">
        <f>COUNTIF(Rend_Filetadores[Data],Rend_Filetadores[[#This Row],[Data]])</f>
        <v>0</v>
      </c>
      <c r="I2925" s="23" t="str">
        <f>IFERROR(Rend_Filetadores[[#This Row],[Filé produzido (kg)]]/SUMIF(Rend_Filetadores[Data],Rend_Filetadores[[#This Row],[Data]],Rend_Filetadores[Filé produzido (kg)]),"")</f>
        <v/>
      </c>
    </row>
    <row r="2926" spans="1:9" x14ac:dyDescent="0.3">
      <c r="A2926" s="8"/>
      <c r="B2926" s="9"/>
      <c r="C2926" s="32"/>
      <c r="D2926" s="11">
        <f>Rend_Filetadores[[#This Row],[Filé produzido (kg)]]-Rend_Filetadores[[#This Row],[Correção]]</f>
        <v>0</v>
      </c>
      <c r="E2926" s="16"/>
      <c r="F2926" s="16"/>
      <c r="G2926" s="12" t="str">
        <f t="shared" si="45"/>
        <v/>
      </c>
      <c r="H2926" s="13">
        <f>COUNTIF(Rend_Filetadores[Data],Rend_Filetadores[[#This Row],[Data]])</f>
        <v>0</v>
      </c>
      <c r="I2926" s="23" t="str">
        <f>IFERROR(Rend_Filetadores[[#This Row],[Filé produzido (kg)]]/SUMIF(Rend_Filetadores[Data],Rend_Filetadores[[#This Row],[Data]],Rend_Filetadores[Filé produzido (kg)]),"")</f>
        <v/>
      </c>
    </row>
    <row r="2927" spans="1:9" x14ac:dyDescent="0.3">
      <c r="A2927" s="8"/>
      <c r="B2927" s="9"/>
      <c r="C2927" s="32"/>
      <c r="D2927" s="11">
        <f>Rend_Filetadores[[#This Row],[Filé produzido (kg)]]-Rend_Filetadores[[#This Row],[Correção]]</f>
        <v>0</v>
      </c>
      <c r="E2927" s="16"/>
      <c r="F2927" s="16"/>
      <c r="G2927" s="12" t="str">
        <f t="shared" si="45"/>
        <v/>
      </c>
      <c r="H2927" s="13">
        <f>COUNTIF(Rend_Filetadores[Data],Rend_Filetadores[[#This Row],[Data]])</f>
        <v>0</v>
      </c>
      <c r="I2927" s="23" t="str">
        <f>IFERROR(Rend_Filetadores[[#This Row],[Filé produzido (kg)]]/SUMIF(Rend_Filetadores[Data],Rend_Filetadores[[#This Row],[Data]],Rend_Filetadores[Filé produzido (kg)]),"")</f>
        <v/>
      </c>
    </row>
    <row r="2928" spans="1:9" x14ac:dyDescent="0.3">
      <c r="A2928" s="8"/>
      <c r="B2928" s="9"/>
      <c r="C2928" s="32"/>
      <c r="D2928" s="11">
        <f>Rend_Filetadores[[#This Row],[Filé produzido (kg)]]-Rend_Filetadores[[#This Row],[Correção]]</f>
        <v>0</v>
      </c>
      <c r="E2928" s="16"/>
      <c r="F2928" s="16"/>
      <c r="G2928" s="12" t="str">
        <f t="shared" si="45"/>
        <v/>
      </c>
      <c r="H2928" s="13">
        <f>COUNTIF(Rend_Filetadores[Data],Rend_Filetadores[[#This Row],[Data]])</f>
        <v>0</v>
      </c>
      <c r="I2928" s="23" t="str">
        <f>IFERROR(Rend_Filetadores[[#This Row],[Filé produzido (kg)]]/SUMIF(Rend_Filetadores[Data],Rend_Filetadores[[#This Row],[Data]],Rend_Filetadores[Filé produzido (kg)]),"")</f>
        <v/>
      </c>
    </row>
    <row r="2929" spans="1:9" x14ac:dyDescent="0.3">
      <c r="A2929" s="8"/>
      <c r="B2929" s="9"/>
      <c r="C2929" s="32"/>
      <c r="D2929" s="11">
        <f>Rend_Filetadores[[#This Row],[Filé produzido (kg)]]-Rend_Filetadores[[#This Row],[Correção]]</f>
        <v>0</v>
      </c>
      <c r="E2929" s="16"/>
      <c r="F2929" s="16"/>
      <c r="G2929" s="12" t="str">
        <f t="shared" ref="G2929:G2992" si="46">IFERROR(E2929/C2929,"")</f>
        <v/>
      </c>
      <c r="H2929" s="13">
        <f>COUNTIF(Rend_Filetadores[Data],Rend_Filetadores[[#This Row],[Data]])</f>
        <v>0</v>
      </c>
      <c r="I2929" s="23" t="str">
        <f>IFERROR(Rend_Filetadores[[#This Row],[Filé produzido (kg)]]/SUMIF(Rend_Filetadores[Data],Rend_Filetadores[[#This Row],[Data]],Rend_Filetadores[Filé produzido (kg)]),"")</f>
        <v/>
      </c>
    </row>
    <row r="2930" spans="1:9" x14ac:dyDescent="0.3">
      <c r="A2930" s="8"/>
      <c r="B2930" s="9"/>
      <c r="C2930" s="32"/>
      <c r="D2930" s="11">
        <f>Rend_Filetadores[[#This Row],[Filé produzido (kg)]]-Rend_Filetadores[[#This Row],[Correção]]</f>
        <v>0</v>
      </c>
      <c r="E2930" s="16"/>
      <c r="F2930" s="16"/>
      <c r="G2930" s="12" t="str">
        <f t="shared" si="46"/>
        <v/>
      </c>
      <c r="H2930" s="13">
        <f>COUNTIF(Rend_Filetadores[Data],Rend_Filetadores[[#This Row],[Data]])</f>
        <v>0</v>
      </c>
      <c r="I2930" s="23" t="str">
        <f>IFERROR(Rend_Filetadores[[#This Row],[Filé produzido (kg)]]/SUMIF(Rend_Filetadores[Data],Rend_Filetadores[[#This Row],[Data]],Rend_Filetadores[Filé produzido (kg)]),"")</f>
        <v/>
      </c>
    </row>
    <row r="2931" spans="1:9" x14ac:dyDescent="0.3">
      <c r="A2931" s="8"/>
      <c r="B2931" s="9"/>
      <c r="C2931" s="32"/>
      <c r="D2931" s="11">
        <f>Rend_Filetadores[[#This Row],[Filé produzido (kg)]]-Rend_Filetadores[[#This Row],[Correção]]</f>
        <v>0</v>
      </c>
      <c r="E2931" s="16"/>
      <c r="F2931" s="16"/>
      <c r="G2931" s="12" t="str">
        <f t="shared" si="46"/>
        <v/>
      </c>
      <c r="H2931" s="13">
        <f>COUNTIF(Rend_Filetadores[Data],Rend_Filetadores[[#This Row],[Data]])</f>
        <v>0</v>
      </c>
      <c r="I2931" s="23" t="str">
        <f>IFERROR(Rend_Filetadores[[#This Row],[Filé produzido (kg)]]/SUMIF(Rend_Filetadores[Data],Rend_Filetadores[[#This Row],[Data]],Rend_Filetadores[Filé produzido (kg)]),"")</f>
        <v/>
      </c>
    </row>
    <row r="2932" spans="1:9" x14ac:dyDescent="0.3">
      <c r="A2932" s="8"/>
      <c r="B2932" s="9"/>
      <c r="C2932" s="32"/>
      <c r="D2932" s="11">
        <f>Rend_Filetadores[[#This Row],[Filé produzido (kg)]]-Rend_Filetadores[[#This Row],[Correção]]</f>
        <v>0</v>
      </c>
      <c r="E2932" s="16"/>
      <c r="F2932" s="16"/>
      <c r="G2932" s="12" t="str">
        <f t="shared" si="46"/>
        <v/>
      </c>
      <c r="H2932" s="13">
        <f>COUNTIF(Rend_Filetadores[Data],Rend_Filetadores[[#This Row],[Data]])</f>
        <v>0</v>
      </c>
      <c r="I2932" s="23" t="str">
        <f>IFERROR(Rend_Filetadores[[#This Row],[Filé produzido (kg)]]/SUMIF(Rend_Filetadores[Data],Rend_Filetadores[[#This Row],[Data]],Rend_Filetadores[Filé produzido (kg)]),"")</f>
        <v/>
      </c>
    </row>
    <row r="2933" spans="1:9" x14ac:dyDescent="0.3">
      <c r="A2933" s="8"/>
      <c r="B2933" s="9"/>
      <c r="C2933" s="32"/>
      <c r="D2933" s="11">
        <f>Rend_Filetadores[[#This Row],[Filé produzido (kg)]]-Rend_Filetadores[[#This Row],[Correção]]</f>
        <v>0</v>
      </c>
      <c r="E2933" s="16"/>
      <c r="F2933" s="16"/>
      <c r="G2933" s="12" t="str">
        <f t="shared" si="46"/>
        <v/>
      </c>
      <c r="H2933" s="13">
        <f>COUNTIF(Rend_Filetadores[Data],Rend_Filetadores[[#This Row],[Data]])</f>
        <v>0</v>
      </c>
      <c r="I2933" s="23" t="str">
        <f>IFERROR(Rend_Filetadores[[#This Row],[Filé produzido (kg)]]/SUMIF(Rend_Filetadores[Data],Rend_Filetadores[[#This Row],[Data]],Rend_Filetadores[Filé produzido (kg)]),"")</f>
        <v/>
      </c>
    </row>
    <row r="2934" spans="1:9" x14ac:dyDescent="0.3">
      <c r="A2934" s="8"/>
      <c r="B2934" s="9"/>
      <c r="C2934" s="32"/>
      <c r="D2934" s="11">
        <f>Rend_Filetadores[[#This Row],[Filé produzido (kg)]]-Rend_Filetadores[[#This Row],[Correção]]</f>
        <v>0</v>
      </c>
      <c r="E2934" s="16"/>
      <c r="F2934" s="16"/>
      <c r="G2934" s="12" t="str">
        <f t="shared" si="46"/>
        <v/>
      </c>
      <c r="H2934" s="13">
        <f>COUNTIF(Rend_Filetadores[Data],Rend_Filetadores[[#This Row],[Data]])</f>
        <v>0</v>
      </c>
      <c r="I2934" s="23" t="str">
        <f>IFERROR(Rend_Filetadores[[#This Row],[Filé produzido (kg)]]/SUMIF(Rend_Filetadores[Data],Rend_Filetadores[[#This Row],[Data]],Rend_Filetadores[Filé produzido (kg)]),"")</f>
        <v/>
      </c>
    </row>
    <row r="2935" spans="1:9" x14ac:dyDescent="0.3">
      <c r="A2935" s="8"/>
      <c r="B2935" s="9"/>
      <c r="C2935" s="32"/>
      <c r="D2935" s="11">
        <f>Rend_Filetadores[[#This Row],[Filé produzido (kg)]]-Rend_Filetadores[[#This Row],[Correção]]</f>
        <v>0</v>
      </c>
      <c r="E2935" s="16"/>
      <c r="F2935" s="16"/>
      <c r="G2935" s="12" t="str">
        <f t="shared" si="46"/>
        <v/>
      </c>
      <c r="H2935" s="13">
        <f>COUNTIF(Rend_Filetadores[Data],Rend_Filetadores[[#This Row],[Data]])</f>
        <v>0</v>
      </c>
      <c r="I2935" s="23" t="str">
        <f>IFERROR(Rend_Filetadores[[#This Row],[Filé produzido (kg)]]/SUMIF(Rend_Filetadores[Data],Rend_Filetadores[[#This Row],[Data]],Rend_Filetadores[Filé produzido (kg)]),"")</f>
        <v/>
      </c>
    </row>
    <row r="2936" spans="1:9" x14ac:dyDescent="0.3">
      <c r="A2936" s="8"/>
      <c r="B2936" s="9"/>
      <c r="C2936" s="32"/>
      <c r="D2936" s="11">
        <f>Rend_Filetadores[[#This Row],[Filé produzido (kg)]]-Rend_Filetadores[[#This Row],[Correção]]</f>
        <v>0</v>
      </c>
      <c r="E2936" s="16"/>
      <c r="F2936" s="16"/>
      <c r="G2936" s="12" t="str">
        <f t="shared" si="46"/>
        <v/>
      </c>
      <c r="H2936" s="13">
        <f>COUNTIF(Rend_Filetadores[Data],Rend_Filetadores[[#This Row],[Data]])</f>
        <v>0</v>
      </c>
      <c r="I2936" s="23" t="str">
        <f>IFERROR(Rend_Filetadores[[#This Row],[Filé produzido (kg)]]/SUMIF(Rend_Filetadores[Data],Rend_Filetadores[[#This Row],[Data]],Rend_Filetadores[Filé produzido (kg)]),"")</f>
        <v/>
      </c>
    </row>
    <row r="2937" spans="1:9" x14ac:dyDescent="0.3">
      <c r="A2937" s="8"/>
      <c r="B2937" s="9"/>
      <c r="C2937" s="32"/>
      <c r="D2937" s="11">
        <f>Rend_Filetadores[[#This Row],[Filé produzido (kg)]]-Rend_Filetadores[[#This Row],[Correção]]</f>
        <v>0</v>
      </c>
      <c r="E2937" s="16"/>
      <c r="F2937" s="16"/>
      <c r="G2937" s="12" t="str">
        <f t="shared" si="46"/>
        <v/>
      </c>
      <c r="H2937" s="13">
        <f>COUNTIF(Rend_Filetadores[Data],Rend_Filetadores[[#This Row],[Data]])</f>
        <v>0</v>
      </c>
      <c r="I2937" s="23" t="str">
        <f>IFERROR(Rend_Filetadores[[#This Row],[Filé produzido (kg)]]/SUMIF(Rend_Filetadores[Data],Rend_Filetadores[[#This Row],[Data]],Rend_Filetadores[Filé produzido (kg)]),"")</f>
        <v/>
      </c>
    </row>
    <row r="2938" spans="1:9" x14ac:dyDescent="0.3">
      <c r="A2938" s="8"/>
      <c r="B2938" s="9"/>
      <c r="C2938" s="32"/>
      <c r="D2938" s="11">
        <f>Rend_Filetadores[[#This Row],[Filé produzido (kg)]]-Rend_Filetadores[[#This Row],[Correção]]</f>
        <v>0</v>
      </c>
      <c r="E2938" s="16"/>
      <c r="F2938" s="16"/>
      <c r="G2938" s="12" t="str">
        <f t="shared" si="46"/>
        <v/>
      </c>
      <c r="H2938" s="13">
        <f>COUNTIF(Rend_Filetadores[Data],Rend_Filetadores[[#This Row],[Data]])</f>
        <v>0</v>
      </c>
      <c r="I2938" s="23" t="str">
        <f>IFERROR(Rend_Filetadores[[#This Row],[Filé produzido (kg)]]/SUMIF(Rend_Filetadores[Data],Rend_Filetadores[[#This Row],[Data]],Rend_Filetadores[Filé produzido (kg)]),"")</f>
        <v/>
      </c>
    </row>
    <row r="2939" spans="1:9" x14ac:dyDescent="0.3">
      <c r="A2939" s="8"/>
      <c r="B2939" s="9"/>
      <c r="C2939" s="32"/>
      <c r="D2939" s="11">
        <f>Rend_Filetadores[[#This Row],[Filé produzido (kg)]]-Rend_Filetadores[[#This Row],[Correção]]</f>
        <v>0</v>
      </c>
      <c r="E2939" s="16"/>
      <c r="F2939" s="16"/>
      <c r="G2939" s="12" t="str">
        <f t="shared" si="46"/>
        <v/>
      </c>
      <c r="H2939" s="13">
        <f>COUNTIF(Rend_Filetadores[Data],Rend_Filetadores[[#This Row],[Data]])</f>
        <v>0</v>
      </c>
      <c r="I2939" s="23" t="str">
        <f>IFERROR(Rend_Filetadores[[#This Row],[Filé produzido (kg)]]/SUMIF(Rend_Filetadores[Data],Rend_Filetadores[[#This Row],[Data]],Rend_Filetadores[Filé produzido (kg)]),"")</f>
        <v/>
      </c>
    </row>
    <row r="2940" spans="1:9" x14ac:dyDescent="0.3">
      <c r="A2940" s="8"/>
      <c r="B2940" s="9"/>
      <c r="C2940" s="32"/>
      <c r="D2940" s="11">
        <f>Rend_Filetadores[[#This Row],[Filé produzido (kg)]]-Rend_Filetadores[[#This Row],[Correção]]</f>
        <v>0</v>
      </c>
      <c r="E2940" s="16"/>
      <c r="F2940" s="16"/>
      <c r="G2940" s="12" t="str">
        <f t="shared" si="46"/>
        <v/>
      </c>
      <c r="H2940" s="13">
        <f>COUNTIF(Rend_Filetadores[Data],Rend_Filetadores[[#This Row],[Data]])</f>
        <v>0</v>
      </c>
      <c r="I2940" s="23" t="str">
        <f>IFERROR(Rend_Filetadores[[#This Row],[Filé produzido (kg)]]/SUMIF(Rend_Filetadores[Data],Rend_Filetadores[[#This Row],[Data]],Rend_Filetadores[Filé produzido (kg)]),"")</f>
        <v/>
      </c>
    </row>
    <row r="2941" spans="1:9" x14ac:dyDescent="0.3">
      <c r="A2941" s="8"/>
      <c r="B2941" s="9"/>
      <c r="C2941" s="32"/>
      <c r="D2941" s="11">
        <f>Rend_Filetadores[[#This Row],[Filé produzido (kg)]]-Rend_Filetadores[[#This Row],[Correção]]</f>
        <v>0</v>
      </c>
      <c r="E2941" s="16"/>
      <c r="F2941" s="16"/>
      <c r="G2941" s="12" t="str">
        <f t="shared" si="46"/>
        <v/>
      </c>
      <c r="H2941" s="13">
        <f>COUNTIF(Rend_Filetadores[Data],Rend_Filetadores[[#This Row],[Data]])</f>
        <v>0</v>
      </c>
      <c r="I2941" s="23" t="str">
        <f>IFERROR(Rend_Filetadores[[#This Row],[Filé produzido (kg)]]/SUMIF(Rend_Filetadores[Data],Rend_Filetadores[[#This Row],[Data]],Rend_Filetadores[Filé produzido (kg)]),"")</f>
        <v/>
      </c>
    </row>
    <row r="2942" spans="1:9" x14ac:dyDescent="0.3">
      <c r="A2942" s="8"/>
      <c r="B2942" s="9"/>
      <c r="C2942" s="32"/>
      <c r="D2942" s="11">
        <f>Rend_Filetadores[[#This Row],[Filé produzido (kg)]]-Rend_Filetadores[[#This Row],[Correção]]</f>
        <v>0</v>
      </c>
      <c r="E2942" s="16"/>
      <c r="F2942" s="16"/>
      <c r="G2942" s="12" t="str">
        <f t="shared" si="46"/>
        <v/>
      </c>
      <c r="H2942" s="13">
        <f>COUNTIF(Rend_Filetadores[Data],Rend_Filetadores[[#This Row],[Data]])</f>
        <v>0</v>
      </c>
      <c r="I2942" s="23" t="str">
        <f>IFERROR(Rend_Filetadores[[#This Row],[Filé produzido (kg)]]/SUMIF(Rend_Filetadores[Data],Rend_Filetadores[[#This Row],[Data]],Rend_Filetadores[Filé produzido (kg)]),"")</f>
        <v/>
      </c>
    </row>
    <row r="2943" spans="1:9" x14ac:dyDescent="0.3">
      <c r="A2943" s="8"/>
      <c r="B2943" s="9"/>
      <c r="C2943" s="32"/>
      <c r="D2943" s="11">
        <f>Rend_Filetadores[[#This Row],[Filé produzido (kg)]]-Rend_Filetadores[[#This Row],[Correção]]</f>
        <v>0</v>
      </c>
      <c r="E2943" s="16"/>
      <c r="F2943" s="16"/>
      <c r="G2943" s="12" t="str">
        <f t="shared" si="46"/>
        <v/>
      </c>
      <c r="H2943" s="13">
        <f>COUNTIF(Rend_Filetadores[Data],Rend_Filetadores[[#This Row],[Data]])</f>
        <v>0</v>
      </c>
      <c r="I2943" s="23" t="str">
        <f>IFERROR(Rend_Filetadores[[#This Row],[Filé produzido (kg)]]/SUMIF(Rend_Filetadores[Data],Rend_Filetadores[[#This Row],[Data]],Rend_Filetadores[Filé produzido (kg)]),"")</f>
        <v/>
      </c>
    </row>
    <row r="2944" spans="1:9" x14ac:dyDescent="0.3">
      <c r="A2944" s="8"/>
      <c r="B2944" s="9"/>
      <c r="C2944" s="32"/>
      <c r="D2944" s="11">
        <f>Rend_Filetadores[[#This Row],[Filé produzido (kg)]]-Rend_Filetadores[[#This Row],[Correção]]</f>
        <v>0</v>
      </c>
      <c r="E2944" s="16"/>
      <c r="F2944" s="16"/>
      <c r="G2944" s="12" t="str">
        <f t="shared" si="46"/>
        <v/>
      </c>
      <c r="H2944" s="13">
        <f>COUNTIF(Rend_Filetadores[Data],Rend_Filetadores[[#This Row],[Data]])</f>
        <v>0</v>
      </c>
      <c r="I2944" s="23" t="str">
        <f>IFERROR(Rend_Filetadores[[#This Row],[Filé produzido (kg)]]/SUMIF(Rend_Filetadores[Data],Rend_Filetadores[[#This Row],[Data]],Rend_Filetadores[Filé produzido (kg)]),"")</f>
        <v/>
      </c>
    </row>
    <row r="2945" spans="1:9" x14ac:dyDescent="0.3">
      <c r="A2945" s="8"/>
      <c r="B2945" s="9"/>
      <c r="C2945" s="32"/>
      <c r="D2945" s="11">
        <f>Rend_Filetadores[[#This Row],[Filé produzido (kg)]]-Rend_Filetadores[[#This Row],[Correção]]</f>
        <v>0</v>
      </c>
      <c r="E2945" s="16"/>
      <c r="F2945" s="16"/>
      <c r="G2945" s="12" t="str">
        <f t="shared" si="46"/>
        <v/>
      </c>
      <c r="H2945" s="13">
        <f>COUNTIF(Rend_Filetadores[Data],Rend_Filetadores[[#This Row],[Data]])</f>
        <v>0</v>
      </c>
      <c r="I2945" s="23" t="str">
        <f>IFERROR(Rend_Filetadores[[#This Row],[Filé produzido (kg)]]/SUMIF(Rend_Filetadores[Data],Rend_Filetadores[[#This Row],[Data]],Rend_Filetadores[Filé produzido (kg)]),"")</f>
        <v/>
      </c>
    </row>
    <row r="2946" spans="1:9" x14ac:dyDescent="0.3">
      <c r="A2946" s="8"/>
      <c r="B2946" s="9"/>
      <c r="C2946" s="32"/>
      <c r="D2946" s="11">
        <f>Rend_Filetadores[[#This Row],[Filé produzido (kg)]]-Rend_Filetadores[[#This Row],[Correção]]</f>
        <v>0</v>
      </c>
      <c r="E2946" s="16"/>
      <c r="F2946" s="16"/>
      <c r="G2946" s="12" t="str">
        <f t="shared" si="46"/>
        <v/>
      </c>
      <c r="H2946" s="13">
        <f>COUNTIF(Rend_Filetadores[Data],Rend_Filetadores[[#This Row],[Data]])</f>
        <v>0</v>
      </c>
      <c r="I2946" s="23" t="str">
        <f>IFERROR(Rend_Filetadores[[#This Row],[Filé produzido (kg)]]/SUMIF(Rend_Filetadores[Data],Rend_Filetadores[[#This Row],[Data]],Rend_Filetadores[Filé produzido (kg)]),"")</f>
        <v/>
      </c>
    </row>
    <row r="2947" spans="1:9" x14ac:dyDescent="0.3">
      <c r="A2947" s="8"/>
      <c r="B2947" s="9"/>
      <c r="C2947" s="32"/>
      <c r="D2947" s="11">
        <f>Rend_Filetadores[[#This Row],[Filé produzido (kg)]]-Rend_Filetadores[[#This Row],[Correção]]</f>
        <v>0</v>
      </c>
      <c r="E2947" s="16"/>
      <c r="F2947" s="16"/>
      <c r="G2947" s="12" t="str">
        <f t="shared" si="46"/>
        <v/>
      </c>
      <c r="H2947" s="13">
        <f>COUNTIF(Rend_Filetadores[Data],Rend_Filetadores[[#This Row],[Data]])</f>
        <v>0</v>
      </c>
      <c r="I2947" s="23" t="str">
        <f>IFERROR(Rend_Filetadores[[#This Row],[Filé produzido (kg)]]/SUMIF(Rend_Filetadores[Data],Rend_Filetadores[[#This Row],[Data]],Rend_Filetadores[Filé produzido (kg)]),"")</f>
        <v/>
      </c>
    </row>
    <row r="2948" spans="1:9" x14ac:dyDescent="0.3">
      <c r="A2948" s="8"/>
      <c r="B2948" s="9"/>
      <c r="C2948" s="32"/>
      <c r="D2948" s="11">
        <f>Rend_Filetadores[[#This Row],[Filé produzido (kg)]]-Rend_Filetadores[[#This Row],[Correção]]</f>
        <v>0</v>
      </c>
      <c r="E2948" s="16"/>
      <c r="F2948" s="16"/>
      <c r="G2948" s="12" t="str">
        <f t="shared" si="46"/>
        <v/>
      </c>
      <c r="H2948" s="13">
        <f>COUNTIF(Rend_Filetadores[Data],Rend_Filetadores[[#This Row],[Data]])</f>
        <v>0</v>
      </c>
      <c r="I2948" s="23" t="str">
        <f>IFERROR(Rend_Filetadores[[#This Row],[Filé produzido (kg)]]/SUMIF(Rend_Filetadores[Data],Rend_Filetadores[[#This Row],[Data]],Rend_Filetadores[Filé produzido (kg)]),"")</f>
        <v/>
      </c>
    </row>
    <row r="2949" spans="1:9" x14ac:dyDescent="0.3">
      <c r="A2949" s="8"/>
      <c r="B2949" s="9"/>
      <c r="C2949" s="32"/>
      <c r="D2949" s="11">
        <f>Rend_Filetadores[[#This Row],[Filé produzido (kg)]]-Rend_Filetadores[[#This Row],[Correção]]</f>
        <v>0</v>
      </c>
      <c r="E2949" s="16"/>
      <c r="F2949" s="16"/>
      <c r="G2949" s="12" t="str">
        <f t="shared" si="46"/>
        <v/>
      </c>
      <c r="H2949" s="13">
        <f>COUNTIF(Rend_Filetadores[Data],Rend_Filetadores[[#This Row],[Data]])</f>
        <v>0</v>
      </c>
      <c r="I2949" s="23" t="str">
        <f>IFERROR(Rend_Filetadores[[#This Row],[Filé produzido (kg)]]/SUMIF(Rend_Filetadores[Data],Rend_Filetadores[[#This Row],[Data]],Rend_Filetadores[Filé produzido (kg)]),"")</f>
        <v/>
      </c>
    </row>
    <row r="2950" spans="1:9" x14ac:dyDescent="0.3">
      <c r="A2950" s="8"/>
      <c r="B2950" s="9"/>
      <c r="C2950" s="32"/>
      <c r="D2950" s="11">
        <f>Rend_Filetadores[[#This Row],[Filé produzido (kg)]]-Rend_Filetadores[[#This Row],[Correção]]</f>
        <v>0</v>
      </c>
      <c r="E2950" s="16"/>
      <c r="F2950" s="16"/>
      <c r="G2950" s="12" t="str">
        <f t="shared" si="46"/>
        <v/>
      </c>
      <c r="H2950" s="13">
        <f>COUNTIF(Rend_Filetadores[Data],Rend_Filetadores[[#This Row],[Data]])</f>
        <v>0</v>
      </c>
      <c r="I2950" s="23" t="str">
        <f>IFERROR(Rend_Filetadores[[#This Row],[Filé produzido (kg)]]/SUMIF(Rend_Filetadores[Data],Rend_Filetadores[[#This Row],[Data]],Rend_Filetadores[Filé produzido (kg)]),"")</f>
        <v/>
      </c>
    </row>
    <row r="2951" spans="1:9" x14ac:dyDescent="0.3">
      <c r="A2951" s="8"/>
      <c r="B2951" s="9"/>
      <c r="C2951" s="32"/>
      <c r="D2951" s="11">
        <f>Rend_Filetadores[[#This Row],[Filé produzido (kg)]]-Rend_Filetadores[[#This Row],[Correção]]</f>
        <v>0</v>
      </c>
      <c r="E2951" s="16"/>
      <c r="F2951" s="16"/>
      <c r="G2951" s="12" t="str">
        <f t="shared" si="46"/>
        <v/>
      </c>
      <c r="H2951" s="13">
        <f>COUNTIF(Rend_Filetadores[Data],Rend_Filetadores[[#This Row],[Data]])</f>
        <v>0</v>
      </c>
      <c r="I2951" s="23" t="str">
        <f>IFERROR(Rend_Filetadores[[#This Row],[Filé produzido (kg)]]/SUMIF(Rend_Filetadores[Data],Rend_Filetadores[[#This Row],[Data]],Rend_Filetadores[Filé produzido (kg)]),"")</f>
        <v/>
      </c>
    </row>
    <row r="2952" spans="1:9" x14ac:dyDescent="0.3">
      <c r="A2952" s="8"/>
      <c r="B2952" s="9"/>
      <c r="C2952" s="32"/>
      <c r="D2952" s="11">
        <f>Rend_Filetadores[[#This Row],[Filé produzido (kg)]]-Rend_Filetadores[[#This Row],[Correção]]</f>
        <v>0</v>
      </c>
      <c r="E2952" s="16"/>
      <c r="F2952" s="16"/>
      <c r="G2952" s="12" t="str">
        <f t="shared" si="46"/>
        <v/>
      </c>
      <c r="H2952" s="13">
        <f>COUNTIF(Rend_Filetadores[Data],Rend_Filetadores[[#This Row],[Data]])</f>
        <v>0</v>
      </c>
      <c r="I2952" s="23" t="str">
        <f>IFERROR(Rend_Filetadores[[#This Row],[Filé produzido (kg)]]/SUMIF(Rend_Filetadores[Data],Rend_Filetadores[[#This Row],[Data]],Rend_Filetadores[Filé produzido (kg)]),"")</f>
        <v/>
      </c>
    </row>
    <row r="2953" spans="1:9" x14ac:dyDescent="0.3">
      <c r="A2953" s="8"/>
      <c r="B2953" s="9"/>
      <c r="C2953" s="32"/>
      <c r="D2953" s="11">
        <f>Rend_Filetadores[[#This Row],[Filé produzido (kg)]]-Rend_Filetadores[[#This Row],[Correção]]</f>
        <v>0</v>
      </c>
      <c r="E2953" s="16"/>
      <c r="F2953" s="16"/>
      <c r="G2953" s="12" t="str">
        <f t="shared" si="46"/>
        <v/>
      </c>
      <c r="H2953" s="13">
        <f>COUNTIF(Rend_Filetadores[Data],Rend_Filetadores[[#This Row],[Data]])</f>
        <v>0</v>
      </c>
      <c r="I2953" s="23" t="str">
        <f>IFERROR(Rend_Filetadores[[#This Row],[Filé produzido (kg)]]/SUMIF(Rend_Filetadores[Data],Rend_Filetadores[[#This Row],[Data]],Rend_Filetadores[Filé produzido (kg)]),"")</f>
        <v/>
      </c>
    </row>
    <row r="2954" spans="1:9" x14ac:dyDescent="0.3">
      <c r="A2954" s="8"/>
      <c r="B2954" s="9"/>
      <c r="C2954" s="32"/>
      <c r="D2954" s="11">
        <f>Rend_Filetadores[[#This Row],[Filé produzido (kg)]]-Rend_Filetadores[[#This Row],[Correção]]</f>
        <v>0</v>
      </c>
      <c r="E2954" s="16"/>
      <c r="F2954" s="16"/>
      <c r="G2954" s="12" t="str">
        <f t="shared" si="46"/>
        <v/>
      </c>
      <c r="H2954" s="13">
        <f>COUNTIF(Rend_Filetadores[Data],Rend_Filetadores[[#This Row],[Data]])</f>
        <v>0</v>
      </c>
      <c r="I2954" s="23" t="str">
        <f>IFERROR(Rend_Filetadores[[#This Row],[Filé produzido (kg)]]/SUMIF(Rend_Filetadores[Data],Rend_Filetadores[[#This Row],[Data]],Rend_Filetadores[Filé produzido (kg)]),"")</f>
        <v/>
      </c>
    </row>
    <row r="2955" spans="1:9" x14ac:dyDescent="0.3">
      <c r="A2955" s="8"/>
      <c r="B2955" s="9"/>
      <c r="C2955" s="32"/>
      <c r="D2955" s="11">
        <f>Rend_Filetadores[[#This Row],[Filé produzido (kg)]]-Rend_Filetadores[[#This Row],[Correção]]</f>
        <v>0</v>
      </c>
      <c r="E2955" s="16"/>
      <c r="F2955" s="16"/>
      <c r="G2955" s="12" t="str">
        <f t="shared" si="46"/>
        <v/>
      </c>
      <c r="H2955" s="13">
        <f>COUNTIF(Rend_Filetadores[Data],Rend_Filetadores[[#This Row],[Data]])</f>
        <v>0</v>
      </c>
      <c r="I2955" s="23" t="str">
        <f>IFERROR(Rend_Filetadores[[#This Row],[Filé produzido (kg)]]/SUMIF(Rend_Filetadores[Data],Rend_Filetadores[[#This Row],[Data]],Rend_Filetadores[Filé produzido (kg)]),"")</f>
        <v/>
      </c>
    </row>
    <row r="2956" spans="1:9" x14ac:dyDescent="0.3">
      <c r="A2956" s="8"/>
      <c r="B2956" s="9"/>
      <c r="C2956" s="32"/>
      <c r="D2956" s="11">
        <f>Rend_Filetadores[[#This Row],[Filé produzido (kg)]]-Rend_Filetadores[[#This Row],[Correção]]</f>
        <v>0</v>
      </c>
      <c r="E2956" s="16"/>
      <c r="F2956" s="16"/>
      <c r="G2956" s="12" t="str">
        <f t="shared" si="46"/>
        <v/>
      </c>
      <c r="H2956" s="13">
        <f>COUNTIF(Rend_Filetadores[Data],Rend_Filetadores[[#This Row],[Data]])</f>
        <v>0</v>
      </c>
      <c r="I2956" s="23" t="str">
        <f>IFERROR(Rend_Filetadores[[#This Row],[Filé produzido (kg)]]/SUMIF(Rend_Filetadores[Data],Rend_Filetadores[[#This Row],[Data]],Rend_Filetadores[Filé produzido (kg)]),"")</f>
        <v/>
      </c>
    </row>
    <row r="2957" spans="1:9" x14ac:dyDescent="0.3">
      <c r="A2957" s="8"/>
      <c r="B2957" s="9"/>
      <c r="C2957" s="32"/>
      <c r="D2957" s="11">
        <f>Rend_Filetadores[[#This Row],[Filé produzido (kg)]]-Rend_Filetadores[[#This Row],[Correção]]</f>
        <v>0</v>
      </c>
      <c r="E2957" s="16"/>
      <c r="F2957" s="16"/>
      <c r="G2957" s="12" t="str">
        <f t="shared" si="46"/>
        <v/>
      </c>
      <c r="H2957" s="13">
        <f>COUNTIF(Rend_Filetadores[Data],Rend_Filetadores[[#This Row],[Data]])</f>
        <v>0</v>
      </c>
      <c r="I2957" s="23" t="str">
        <f>IFERROR(Rend_Filetadores[[#This Row],[Filé produzido (kg)]]/SUMIF(Rend_Filetadores[Data],Rend_Filetadores[[#This Row],[Data]],Rend_Filetadores[Filé produzido (kg)]),"")</f>
        <v/>
      </c>
    </row>
    <row r="2958" spans="1:9" x14ac:dyDescent="0.3">
      <c r="A2958" s="8"/>
      <c r="B2958" s="9"/>
      <c r="C2958" s="32"/>
      <c r="D2958" s="11">
        <f>Rend_Filetadores[[#This Row],[Filé produzido (kg)]]-Rend_Filetadores[[#This Row],[Correção]]</f>
        <v>0</v>
      </c>
      <c r="E2958" s="16"/>
      <c r="F2958" s="16"/>
      <c r="G2958" s="12" t="str">
        <f t="shared" si="46"/>
        <v/>
      </c>
      <c r="H2958" s="13">
        <f>COUNTIF(Rend_Filetadores[Data],Rend_Filetadores[[#This Row],[Data]])</f>
        <v>0</v>
      </c>
      <c r="I2958" s="23" t="str">
        <f>IFERROR(Rend_Filetadores[[#This Row],[Filé produzido (kg)]]/SUMIF(Rend_Filetadores[Data],Rend_Filetadores[[#This Row],[Data]],Rend_Filetadores[Filé produzido (kg)]),"")</f>
        <v/>
      </c>
    </row>
    <row r="2959" spans="1:9" x14ac:dyDescent="0.3">
      <c r="A2959" s="8"/>
      <c r="B2959" s="9"/>
      <c r="C2959" s="32"/>
      <c r="D2959" s="11">
        <f>Rend_Filetadores[[#This Row],[Filé produzido (kg)]]-Rend_Filetadores[[#This Row],[Correção]]</f>
        <v>0</v>
      </c>
      <c r="E2959" s="16"/>
      <c r="F2959" s="16"/>
      <c r="G2959" s="12" t="str">
        <f t="shared" si="46"/>
        <v/>
      </c>
      <c r="H2959" s="13">
        <f>COUNTIF(Rend_Filetadores[Data],Rend_Filetadores[[#This Row],[Data]])</f>
        <v>0</v>
      </c>
      <c r="I2959" s="23" t="str">
        <f>IFERROR(Rend_Filetadores[[#This Row],[Filé produzido (kg)]]/SUMIF(Rend_Filetadores[Data],Rend_Filetadores[[#This Row],[Data]],Rend_Filetadores[Filé produzido (kg)]),"")</f>
        <v/>
      </c>
    </row>
    <row r="2960" spans="1:9" x14ac:dyDescent="0.3">
      <c r="A2960" s="8"/>
      <c r="B2960" s="9"/>
      <c r="C2960" s="32"/>
      <c r="D2960" s="11">
        <f>Rend_Filetadores[[#This Row],[Filé produzido (kg)]]-Rend_Filetadores[[#This Row],[Correção]]</f>
        <v>0</v>
      </c>
      <c r="E2960" s="16"/>
      <c r="F2960" s="16"/>
      <c r="G2960" s="12" t="str">
        <f t="shared" si="46"/>
        <v/>
      </c>
      <c r="H2960" s="13">
        <f>COUNTIF(Rend_Filetadores[Data],Rend_Filetadores[[#This Row],[Data]])</f>
        <v>0</v>
      </c>
      <c r="I2960" s="23" t="str">
        <f>IFERROR(Rend_Filetadores[[#This Row],[Filé produzido (kg)]]/SUMIF(Rend_Filetadores[Data],Rend_Filetadores[[#This Row],[Data]],Rend_Filetadores[Filé produzido (kg)]),"")</f>
        <v/>
      </c>
    </row>
    <row r="2961" spans="1:9" x14ac:dyDescent="0.3">
      <c r="A2961" s="8"/>
      <c r="B2961" s="9"/>
      <c r="C2961" s="32"/>
      <c r="D2961" s="11">
        <f>Rend_Filetadores[[#This Row],[Filé produzido (kg)]]-Rend_Filetadores[[#This Row],[Correção]]</f>
        <v>0</v>
      </c>
      <c r="E2961" s="16"/>
      <c r="F2961" s="16"/>
      <c r="G2961" s="12" t="str">
        <f t="shared" si="46"/>
        <v/>
      </c>
      <c r="H2961" s="13">
        <f>COUNTIF(Rend_Filetadores[Data],Rend_Filetadores[[#This Row],[Data]])</f>
        <v>0</v>
      </c>
      <c r="I2961" s="23" t="str">
        <f>IFERROR(Rend_Filetadores[[#This Row],[Filé produzido (kg)]]/SUMIF(Rend_Filetadores[Data],Rend_Filetadores[[#This Row],[Data]],Rend_Filetadores[Filé produzido (kg)]),"")</f>
        <v/>
      </c>
    </row>
    <row r="2962" spans="1:9" x14ac:dyDescent="0.3">
      <c r="A2962" s="8"/>
      <c r="B2962" s="9"/>
      <c r="C2962" s="32"/>
      <c r="D2962" s="11">
        <f>Rend_Filetadores[[#This Row],[Filé produzido (kg)]]-Rend_Filetadores[[#This Row],[Correção]]</f>
        <v>0</v>
      </c>
      <c r="E2962" s="16"/>
      <c r="F2962" s="16"/>
      <c r="G2962" s="12" t="str">
        <f t="shared" si="46"/>
        <v/>
      </c>
      <c r="H2962" s="13">
        <f>COUNTIF(Rend_Filetadores[Data],Rend_Filetadores[[#This Row],[Data]])</f>
        <v>0</v>
      </c>
      <c r="I2962" s="23" t="str">
        <f>IFERROR(Rend_Filetadores[[#This Row],[Filé produzido (kg)]]/SUMIF(Rend_Filetadores[Data],Rend_Filetadores[[#This Row],[Data]],Rend_Filetadores[Filé produzido (kg)]),"")</f>
        <v/>
      </c>
    </row>
    <row r="2963" spans="1:9" x14ac:dyDescent="0.3">
      <c r="A2963" s="8"/>
      <c r="B2963" s="9"/>
      <c r="C2963" s="32"/>
      <c r="D2963" s="11">
        <f>Rend_Filetadores[[#This Row],[Filé produzido (kg)]]-Rend_Filetadores[[#This Row],[Correção]]</f>
        <v>0</v>
      </c>
      <c r="E2963" s="16"/>
      <c r="F2963" s="16"/>
      <c r="G2963" s="12" t="str">
        <f t="shared" si="46"/>
        <v/>
      </c>
      <c r="H2963" s="13">
        <f>COUNTIF(Rend_Filetadores[Data],Rend_Filetadores[[#This Row],[Data]])</f>
        <v>0</v>
      </c>
      <c r="I2963" s="23" t="str">
        <f>IFERROR(Rend_Filetadores[[#This Row],[Filé produzido (kg)]]/SUMIF(Rend_Filetadores[Data],Rend_Filetadores[[#This Row],[Data]],Rend_Filetadores[Filé produzido (kg)]),"")</f>
        <v/>
      </c>
    </row>
    <row r="2964" spans="1:9" x14ac:dyDescent="0.3">
      <c r="A2964" s="8"/>
      <c r="B2964" s="9"/>
      <c r="C2964" s="32"/>
      <c r="D2964" s="11">
        <f>Rend_Filetadores[[#This Row],[Filé produzido (kg)]]-Rend_Filetadores[[#This Row],[Correção]]</f>
        <v>0</v>
      </c>
      <c r="E2964" s="16"/>
      <c r="F2964" s="16"/>
      <c r="G2964" s="12" t="str">
        <f t="shared" si="46"/>
        <v/>
      </c>
      <c r="H2964" s="13">
        <f>COUNTIF(Rend_Filetadores[Data],Rend_Filetadores[[#This Row],[Data]])</f>
        <v>0</v>
      </c>
      <c r="I2964" s="23" t="str">
        <f>IFERROR(Rend_Filetadores[[#This Row],[Filé produzido (kg)]]/SUMIF(Rend_Filetadores[Data],Rend_Filetadores[[#This Row],[Data]],Rend_Filetadores[Filé produzido (kg)]),"")</f>
        <v/>
      </c>
    </row>
    <row r="2965" spans="1:9" x14ac:dyDescent="0.3">
      <c r="A2965" s="8"/>
      <c r="B2965" s="9"/>
      <c r="C2965" s="32"/>
      <c r="D2965" s="11">
        <f>Rend_Filetadores[[#This Row],[Filé produzido (kg)]]-Rend_Filetadores[[#This Row],[Correção]]</f>
        <v>0</v>
      </c>
      <c r="E2965" s="16"/>
      <c r="F2965" s="16"/>
      <c r="G2965" s="12" t="str">
        <f t="shared" si="46"/>
        <v/>
      </c>
      <c r="H2965" s="13">
        <f>COUNTIF(Rend_Filetadores[Data],Rend_Filetadores[[#This Row],[Data]])</f>
        <v>0</v>
      </c>
      <c r="I2965" s="23" t="str">
        <f>IFERROR(Rend_Filetadores[[#This Row],[Filé produzido (kg)]]/SUMIF(Rend_Filetadores[Data],Rend_Filetadores[[#This Row],[Data]],Rend_Filetadores[Filé produzido (kg)]),"")</f>
        <v/>
      </c>
    </row>
    <row r="2966" spans="1:9" x14ac:dyDescent="0.3">
      <c r="A2966" s="8"/>
      <c r="B2966" s="9"/>
      <c r="C2966" s="32"/>
      <c r="D2966" s="11">
        <f>Rend_Filetadores[[#This Row],[Filé produzido (kg)]]-Rend_Filetadores[[#This Row],[Correção]]</f>
        <v>0</v>
      </c>
      <c r="E2966" s="16"/>
      <c r="F2966" s="16"/>
      <c r="G2966" s="12" t="str">
        <f t="shared" si="46"/>
        <v/>
      </c>
      <c r="H2966" s="13">
        <f>COUNTIF(Rend_Filetadores[Data],Rend_Filetadores[[#This Row],[Data]])</f>
        <v>0</v>
      </c>
      <c r="I2966" s="23" t="str">
        <f>IFERROR(Rend_Filetadores[[#This Row],[Filé produzido (kg)]]/SUMIF(Rend_Filetadores[Data],Rend_Filetadores[[#This Row],[Data]],Rend_Filetadores[Filé produzido (kg)]),"")</f>
        <v/>
      </c>
    </row>
    <row r="2967" spans="1:9" x14ac:dyDescent="0.3">
      <c r="A2967" s="8"/>
      <c r="B2967" s="9"/>
      <c r="C2967" s="32"/>
      <c r="D2967" s="11">
        <f>Rend_Filetadores[[#This Row],[Filé produzido (kg)]]-Rend_Filetadores[[#This Row],[Correção]]</f>
        <v>0</v>
      </c>
      <c r="E2967" s="16"/>
      <c r="F2967" s="16"/>
      <c r="G2967" s="12" t="str">
        <f t="shared" si="46"/>
        <v/>
      </c>
      <c r="H2967" s="13">
        <f>COUNTIF(Rend_Filetadores[Data],Rend_Filetadores[[#This Row],[Data]])</f>
        <v>0</v>
      </c>
      <c r="I2967" s="23" t="str">
        <f>IFERROR(Rend_Filetadores[[#This Row],[Filé produzido (kg)]]/SUMIF(Rend_Filetadores[Data],Rend_Filetadores[[#This Row],[Data]],Rend_Filetadores[Filé produzido (kg)]),"")</f>
        <v/>
      </c>
    </row>
    <row r="2968" spans="1:9" x14ac:dyDescent="0.3">
      <c r="A2968" s="8"/>
      <c r="B2968" s="9"/>
      <c r="C2968" s="32"/>
      <c r="D2968" s="11">
        <f>Rend_Filetadores[[#This Row],[Filé produzido (kg)]]-Rend_Filetadores[[#This Row],[Correção]]</f>
        <v>0</v>
      </c>
      <c r="E2968" s="16"/>
      <c r="F2968" s="16"/>
      <c r="G2968" s="12" t="str">
        <f t="shared" si="46"/>
        <v/>
      </c>
      <c r="H2968" s="13">
        <f>COUNTIF(Rend_Filetadores[Data],Rend_Filetadores[[#This Row],[Data]])</f>
        <v>0</v>
      </c>
      <c r="I2968" s="23" t="str">
        <f>IFERROR(Rend_Filetadores[[#This Row],[Filé produzido (kg)]]/SUMIF(Rend_Filetadores[Data],Rend_Filetadores[[#This Row],[Data]],Rend_Filetadores[Filé produzido (kg)]),"")</f>
        <v/>
      </c>
    </row>
    <row r="2969" spans="1:9" x14ac:dyDescent="0.3">
      <c r="A2969" s="8"/>
      <c r="B2969" s="9"/>
      <c r="C2969" s="32"/>
      <c r="D2969" s="11">
        <f>Rend_Filetadores[[#This Row],[Filé produzido (kg)]]-Rend_Filetadores[[#This Row],[Correção]]</f>
        <v>0</v>
      </c>
      <c r="E2969" s="16"/>
      <c r="F2969" s="16"/>
      <c r="G2969" s="12" t="str">
        <f t="shared" si="46"/>
        <v/>
      </c>
      <c r="H2969" s="13">
        <f>COUNTIF(Rend_Filetadores[Data],Rend_Filetadores[[#This Row],[Data]])</f>
        <v>0</v>
      </c>
      <c r="I2969" s="23" t="str">
        <f>IFERROR(Rend_Filetadores[[#This Row],[Filé produzido (kg)]]/SUMIF(Rend_Filetadores[Data],Rend_Filetadores[[#This Row],[Data]],Rend_Filetadores[Filé produzido (kg)]),"")</f>
        <v/>
      </c>
    </row>
    <row r="2970" spans="1:9" x14ac:dyDescent="0.3">
      <c r="A2970" s="8"/>
      <c r="B2970" s="9"/>
      <c r="C2970" s="32"/>
      <c r="D2970" s="11">
        <f>Rend_Filetadores[[#This Row],[Filé produzido (kg)]]-Rend_Filetadores[[#This Row],[Correção]]</f>
        <v>0</v>
      </c>
      <c r="E2970" s="16"/>
      <c r="F2970" s="16"/>
      <c r="G2970" s="12" t="str">
        <f t="shared" si="46"/>
        <v/>
      </c>
      <c r="H2970" s="13">
        <f>COUNTIF(Rend_Filetadores[Data],Rend_Filetadores[[#This Row],[Data]])</f>
        <v>0</v>
      </c>
      <c r="I2970" s="23" t="str">
        <f>IFERROR(Rend_Filetadores[[#This Row],[Filé produzido (kg)]]/SUMIF(Rend_Filetadores[Data],Rend_Filetadores[[#This Row],[Data]],Rend_Filetadores[Filé produzido (kg)]),"")</f>
        <v/>
      </c>
    </row>
    <row r="2971" spans="1:9" x14ac:dyDescent="0.3">
      <c r="A2971" s="8"/>
      <c r="B2971" s="9"/>
      <c r="C2971" s="32"/>
      <c r="D2971" s="11">
        <f>Rend_Filetadores[[#This Row],[Filé produzido (kg)]]-Rend_Filetadores[[#This Row],[Correção]]</f>
        <v>0</v>
      </c>
      <c r="E2971" s="16"/>
      <c r="F2971" s="16"/>
      <c r="G2971" s="12" t="str">
        <f t="shared" si="46"/>
        <v/>
      </c>
      <c r="H2971" s="13">
        <f>COUNTIF(Rend_Filetadores[Data],Rend_Filetadores[[#This Row],[Data]])</f>
        <v>0</v>
      </c>
      <c r="I2971" s="23" t="str">
        <f>IFERROR(Rend_Filetadores[[#This Row],[Filé produzido (kg)]]/SUMIF(Rend_Filetadores[Data],Rend_Filetadores[[#This Row],[Data]],Rend_Filetadores[Filé produzido (kg)]),"")</f>
        <v/>
      </c>
    </row>
    <row r="2972" spans="1:9" x14ac:dyDescent="0.3">
      <c r="A2972" s="8"/>
      <c r="B2972" s="9"/>
      <c r="C2972" s="32"/>
      <c r="D2972" s="11">
        <f>Rend_Filetadores[[#This Row],[Filé produzido (kg)]]-Rend_Filetadores[[#This Row],[Correção]]</f>
        <v>0</v>
      </c>
      <c r="E2972" s="16"/>
      <c r="F2972" s="16"/>
      <c r="G2972" s="12" t="str">
        <f t="shared" si="46"/>
        <v/>
      </c>
      <c r="H2972" s="13">
        <f>COUNTIF(Rend_Filetadores[Data],Rend_Filetadores[[#This Row],[Data]])</f>
        <v>0</v>
      </c>
      <c r="I2972" s="23" t="str">
        <f>IFERROR(Rend_Filetadores[[#This Row],[Filé produzido (kg)]]/SUMIF(Rend_Filetadores[Data],Rend_Filetadores[[#This Row],[Data]],Rend_Filetadores[Filé produzido (kg)]),"")</f>
        <v/>
      </c>
    </row>
    <row r="2973" spans="1:9" x14ac:dyDescent="0.3">
      <c r="A2973" s="8"/>
      <c r="B2973" s="9"/>
      <c r="C2973" s="32"/>
      <c r="D2973" s="11">
        <f>Rend_Filetadores[[#This Row],[Filé produzido (kg)]]-Rend_Filetadores[[#This Row],[Correção]]</f>
        <v>0</v>
      </c>
      <c r="E2973" s="16"/>
      <c r="F2973" s="16"/>
      <c r="G2973" s="12" t="str">
        <f t="shared" si="46"/>
        <v/>
      </c>
      <c r="H2973" s="13">
        <f>COUNTIF(Rend_Filetadores[Data],Rend_Filetadores[[#This Row],[Data]])</f>
        <v>0</v>
      </c>
      <c r="I2973" s="23" t="str">
        <f>IFERROR(Rend_Filetadores[[#This Row],[Filé produzido (kg)]]/SUMIF(Rend_Filetadores[Data],Rend_Filetadores[[#This Row],[Data]],Rend_Filetadores[Filé produzido (kg)]),"")</f>
        <v/>
      </c>
    </row>
    <row r="2974" spans="1:9" x14ac:dyDescent="0.3">
      <c r="A2974" s="8"/>
      <c r="B2974" s="9"/>
      <c r="C2974" s="32"/>
      <c r="D2974" s="11">
        <f>Rend_Filetadores[[#This Row],[Filé produzido (kg)]]-Rend_Filetadores[[#This Row],[Correção]]</f>
        <v>0</v>
      </c>
      <c r="E2974" s="16"/>
      <c r="F2974" s="16"/>
      <c r="G2974" s="12" t="str">
        <f t="shared" si="46"/>
        <v/>
      </c>
      <c r="H2974" s="13">
        <f>COUNTIF(Rend_Filetadores[Data],Rend_Filetadores[[#This Row],[Data]])</f>
        <v>0</v>
      </c>
      <c r="I2974" s="23" t="str">
        <f>IFERROR(Rend_Filetadores[[#This Row],[Filé produzido (kg)]]/SUMIF(Rend_Filetadores[Data],Rend_Filetadores[[#This Row],[Data]],Rend_Filetadores[Filé produzido (kg)]),"")</f>
        <v/>
      </c>
    </row>
    <row r="2975" spans="1:9" x14ac:dyDescent="0.3">
      <c r="A2975" s="8"/>
      <c r="B2975" s="9"/>
      <c r="C2975" s="32"/>
      <c r="D2975" s="11">
        <f>Rend_Filetadores[[#This Row],[Filé produzido (kg)]]-Rend_Filetadores[[#This Row],[Correção]]</f>
        <v>0</v>
      </c>
      <c r="E2975" s="16"/>
      <c r="F2975" s="16"/>
      <c r="G2975" s="12" t="str">
        <f t="shared" si="46"/>
        <v/>
      </c>
      <c r="H2975" s="13">
        <f>COUNTIF(Rend_Filetadores[Data],Rend_Filetadores[[#This Row],[Data]])</f>
        <v>0</v>
      </c>
      <c r="I2975" s="23" t="str">
        <f>IFERROR(Rend_Filetadores[[#This Row],[Filé produzido (kg)]]/SUMIF(Rend_Filetadores[Data],Rend_Filetadores[[#This Row],[Data]],Rend_Filetadores[Filé produzido (kg)]),"")</f>
        <v/>
      </c>
    </row>
    <row r="2976" spans="1:9" x14ac:dyDescent="0.3">
      <c r="A2976" s="8"/>
      <c r="B2976" s="9"/>
      <c r="C2976" s="32"/>
      <c r="D2976" s="11">
        <f>Rend_Filetadores[[#This Row],[Filé produzido (kg)]]-Rend_Filetadores[[#This Row],[Correção]]</f>
        <v>0</v>
      </c>
      <c r="E2976" s="16"/>
      <c r="F2976" s="16"/>
      <c r="G2976" s="12" t="str">
        <f t="shared" si="46"/>
        <v/>
      </c>
      <c r="H2976" s="13">
        <f>COUNTIF(Rend_Filetadores[Data],Rend_Filetadores[[#This Row],[Data]])</f>
        <v>0</v>
      </c>
      <c r="I2976" s="23" t="str">
        <f>IFERROR(Rend_Filetadores[[#This Row],[Filé produzido (kg)]]/SUMIF(Rend_Filetadores[Data],Rend_Filetadores[[#This Row],[Data]],Rend_Filetadores[Filé produzido (kg)]),"")</f>
        <v/>
      </c>
    </row>
    <row r="2977" spans="1:9" x14ac:dyDescent="0.3">
      <c r="A2977" s="8"/>
      <c r="B2977" s="9"/>
      <c r="C2977" s="32"/>
      <c r="D2977" s="11">
        <f>Rend_Filetadores[[#This Row],[Filé produzido (kg)]]-Rend_Filetadores[[#This Row],[Correção]]</f>
        <v>0</v>
      </c>
      <c r="E2977" s="16"/>
      <c r="F2977" s="16"/>
      <c r="G2977" s="12" t="str">
        <f t="shared" si="46"/>
        <v/>
      </c>
      <c r="H2977" s="13">
        <f>COUNTIF(Rend_Filetadores[Data],Rend_Filetadores[[#This Row],[Data]])</f>
        <v>0</v>
      </c>
      <c r="I2977" s="23" t="str">
        <f>IFERROR(Rend_Filetadores[[#This Row],[Filé produzido (kg)]]/SUMIF(Rend_Filetadores[Data],Rend_Filetadores[[#This Row],[Data]],Rend_Filetadores[Filé produzido (kg)]),"")</f>
        <v/>
      </c>
    </row>
    <row r="2978" spans="1:9" x14ac:dyDescent="0.3">
      <c r="A2978" s="8"/>
      <c r="B2978" s="9"/>
      <c r="C2978" s="32"/>
      <c r="D2978" s="11">
        <f>Rend_Filetadores[[#This Row],[Filé produzido (kg)]]-Rend_Filetadores[[#This Row],[Correção]]</f>
        <v>0</v>
      </c>
      <c r="E2978" s="16"/>
      <c r="F2978" s="16"/>
      <c r="G2978" s="12" t="str">
        <f t="shared" si="46"/>
        <v/>
      </c>
      <c r="H2978" s="13">
        <f>COUNTIF(Rend_Filetadores[Data],Rend_Filetadores[[#This Row],[Data]])</f>
        <v>0</v>
      </c>
      <c r="I2978" s="23" t="str">
        <f>IFERROR(Rend_Filetadores[[#This Row],[Filé produzido (kg)]]/SUMIF(Rend_Filetadores[Data],Rend_Filetadores[[#This Row],[Data]],Rend_Filetadores[Filé produzido (kg)]),"")</f>
        <v/>
      </c>
    </row>
    <row r="2979" spans="1:9" x14ac:dyDescent="0.3">
      <c r="A2979" s="8"/>
      <c r="B2979" s="9"/>
      <c r="C2979" s="32"/>
      <c r="D2979" s="11">
        <f>Rend_Filetadores[[#This Row],[Filé produzido (kg)]]-Rend_Filetadores[[#This Row],[Correção]]</f>
        <v>0</v>
      </c>
      <c r="E2979" s="16"/>
      <c r="F2979" s="16"/>
      <c r="G2979" s="12" t="str">
        <f t="shared" si="46"/>
        <v/>
      </c>
      <c r="H2979" s="13">
        <f>COUNTIF(Rend_Filetadores[Data],Rend_Filetadores[[#This Row],[Data]])</f>
        <v>0</v>
      </c>
      <c r="I2979" s="23" t="str">
        <f>IFERROR(Rend_Filetadores[[#This Row],[Filé produzido (kg)]]/SUMIF(Rend_Filetadores[Data],Rend_Filetadores[[#This Row],[Data]],Rend_Filetadores[Filé produzido (kg)]),"")</f>
        <v/>
      </c>
    </row>
    <row r="2980" spans="1:9" x14ac:dyDescent="0.3">
      <c r="A2980" s="8"/>
      <c r="B2980" s="9"/>
      <c r="C2980" s="32"/>
      <c r="D2980" s="11">
        <f>Rend_Filetadores[[#This Row],[Filé produzido (kg)]]-Rend_Filetadores[[#This Row],[Correção]]</f>
        <v>0</v>
      </c>
      <c r="E2980" s="16"/>
      <c r="F2980" s="16"/>
      <c r="G2980" s="12" t="str">
        <f t="shared" si="46"/>
        <v/>
      </c>
      <c r="H2980" s="13">
        <f>COUNTIF(Rend_Filetadores[Data],Rend_Filetadores[[#This Row],[Data]])</f>
        <v>0</v>
      </c>
      <c r="I2980" s="23" t="str">
        <f>IFERROR(Rend_Filetadores[[#This Row],[Filé produzido (kg)]]/SUMIF(Rend_Filetadores[Data],Rend_Filetadores[[#This Row],[Data]],Rend_Filetadores[Filé produzido (kg)]),"")</f>
        <v/>
      </c>
    </row>
    <row r="2981" spans="1:9" x14ac:dyDescent="0.3">
      <c r="A2981" s="8"/>
      <c r="B2981" s="9"/>
      <c r="C2981" s="32"/>
      <c r="D2981" s="11">
        <f>Rend_Filetadores[[#This Row],[Filé produzido (kg)]]-Rend_Filetadores[[#This Row],[Correção]]</f>
        <v>0</v>
      </c>
      <c r="E2981" s="16"/>
      <c r="F2981" s="16"/>
      <c r="G2981" s="12" t="str">
        <f t="shared" si="46"/>
        <v/>
      </c>
      <c r="H2981" s="13">
        <f>COUNTIF(Rend_Filetadores[Data],Rend_Filetadores[[#This Row],[Data]])</f>
        <v>0</v>
      </c>
      <c r="I2981" s="23" t="str">
        <f>IFERROR(Rend_Filetadores[[#This Row],[Filé produzido (kg)]]/SUMIF(Rend_Filetadores[Data],Rend_Filetadores[[#This Row],[Data]],Rend_Filetadores[Filé produzido (kg)]),"")</f>
        <v/>
      </c>
    </row>
    <row r="2982" spans="1:9" x14ac:dyDescent="0.3">
      <c r="A2982" s="8"/>
      <c r="B2982" s="9"/>
      <c r="C2982" s="32"/>
      <c r="D2982" s="11">
        <f>Rend_Filetadores[[#This Row],[Filé produzido (kg)]]-Rend_Filetadores[[#This Row],[Correção]]</f>
        <v>0</v>
      </c>
      <c r="E2982" s="16"/>
      <c r="F2982" s="16"/>
      <c r="G2982" s="12" t="str">
        <f t="shared" si="46"/>
        <v/>
      </c>
      <c r="H2982" s="13">
        <f>COUNTIF(Rend_Filetadores[Data],Rend_Filetadores[[#This Row],[Data]])</f>
        <v>0</v>
      </c>
      <c r="I2982" s="23" t="str">
        <f>IFERROR(Rend_Filetadores[[#This Row],[Filé produzido (kg)]]/SUMIF(Rend_Filetadores[Data],Rend_Filetadores[[#This Row],[Data]],Rend_Filetadores[Filé produzido (kg)]),"")</f>
        <v/>
      </c>
    </row>
    <row r="2983" spans="1:9" x14ac:dyDescent="0.3">
      <c r="A2983" s="8"/>
      <c r="B2983" s="9"/>
      <c r="C2983" s="32"/>
      <c r="D2983" s="11">
        <f>Rend_Filetadores[[#This Row],[Filé produzido (kg)]]-Rend_Filetadores[[#This Row],[Correção]]</f>
        <v>0</v>
      </c>
      <c r="E2983" s="16"/>
      <c r="F2983" s="16"/>
      <c r="G2983" s="12" t="str">
        <f t="shared" si="46"/>
        <v/>
      </c>
      <c r="H2983" s="13">
        <f>COUNTIF(Rend_Filetadores[Data],Rend_Filetadores[[#This Row],[Data]])</f>
        <v>0</v>
      </c>
      <c r="I2983" s="23" t="str">
        <f>IFERROR(Rend_Filetadores[[#This Row],[Filé produzido (kg)]]/SUMIF(Rend_Filetadores[Data],Rend_Filetadores[[#This Row],[Data]],Rend_Filetadores[Filé produzido (kg)]),"")</f>
        <v/>
      </c>
    </row>
    <row r="2984" spans="1:9" x14ac:dyDescent="0.3">
      <c r="A2984" s="8"/>
      <c r="B2984" s="9"/>
      <c r="C2984" s="32"/>
      <c r="D2984" s="11">
        <f>Rend_Filetadores[[#This Row],[Filé produzido (kg)]]-Rend_Filetadores[[#This Row],[Correção]]</f>
        <v>0</v>
      </c>
      <c r="E2984" s="16"/>
      <c r="F2984" s="16"/>
      <c r="G2984" s="12" t="str">
        <f t="shared" si="46"/>
        <v/>
      </c>
      <c r="H2984" s="13">
        <f>COUNTIF(Rend_Filetadores[Data],Rend_Filetadores[[#This Row],[Data]])</f>
        <v>0</v>
      </c>
      <c r="I2984" s="23" t="str">
        <f>IFERROR(Rend_Filetadores[[#This Row],[Filé produzido (kg)]]/SUMIF(Rend_Filetadores[Data],Rend_Filetadores[[#This Row],[Data]],Rend_Filetadores[Filé produzido (kg)]),"")</f>
        <v/>
      </c>
    </row>
    <row r="2985" spans="1:9" x14ac:dyDescent="0.3">
      <c r="A2985" s="8"/>
      <c r="B2985" s="9"/>
      <c r="C2985" s="32"/>
      <c r="D2985" s="11">
        <f>Rend_Filetadores[[#This Row],[Filé produzido (kg)]]-Rend_Filetadores[[#This Row],[Correção]]</f>
        <v>0</v>
      </c>
      <c r="E2985" s="16"/>
      <c r="F2985" s="16"/>
      <c r="G2985" s="12" t="str">
        <f t="shared" si="46"/>
        <v/>
      </c>
      <c r="H2985" s="13">
        <f>COUNTIF(Rend_Filetadores[Data],Rend_Filetadores[[#This Row],[Data]])</f>
        <v>0</v>
      </c>
      <c r="I2985" s="23" t="str">
        <f>IFERROR(Rend_Filetadores[[#This Row],[Filé produzido (kg)]]/SUMIF(Rend_Filetadores[Data],Rend_Filetadores[[#This Row],[Data]],Rend_Filetadores[Filé produzido (kg)]),"")</f>
        <v/>
      </c>
    </row>
    <row r="2986" spans="1:9" x14ac:dyDescent="0.3">
      <c r="A2986" s="8"/>
      <c r="B2986" s="9"/>
      <c r="C2986" s="32"/>
      <c r="D2986" s="11">
        <f>Rend_Filetadores[[#This Row],[Filé produzido (kg)]]-Rend_Filetadores[[#This Row],[Correção]]</f>
        <v>0</v>
      </c>
      <c r="E2986" s="16"/>
      <c r="F2986" s="16"/>
      <c r="G2986" s="12" t="str">
        <f t="shared" si="46"/>
        <v/>
      </c>
      <c r="H2986" s="13">
        <f>COUNTIF(Rend_Filetadores[Data],Rend_Filetadores[[#This Row],[Data]])</f>
        <v>0</v>
      </c>
      <c r="I2986" s="23" t="str">
        <f>IFERROR(Rend_Filetadores[[#This Row],[Filé produzido (kg)]]/SUMIF(Rend_Filetadores[Data],Rend_Filetadores[[#This Row],[Data]],Rend_Filetadores[Filé produzido (kg)]),"")</f>
        <v/>
      </c>
    </row>
    <row r="2987" spans="1:9" x14ac:dyDescent="0.3">
      <c r="A2987" s="8"/>
      <c r="B2987" s="9"/>
      <c r="C2987" s="32"/>
      <c r="D2987" s="11">
        <f>Rend_Filetadores[[#This Row],[Filé produzido (kg)]]-Rend_Filetadores[[#This Row],[Correção]]</f>
        <v>0</v>
      </c>
      <c r="E2987" s="16"/>
      <c r="F2987" s="16"/>
      <c r="G2987" s="12" t="str">
        <f t="shared" si="46"/>
        <v/>
      </c>
      <c r="H2987" s="13">
        <f>COUNTIF(Rend_Filetadores[Data],Rend_Filetadores[[#This Row],[Data]])</f>
        <v>0</v>
      </c>
      <c r="I2987" s="23" t="str">
        <f>IFERROR(Rend_Filetadores[[#This Row],[Filé produzido (kg)]]/SUMIF(Rend_Filetadores[Data],Rend_Filetadores[[#This Row],[Data]],Rend_Filetadores[Filé produzido (kg)]),"")</f>
        <v/>
      </c>
    </row>
    <row r="2988" spans="1:9" x14ac:dyDescent="0.3">
      <c r="A2988" s="8"/>
      <c r="B2988" s="9"/>
      <c r="C2988" s="32"/>
      <c r="D2988" s="11">
        <f>Rend_Filetadores[[#This Row],[Filé produzido (kg)]]-Rend_Filetadores[[#This Row],[Correção]]</f>
        <v>0</v>
      </c>
      <c r="E2988" s="16"/>
      <c r="F2988" s="16"/>
      <c r="G2988" s="12" t="str">
        <f t="shared" si="46"/>
        <v/>
      </c>
      <c r="H2988" s="13">
        <f>COUNTIF(Rend_Filetadores[Data],Rend_Filetadores[[#This Row],[Data]])</f>
        <v>0</v>
      </c>
      <c r="I2988" s="23" t="str">
        <f>IFERROR(Rend_Filetadores[[#This Row],[Filé produzido (kg)]]/SUMIF(Rend_Filetadores[Data],Rend_Filetadores[[#This Row],[Data]],Rend_Filetadores[Filé produzido (kg)]),"")</f>
        <v/>
      </c>
    </row>
    <row r="2989" spans="1:9" x14ac:dyDescent="0.3">
      <c r="A2989" s="8"/>
      <c r="B2989" s="9"/>
      <c r="C2989" s="32"/>
      <c r="D2989" s="11">
        <f>Rend_Filetadores[[#This Row],[Filé produzido (kg)]]-Rend_Filetadores[[#This Row],[Correção]]</f>
        <v>0</v>
      </c>
      <c r="E2989" s="16"/>
      <c r="F2989" s="16"/>
      <c r="G2989" s="12" t="str">
        <f t="shared" si="46"/>
        <v/>
      </c>
      <c r="H2989" s="13">
        <f>COUNTIF(Rend_Filetadores[Data],Rend_Filetadores[[#This Row],[Data]])</f>
        <v>0</v>
      </c>
      <c r="I2989" s="23" t="str">
        <f>IFERROR(Rend_Filetadores[[#This Row],[Filé produzido (kg)]]/SUMIF(Rend_Filetadores[Data],Rend_Filetadores[[#This Row],[Data]],Rend_Filetadores[Filé produzido (kg)]),"")</f>
        <v/>
      </c>
    </row>
    <row r="2990" spans="1:9" x14ac:dyDescent="0.3">
      <c r="A2990" s="8"/>
      <c r="B2990" s="9"/>
      <c r="C2990" s="32"/>
      <c r="D2990" s="11">
        <f>Rend_Filetadores[[#This Row],[Filé produzido (kg)]]-Rend_Filetadores[[#This Row],[Correção]]</f>
        <v>0</v>
      </c>
      <c r="E2990" s="16"/>
      <c r="F2990" s="16"/>
      <c r="G2990" s="12" t="str">
        <f t="shared" si="46"/>
        <v/>
      </c>
      <c r="H2990" s="13">
        <f>COUNTIF(Rend_Filetadores[Data],Rend_Filetadores[[#This Row],[Data]])</f>
        <v>0</v>
      </c>
      <c r="I2990" s="23" t="str">
        <f>IFERROR(Rend_Filetadores[[#This Row],[Filé produzido (kg)]]/SUMIF(Rend_Filetadores[Data],Rend_Filetadores[[#This Row],[Data]],Rend_Filetadores[Filé produzido (kg)]),"")</f>
        <v/>
      </c>
    </row>
    <row r="2991" spans="1:9" x14ac:dyDescent="0.3">
      <c r="A2991" s="8"/>
      <c r="B2991" s="9"/>
      <c r="C2991" s="32"/>
      <c r="D2991" s="11">
        <f>Rend_Filetadores[[#This Row],[Filé produzido (kg)]]-Rend_Filetadores[[#This Row],[Correção]]</f>
        <v>0</v>
      </c>
      <c r="E2991" s="16"/>
      <c r="F2991" s="16"/>
      <c r="G2991" s="12" t="str">
        <f t="shared" si="46"/>
        <v/>
      </c>
      <c r="H2991" s="13">
        <f>COUNTIF(Rend_Filetadores[Data],Rend_Filetadores[[#This Row],[Data]])</f>
        <v>0</v>
      </c>
      <c r="I2991" s="23" t="str">
        <f>IFERROR(Rend_Filetadores[[#This Row],[Filé produzido (kg)]]/SUMIF(Rend_Filetadores[Data],Rend_Filetadores[[#This Row],[Data]],Rend_Filetadores[Filé produzido (kg)]),"")</f>
        <v/>
      </c>
    </row>
    <row r="2992" spans="1:9" x14ac:dyDescent="0.3">
      <c r="A2992" s="8"/>
      <c r="B2992" s="9"/>
      <c r="C2992" s="32"/>
      <c r="D2992" s="11">
        <f>Rend_Filetadores[[#This Row],[Filé produzido (kg)]]-Rend_Filetadores[[#This Row],[Correção]]</f>
        <v>0</v>
      </c>
      <c r="E2992" s="16"/>
      <c r="F2992" s="16"/>
      <c r="G2992" s="12" t="str">
        <f t="shared" si="46"/>
        <v/>
      </c>
      <c r="H2992" s="13">
        <f>COUNTIF(Rend_Filetadores[Data],Rend_Filetadores[[#This Row],[Data]])</f>
        <v>0</v>
      </c>
      <c r="I2992" s="23" t="str">
        <f>IFERROR(Rend_Filetadores[[#This Row],[Filé produzido (kg)]]/SUMIF(Rend_Filetadores[Data],Rend_Filetadores[[#This Row],[Data]],Rend_Filetadores[Filé produzido (kg)]),"")</f>
        <v/>
      </c>
    </row>
    <row r="2993" spans="1:9" x14ac:dyDescent="0.3">
      <c r="A2993" s="8"/>
      <c r="B2993" s="9"/>
      <c r="C2993" s="32"/>
      <c r="D2993" s="11">
        <f>Rend_Filetadores[[#This Row],[Filé produzido (kg)]]-Rend_Filetadores[[#This Row],[Correção]]</f>
        <v>0</v>
      </c>
      <c r="E2993" s="16"/>
      <c r="F2993" s="16"/>
      <c r="G2993" s="12" t="str">
        <f t="shared" ref="G2993:G3056" si="47">IFERROR(E2993/C2993,"")</f>
        <v/>
      </c>
      <c r="H2993" s="13">
        <f>COUNTIF(Rend_Filetadores[Data],Rend_Filetadores[[#This Row],[Data]])</f>
        <v>0</v>
      </c>
      <c r="I2993" s="23" t="str">
        <f>IFERROR(Rend_Filetadores[[#This Row],[Filé produzido (kg)]]/SUMIF(Rend_Filetadores[Data],Rend_Filetadores[[#This Row],[Data]],Rend_Filetadores[Filé produzido (kg)]),"")</f>
        <v/>
      </c>
    </row>
    <row r="2994" spans="1:9" x14ac:dyDescent="0.3">
      <c r="A2994" s="8"/>
      <c r="B2994" s="9"/>
      <c r="C2994" s="32"/>
      <c r="D2994" s="11">
        <f>Rend_Filetadores[[#This Row],[Filé produzido (kg)]]-Rend_Filetadores[[#This Row],[Correção]]</f>
        <v>0</v>
      </c>
      <c r="E2994" s="16"/>
      <c r="F2994" s="16"/>
      <c r="G2994" s="12" t="str">
        <f t="shared" si="47"/>
        <v/>
      </c>
      <c r="H2994" s="13">
        <f>COUNTIF(Rend_Filetadores[Data],Rend_Filetadores[[#This Row],[Data]])</f>
        <v>0</v>
      </c>
      <c r="I2994" s="23" t="str">
        <f>IFERROR(Rend_Filetadores[[#This Row],[Filé produzido (kg)]]/SUMIF(Rend_Filetadores[Data],Rend_Filetadores[[#This Row],[Data]],Rend_Filetadores[Filé produzido (kg)]),"")</f>
        <v/>
      </c>
    </row>
    <row r="2995" spans="1:9" x14ac:dyDescent="0.3">
      <c r="A2995" s="8"/>
      <c r="B2995" s="9"/>
      <c r="C2995" s="32"/>
      <c r="D2995" s="11">
        <f>Rend_Filetadores[[#This Row],[Filé produzido (kg)]]-Rend_Filetadores[[#This Row],[Correção]]</f>
        <v>0</v>
      </c>
      <c r="E2995" s="16"/>
      <c r="F2995" s="16"/>
      <c r="G2995" s="12" t="str">
        <f t="shared" si="47"/>
        <v/>
      </c>
      <c r="H2995" s="13">
        <f>COUNTIF(Rend_Filetadores[Data],Rend_Filetadores[[#This Row],[Data]])</f>
        <v>0</v>
      </c>
      <c r="I2995" s="23" t="str">
        <f>IFERROR(Rend_Filetadores[[#This Row],[Filé produzido (kg)]]/SUMIF(Rend_Filetadores[Data],Rend_Filetadores[[#This Row],[Data]],Rend_Filetadores[Filé produzido (kg)]),"")</f>
        <v/>
      </c>
    </row>
    <row r="2996" spans="1:9" x14ac:dyDescent="0.3">
      <c r="A2996" s="8"/>
      <c r="B2996" s="9"/>
      <c r="C2996" s="32"/>
      <c r="D2996" s="11">
        <f>Rend_Filetadores[[#This Row],[Filé produzido (kg)]]-Rend_Filetadores[[#This Row],[Correção]]</f>
        <v>0</v>
      </c>
      <c r="E2996" s="16"/>
      <c r="F2996" s="16"/>
      <c r="G2996" s="12" t="str">
        <f t="shared" si="47"/>
        <v/>
      </c>
      <c r="H2996" s="13">
        <f>COUNTIF(Rend_Filetadores[Data],Rend_Filetadores[[#This Row],[Data]])</f>
        <v>0</v>
      </c>
      <c r="I2996" s="23" t="str">
        <f>IFERROR(Rend_Filetadores[[#This Row],[Filé produzido (kg)]]/SUMIF(Rend_Filetadores[Data],Rend_Filetadores[[#This Row],[Data]],Rend_Filetadores[Filé produzido (kg)]),"")</f>
        <v/>
      </c>
    </row>
    <row r="2997" spans="1:9" x14ac:dyDescent="0.3">
      <c r="A2997" s="8"/>
      <c r="B2997" s="9"/>
      <c r="C2997" s="32"/>
      <c r="D2997" s="11">
        <f>Rend_Filetadores[[#This Row],[Filé produzido (kg)]]-Rend_Filetadores[[#This Row],[Correção]]</f>
        <v>0</v>
      </c>
      <c r="E2997" s="16"/>
      <c r="F2997" s="16"/>
      <c r="G2997" s="12" t="str">
        <f t="shared" si="47"/>
        <v/>
      </c>
      <c r="H2997" s="13">
        <f>COUNTIF(Rend_Filetadores[Data],Rend_Filetadores[[#This Row],[Data]])</f>
        <v>0</v>
      </c>
      <c r="I2997" s="23" t="str">
        <f>IFERROR(Rend_Filetadores[[#This Row],[Filé produzido (kg)]]/SUMIF(Rend_Filetadores[Data],Rend_Filetadores[[#This Row],[Data]],Rend_Filetadores[Filé produzido (kg)]),"")</f>
        <v/>
      </c>
    </row>
    <row r="2998" spans="1:9" x14ac:dyDescent="0.3">
      <c r="A2998" s="8"/>
      <c r="B2998" s="9"/>
      <c r="C2998" s="32"/>
      <c r="D2998" s="11">
        <f>Rend_Filetadores[[#This Row],[Filé produzido (kg)]]-Rend_Filetadores[[#This Row],[Correção]]</f>
        <v>0</v>
      </c>
      <c r="E2998" s="16"/>
      <c r="F2998" s="16"/>
      <c r="G2998" s="12" t="str">
        <f t="shared" si="47"/>
        <v/>
      </c>
      <c r="H2998" s="13">
        <f>COUNTIF(Rend_Filetadores[Data],Rend_Filetadores[[#This Row],[Data]])</f>
        <v>0</v>
      </c>
      <c r="I2998" s="23" t="str">
        <f>IFERROR(Rend_Filetadores[[#This Row],[Filé produzido (kg)]]/SUMIF(Rend_Filetadores[Data],Rend_Filetadores[[#This Row],[Data]],Rend_Filetadores[Filé produzido (kg)]),"")</f>
        <v/>
      </c>
    </row>
    <row r="2999" spans="1:9" x14ac:dyDescent="0.3">
      <c r="A2999" s="8"/>
      <c r="B2999" s="9"/>
      <c r="C2999" s="32"/>
      <c r="D2999" s="11">
        <f>Rend_Filetadores[[#This Row],[Filé produzido (kg)]]-Rend_Filetadores[[#This Row],[Correção]]</f>
        <v>0</v>
      </c>
      <c r="E2999" s="16"/>
      <c r="F2999" s="16"/>
      <c r="G2999" s="12" t="str">
        <f t="shared" si="47"/>
        <v/>
      </c>
      <c r="H2999" s="13">
        <f>COUNTIF(Rend_Filetadores[Data],Rend_Filetadores[[#This Row],[Data]])</f>
        <v>0</v>
      </c>
      <c r="I2999" s="23" t="str">
        <f>IFERROR(Rend_Filetadores[[#This Row],[Filé produzido (kg)]]/SUMIF(Rend_Filetadores[Data],Rend_Filetadores[[#This Row],[Data]],Rend_Filetadores[Filé produzido (kg)]),"")</f>
        <v/>
      </c>
    </row>
    <row r="3000" spans="1:9" x14ac:dyDescent="0.3">
      <c r="A3000" s="8"/>
      <c r="B3000" s="9"/>
      <c r="C3000" s="32"/>
      <c r="D3000" s="11">
        <f>Rend_Filetadores[[#This Row],[Filé produzido (kg)]]-Rend_Filetadores[[#This Row],[Correção]]</f>
        <v>0</v>
      </c>
      <c r="E3000" s="16"/>
      <c r="F3000" s="16"/>
      <c r="G3000" s="12" t="str">
        <f t="shared" si="47"/>
        <v/>
      </c>
      <c r="H3000" s="13">
        <f>COUNTIF(Rend_Filetadores[Data],Rend_Filetadores[[#This Row],[Data]])</f>
        <v>0</v>
      </c>
      <c r="I3000" s="23" t="str">
        <f>IFERROR(Rend_Filetadores[[#This Row],[Filé produzido (kg)]]/SUMIF(Rend_Filetadores[Data],Rend_Filetadores[[#This Row],[Data]],Rend_Filetadores[Filé produzido (kg)]),"")</f>
        <v/>
      </c>
    </row>
    <row r="3001" spans="1:9" x14ac:dyDescent="0.3">
      <c r="A3001" s="8"/>
      <c r="B3001" s="9"/>
      <c r="C3001" s="32"/>
      <c r="D3001" s="11">
        <f>Rend_Filetadores[[#This Row],[Filé produzido (kg)]]-Rend_Filetadores[[#This Row],[Correção]]</f>
        <v>0</v>
      </c>
      <c r="E3001" s="16"/>
      <c r="F3001" s="16"/>
      <c r="G3001" s="12" t="str">
        <f t="shared" si="47"/>
        <v/>
      </c>
      <c r="H3001" s="13">
        <f>COUNTIF(Rend_Filetadores[Data],Rend_Filetadores[[#This Row],[Data]])</f>
        <v>0</v>
      </c>
      <c r="I3001" s="23" t="str">
        <f>IFERROR(Rend_Filetadores[[#This Row],[Filé produzido (kg)]]/SUMIF(Rend_Filetadores[Data],Rend_Filetadores[[#This Row],[Data]],Rend_Filetadores[Filé produzido (kg)]),"")</f>
        <v/>
      </c>
    </row>
    <row r="3002" spans="1:9" x14ac:dyDescent="0.3">
      <c r="A3002" s="8"/>
      <c r="B3002" s="9"/>
      <c r="C3002" s="32"/>
      <c r="D3002" s="11">
        <f>Rend_Filetadores[[#This Row],[Filé produzido (kg)]]-Rend_Filetadores[[#This Row],[Correção]]</f>
        <v>0</v>
      </c>
      <c r="E3002" s="16"/>
      <c r="F3002" s="16"/>
      <c r="G3002" s="12" t="str">
        <f t="shared" si="47"/>
        <v/>
      </c>
      <c r="H3002" s="13">
        <f>COUNTIF(Rend_Filetadores[Data],Rend_Filetadores[[#This Row],[Data]])</f>
        <v>0</v>
      </c>
      <c r="I3002" s="23" t="str">
        <f>IFERROR(Rend_Filetadores[[#This Row],[Filé produzido (kg)]]/SUMIF(Rend_Filetadores[Data],Rend_Filetadores[[#This Row],[Data]],Rend_Filetadores[Filé produzido (kg)]),"")</f>
        <v/>
      </c>
    </row>
    <row r="3003" spans="1:9" x14ac:dyDescent="0.3">
      <c r="A3003" s="8"/>
      <c r="B3003" s="9"/>
      <c r="C3003" s="32"/>
      <c r="D3003" s="11">
        <f>Rend_Filetadores[[#This Row],[Filé produzido (kg)]]-Rend_Filetadores[[#This Row],[Correção]]</f>
        <v>0</v>
      </c>
      <c r="E3003" s="16"/>
      <c r="F3003" s="16"/>
      <c r="G3003" s="12" t="str">
        <f t="shared" si="47"/>
        <v/>
      </c>
      <c r="H3003" s="13">
        <f>COUNTIF(Rend_Filetadores[Data],Rend_Filetadores[[#This Row],[Data]])</f>
        <v>0</v>
      </c>
      <c r="I3003" s="23" t="str">
        <f>IFERROR(Rend_Filetadores[[#This Row],[Filé produzido (kg)]]/SUMIF(Rend_Filetadores[Data],Rend_Filetadores[[#This Row],[Data]],Rend_Filetadores[Filé produzido (kg)]),"")</f>
        <v/>
      </c>
    </row>
    <row r="3004" spans="1:9" x14ac:dyDescent="0.3">
      <c r="A3004" s="8"/>
      <c r="B3004" s="9"/>
      <c r="C3004" s="32"/>
      <c r="D3004" s="11">
        <f>Rend_Filetadores[[#This Row],[Filé produzido (kg)]]-Rend_Filetadores[[#This Row],[Correção]]</f>
        <v>0</v>
      </c>
      <c r="E3004" s="16"/>
      <c r="F3004" s="16"/>
      <c r="G3004" s="12" t="str">
        <f t="shared" si="47"/>
        <v/>
      </c>
      <c r="H3004" s="13">
        <f>COUNTIF(Rend_Filetadores[Data],Rend_Filetadores[[#This Row],[Data]])</f>
        <v>0</v>
      </c>
      <c r="I3004" s="23" t="str">
        <f>IFERROR(Rend_Filetadores[[#This Row],[Filé produzido (kg)]]/SUMIF(Rend_Filetadores[Data],Rend_Filetadores[[#This Row],[Data]],Rend_Filetadores[Filé produzido (kg)]),"")</f>
        <v/>
      </c>
    </row>
    <row r="3005" spans="1:9" x14ac:dyDescent="0.3">
      <c r="A3005" s="8"/>
      <c r="B3005" s="9"/>
      <c r="C3005" s="32"/>
      <c r="D3005" s="11">
        <f>Rend_Filetadores[[#This Row],[Filé produzido (kg)]]-Rend_Filetadores[[#This Row],[Correção]]</f>
        <v>0</v>
      </c>
      <c r="E3005" s="16"/>
      <c r="F3005" s="16"/>
      <c r="G3005" s="12" t="str">
        <f t="shared" si="47"/>
        <v/>
      </c>
      <c r="H3005" s="13">
        <f>COUNTIF(Rend_Filetadores[Data],Rend_Filetadores[[#This Row],[Data]])</f>
        <v>0</v>
      </c>
      <c r="I3005" s="23" t="str">
        <f>IFERROR(Rend_Filetadores[[#This Row],[Filé produzido (kg)]]/SUMIF(Rend_Filetadores[Data],Rend_Filetadores[[#This Row],[Data]],Rend_Filetadores[Filé produzido (kg)]),"")</f>
        <v/>
      </c>
    </row>
    <row r="3006" spans="1:9" x14ac:dyDescent="0.3">
      <c r="A3006" s="8"/>
      <c r="B3006" s="9"/>
      <c r="C3006" s="32"/>
      <c r="D3006" s="11">
        <f>Rend_Filetadores[[#This Row],[Filé produzido (kg)]]-Rend_Filetadores[[#This Row],[Correção]]</f>
        <v>0</v>
      </c>
      <c r="E3006" s="16"/>
      <c r="F3006" s="16"/>
      <c r="G3006" s="12" t="str">
        <f t="shared" si="47"/>
        <v/>
      </c>
      <c r="H3006" s="13">
        <f>COUNTIF(Rend_Filetadores[Data],Rend_Filetadores[[#This Row],[Data]])</f>
        <v>0</v>
      </c>
      <c r="I3006" s="23" t="str">
        <f>IFERROR(Rend_Filetadores[[#This Row],[Filé produzido (kg)]]/SUMIF(Rend_Filetadores[Data],Rend_Filetadores[[#This Row],[Data]],Rend_Filetadores[Filé produzido (kg)]),"")</f>
        <v/>
      </c>
    </row>
    <row r="3007" spans="1:9" x14ac:dyDescent="0.3">
      <c r="A3007" s="8"/>
      <c r="B3007" s="9"/>
      <c r="C3007" s="32"/>
      <c r="D3007" s="11">
        <f>Rend_Filetadores[[#This Row],[Filé produzido (kg)]]-Rend_Filetadores[[#This Row],[Correção]]</f>
        <v>0</v>
      </c>
      <c r="E3007" s="16"/>
      <c r="F3007" s="16"/>
      <c r="G3007" s="12" t="str">
        <f t="shared" si="47"/>
        <v/>
      </c>
      <c r="H3007" s="13">
        <f>COUNTIF(Rend_Filetadores[Data],Rend_Filetadores[[#This Row],[Data]])</f>
        <v>0</v>
      </c>
      <c r="I3007" s="23" t="str">
        <f>IFERROR(Rend_Filetadores[[#This Row],[Filé produzido (kg)]]/SUMIF(Rend_Filetadores[Data],Rend_Filetadores[[#This Row],[Data]],Rend_Filetadores[Filé produzido (kg)]),"")</f>
        <v/>
      </c>
    </row>
    <row r="3008" spans="1:9" x14ac:dyDescent="0.3">
      <c r="A3008" s="8"/>
      <c r="B3008" s="9"/>
      <c r="C3008" s="32"/>
      <c r="D3008" s="11">
        <f>Rend_Filetadores[[#This Row],[Filé produzido (kg)]]-Rend_Filetadores[[#This Row],[Correção]]</f>
        <v>0</v>
      </c>
      <c r="E3008" s="16"/>
      <c r="F3008" s="16"/>
      <c r="G3008" s="12" t="str">
        <f t="shared" si="47"/>
        <v/>
      </c>
      <c r="H3008" s="13">
        <f>COUNTIF(Rend_Filetadores[Data],Rend_Filetadores[[#This Row],[Data]])</f>
        <v>0</v>
      </c>
      <c r="I3008" s="23" t="str">
        <f>IFERROR(Rend_Filetadores[[#This Row],[Filé produzido (kg)]]/SUMIF(Rend_Filetadores[Data],Rend_Filetadores[[#This Row],[Data]],Rend_Filetadores[Filé produzido (kg)]),"")</f>
        <v/>
      </c>
    </row>
    <row r="3009" spans="1:9" x14ac:dyDescent="0.3">
      <c r="A3009" s="8"/>
      <c r="B3009" s="9"/>
      <c r="C3009" s="32"/>
      <c r="D3009" s="11">
        <f>Rend_Filetadores[[#This Row],[Filé produzido (kg)]]-Rend_Filetadores[[#This Row],[Correção]]</f>
        <v>0</v>
      </c>
      <c r="E3009" s="16"/>
      <c r="F3009" s="16"/>
      <c r="G3009" s="12" t="str">
        <f t="shared" si="47"/>
        <v/>
      </c>
      <c r="H3009" s="13">
        <f>COUNTIF(Rend_Filetadores[Data],Rend_Filetadores[[#This Row],[Data]])</f>
        <v>0</v>
      </c>
      <c r="I3009" s="23" t="str">
        <f>IFERROR(Rend_Filetadores[[#This Row],[Filé produzido (kg)]]/SUMIF(Rend_Filetadores[Data],Rend_Filetadores[[#This Row],[Data]],Rend_Filetadores[Filé produzido (kg)]),"")</f>
        <v/>
      </c>
    </row>
    <row r="3010" spans="1:9" x14ac:dyDescent="0.3">
      <c r="A3010" s="8"/>
      <c r="B3010" s="9"/>
      <c r="C3010" s="32"/>
      <c r="D3010" s="11">
        <f>Rend_Filetadores[[#This Row],[Filé produzido (kg)]]-Rend_Filetadores[[#This Row],[Correção]]</f>
        <v>0</v>
      </c>
      <c r="E3010" s="16"/>
      <c r="F3010" s="16"/>
      <c r="G3010" s="12" t="str">
        <f t="shared" si="47"/>
        <v/>
      </c>
      <c r="H3010" s="13">
        <f>COUNTIF(Rend_Filetadores[Data],Rend_Filetadores[[#This Row],[Data]])</f>
        <v>0</v>
      </c>
      <c r="I3010" s="23" t="str">
        <f>IFERROR(Rend_Filetadores[[#This Row],[Filé produzido (kg)]]/SUMIF(Rend_Filetadores[Data],Rend_Filetadores[[#This Row],[Data]],Rend_Filetadores[Filé produzido (kg)]),"")</f>
        <v/>
      </c>
    </row>
    <row r="3011" spans="1:9" x14ac:dyDescent="0.3">
      <c r="A3011" s="8"/>
      <c r="B3011" s="9"/>
      <c r="C3011" s="32"/>
      <c r="D3011" s="11">
        <f>Rend_Filetadores[[#This Row],[Filé produzido (kg)]]-Rend_Filetadores[[#This Row],[Correção]]</f>
        <v>0</v>
      </c>
      <c r="E3011" s="16"/>
      <c r="F3011" s="16"/>
      <c r="G3011" s="12" t="str">
        <f t="shared" si="47"/>
        <v/>
      </c>
      <c r="H3011" s="13">
        <f>COUNTIF(Rend_Filetadores[Data],Rend_Filetadores[[#This Row],[Data]])</f>
        <v>0</v>
      </c>
      <c r="I3011" s="23" t="str">
        <f>IFERROR(Rend_Filetadores[[#This Row],[Filé produzido (kg)]]/SUMIF(Rend_Filetadores[Data],Rend_Filetadores[[#This Row],[Data]],Rend_Filetadores[Filé produzido (kg)]),"")</f>
        <v/>
      </c>
    </row>
    <row r="3012" spans="1:9" x14ac:dyDescent="0.3">
      <c r="A3012" s="8"/>
      <c r="B3012" s="9"/>
      <c r="C3012" s="32"/>
      <c r="D3012" s="11">
        <f>Rend_Filetadores[[#This Row],[Filé produzido (kg)]]-Rend_Filetadores[[#This Row],[Correção]]</f>
        <v>0</v>
      </c>
      <c r="E3012" s="16"/>
      <c r="F3012" s="16"/>
      <c r="G3012" s="12" t="str">
        <f t="shared" si="47"/>
        <v/>
      </c>
      <c r="H3012" s="13">
        <f>COUNTIF(Rend_Filetadores[Data],Rend_Filetadores[[#This Row],[Data]])</f>
        <v>0</v>
      </c>
      <c r="I3012" s="23" t="str">
        <f>IFERROR(Rend_Filetadores[[#This Row],[Filé produzido (kg)]]/SUMIF(Rend_Filetadores[Data],Rend_Filetadores[[#This Row],[Data]],Rend_Filetadores[Filé produzido (kg)]),"")</f>
        <v/>
      </c>
    </row>
    <row r="3013" spans="1:9" x14ac:dyDescent="0.3">
      <c r="A3013" s="8"/>
      <c r="B3013" s="9"/>
      <c r="C3013" s="32"/>
      <c r="D3013" s="11">
        <f>Rend_Filetadores[[#This Row],[Filé produzido (kg)]]-Rend_Filetadores[[#This Row],[Correção]]</f>
        <v>0</v>
      </c>
      <c r="E3013" s="16"/>
      <c r="F3013" s="16"/>
      <c r="G3013" s="12" t="str">
        <f t="shared" si="47"/>
        <v/>
      </c>
      <c r="H3013" s="13">
        <f>COUNTIF(Rend_Filetadores[Data],Rend_Filetadores[[#This Row],[Data]])</f>
        <v>0</v>
      </c>
      <c r="I3013" s="23" t="str">
        <f>IFERROR(Rend_Filetadores[[#This Row],[Filé produzido (kg)]]/SUMIF(Rend_Filetadores[Data],Rend_Filetadores[[#This Row],[Data]],Rend_Filetadores[Filé produzido (kg)]),"")</f>
        <v/>
      </c>
    </row>
    <row r="3014" spans="1:9" x14ac:dyDescent="0.3">
      <c r="A3014" s="8"/>
      <c r="B3014" s="9"/>
      <c r="C3014" s="32"/>
      <c r="D3014" s="11">
        <f>Rend_Filetadores[[#This Row],[Filé produzido (kg)]]-Rend_Filetadores[[#This Row],[Correção]]</f>
        <v>0</v>
      </c>
      <c r="E3014" s="16"/>
      <c r="F3014" s="16"/>
      <c r="G3014" s="12" t="str">
        <f t="shared" si="47"/>
        <v/>
      </c>
      <c r="H3014" s="13">
        <f>COUNTIF(Rend_Filetadores[Data],Rend_Filetadores[[#This Row],[Data]])</f>
        <v>0</v>
      </c>
      <c r="I3014" s="23" t="str">
        <f>IFERROR(Rend_Filetadores[[#This Row],[Filé produzido (kg)]]/SUMIF(Rend_Filetadores[Data],Rend_Filetadores[[#This Row],[Data]],Rend_Filetadores[Filé produzido (kg)]),"")</f>
        <v/>
      </c>
    </row>
    <row r="3015" spans="1:9" x14ac:dyDescent="0.3">
      <c r="A3015" s="8"/>
      <c r="B3015" s="9"/>
      <c r="C3015" s="32"/>
      <c r="D3015" s="11">
        <f>Rend_Filetadores[[#This Row],[Filé produzido (kg)]]-Rend_Filetadores[[#This Row],[Correção]]</f>
        <v>0</v>
      </c>
      <c r="E3015" s="16"/>
      <c r="F3015" s="16"/>
      <c r="G3015" s="12" t="str">
        <f t="shared" si="47"/>
        <v/>
      </c>
      <c r="H3015" s="13">
        <f>COUNTIF(Rend_Filetadores[Data],Rend_Filetadores[[#This Row],[Data]])</f>
        <v>0</v>
      </c>
      <c r="I3015" s="23" t="str">
        <f>IFERROR(Rend_Filetadores[[#This Row],[Filé produzido (kg)]]/SUMIF(Rend_Filetadores[Data],Rend_Filetadores[[#This Row],[Data]],Rend_Filetadores[Filé produzido (kg)]),"")</f>
        <v/>
      </c>
    </row>
    <row r="3016" spans="1:9" x14ac:dyDescent="0.3">
      <c r="A3016" s="8"/>
      <c r="B3016" s="9"/>
      <c r="C3016" s="32"/>
      <c r="D3016" s="11">
        <f>Rend_Filetadores[[#This Row],[Filé produzido (kg)]]-Rend_Filetadores[[#This Row],[Correção]]</f>
        <v>0</v>
      </c>
      <c r="E3016" s="16"/>
      <c r="F3016" s="16"/>
      <c r="G3016" s="12" t="str">
        <f t="shared" si="47"/>
        <v/>
      </c>
      <c r="H3016" s="13">
        <f>COUNTIF(Rend_Filetadores[Data],Rend_Filetadores[[#This Row],[Data]])</f>
        <v>0</v>
      </c>
      <c r="I3016" s="23" t="str">
        <f>IFERROR(Rend_Filetadores[[#This Row],[Filé produzido (kg)]]/SUMIF(Rend_Filetadores[Data],Rend_Filetadores[[#This Row],[Data]],Rend_Filetadores[Filé produzido (kg)]),"")</f>
        <v/>
      </c>
    </row>
    <row r="3017" spans="1:9" x14ac:dyDescent="0.3">
      <c r="A3017" s="8"/>
      <c r="B3017" s="9"/>
      <c r="C3017" s="32"/>
      <c r="D3017" s="11">
        <f>Rend_Filetadores[[#This Row],[Filé produzido (kg)]]-Rend_Filetadores[[#This Row],[Correção]]</f>
        <v>0</v>
      </c>
      <c r="E3017" s="16"/>
      <c r="F3017" s="16"/>
      <c r="G3017" s="12" t="str">
        <f t="shared" si="47"/>
        <v/>
      </c>
      <c r="H3017" s="13">
        <f>COUNTIF(Rend_Filetadores[Data],Rend_Filetadores[[#This Row],[Data]])</f>
        <v>0</v>
      </c>
      <c r="I3017" s="23" t="str">
        <f>IFERROR(Rend_Filetadores[[#This Row],[Filé produzido (kg)]]/SUMIF(Rend_Filetadores[Data],Rend_Filetadores[[#This Row],[Data]],Rend_Filetadores[Filé produzido (kg)]),"")</f>
        <v/>
      </c>
    </row>
    <row r="3018" spans="1:9" x14ac:dyDescent="0.3">
      <c r="A3018" s="8"/>
      <c r="B3018" s="9"/>
      <c r="C3018" s="32"/>
      <c r="D3018" s="11">
        <f>Rend_Filetadores[[#This Row],[Filé produzido (kg)]]-Rend_Filetadores[[#This Row],[Correção]]</f>
        <v>0</v>
      </c>
      <c r="E3018" s="16"/>
      <c r="F3018" s="16"/>
      <c r="G3018" s="12" t="str">
        <f t="shared" si="47"/>
        <v/>
      </c>
      <c r="H3018" s="13">
        <f>COUNTIF(Rend_Filetadores[Data],Rend_Filetadores[[#This Row],[Data]])</f>
        <v>0</v>
      </c>
      <c r="I3018" s="23" t="str">
        <f>IFERROR(Rend_Filetadores[[#This Row],[Filé produzido (kg)]]/SUMIF(Rend_Filetadores[Data],Rend_Filetadores[[#This Row],[Data]],Rend_Filetadores[Filé produzido (kg)]),"")</f>
        <v/>
      </c>
    </row>
    <row r="3019" spans="1:9" x14ac:dyDescent="0.3">
      <c r="A3019" s="8"/>
      <c r="B3019" s="9"/>
      <c r="C3019" s="32"/>
      <c r="D3019" s="11">
        <f>Rend_Filetadores[[#This Row],[Filé produzido (kg)]]-Rend_Filetadores[[#This Row],[Correção]]</f>
        <v>0</v>
      </c>
      <c r="E3019" s="16"/>
      <c r="F3019" s="16"/>
      <c r="G3019" s="12" t="str">
        <f t="shared" si="47"/>
        <v/>
      </c>
      <c r="H3019" s="13">
        <f>COUNTIF(Rend_Filetadores[Data],Rend_Filetadores[[#This Row],[Data]])</f>
        <v>0</v>
      </c>
      <c r="I3019" s="23" t="str">
        <f>IFERROR(Rend_Filetadores[[#This Row],[Filé produzido (kg)]]/SUMIF(Rend_Filetadores[Data],Rend_Filetadores[[#This Row],[Data]],Rend_Filetadores[Filé produzido (kg)]),"")</f>
        <v/>
      </c>
    </row>
    <row r="3020" spans="1:9" x14ac:dyDescent="0.3">
      <c r="A3020" s="8"/>
      <c r="B3020" s="9"/>
      <c r="C3020" s="32"/>
      <c r="D3020" s="11">
        <f>Rend_Filetadores[[#This Row],[Filé produzido (kg)]]-Rend_Filetadores[[#This Row],[Correção]]</f>
        <v>0</v>
      </c>
      <c r="E3020" s="16"/>
      <c r="F3020" s="16"/>
      <c r="G3020" s="12" t="str">
        <f t="shared" si="47"/>
        <v/>
      </c>
      <c r="H3020" s="13">
        <f>COUNTIF(Rend_Filetadores[Data],Rend_Filetadores[[#This Row],[Data]])</f>
        <v>0</v>
      </c>
      <c r="I3020" s="23" t="str">
        <f>IFERROR(Rend_Filetadores[[#This Row],[Filé produzido (kg)]]/SUMIF(Rend_Filetadores[Data],Rend_Filetadores[[#This Row],[Data]],Rend_Filetadores[Filé produzido (kg)]),"")</f>
        <v/>
      </c>
    </row>
    <row r="3021" spans="1:9" x14ac:dyDescent="0.3">
      <c r="A3021" s="8"/>
      <c r="B3021" s="9"/>
      <c r="C3021" s="32"/>
      <c r="D3021" s="11">
        <f>Rend_Filetadores[[#This Row],[Filé produzido (kg)]]-Rend_Filetadores[[#This Row],[Correção]]</f>
        <v>0</v>
      </c>
      <c r="E3021" s="16"/>
      <c r="F3021" s="16"/>
      <c r="G3021" s="12" t="str">
        <f t="shared" si="47"/>
        <v/>
      </c>
      <c r="H3021" s="13">
        <f>COUNTIF(Rend_Filetadores[Data],Rend_Filetadores[[#This Row],[Data]])</f>
        <v>0</v>
      </c>
      <c r="I3021" s="23" t="str">
        <f>IFERROR(Rend_Filetadores[[#This Row],[Filé produzido (kg)]]/SUMIF(Rend_Filetadores[Data],Rend_Filetadores[[#This Row],[Data]],Rend_Filetadores[Filé produzido (kg)]),"")</f>
        <v/>
      </c>
    </row>
    <row r="3022" spans="1:9" x14ac:dyDescent="0.3">
      <c r="A3022" s="8"/>
      <c r="B3022" s="9"/>
      <c r="C3022" s="32"/>
      <c r="D3022" s="11">
        <f>Rend_Filetadores[[#This Row],[Filé produzido (kg)]]-Rend_Filetadores[[#This Row],[Correção]]</f>
        <v>0</v>
      </c>
      <c r="E3022" s="16"/>
      <c r="F3022" s="16"/>
      <c r="G3022" s="12" t="str">
        <f t="shared" si="47"/>
        <v/>
      </c>
      <c r="H3022" s="13">
        <f>COUNTIF(Rend_Filetadores[Data],Rend_Filetadores[[#This Row],[Data]])</f>
        <v>0</v>
      </c>
      <c r="I3022" s="23" t="str">
        <f>IFERROR(Rend_Filetadores[[#This Row],[Filé produzido (kg)]]/SUMIF(Rend_Filetadores[Data],Rend_Filetadores[[#This Row],[Data]],Rend_Filetadores[Filé produzido (kg)]),"")</f>
        <v/>
      </c>
    </row>
    <row r="3023" spans="1:9" x14ac:dyDescent="0.3">
      <c r="A3023" s="8"/>
      <c r="B3023" s="9"/>
      <c r="C3023" s="32"/>
      <c r="D3023" s="11">
        <f>Rend_Filetadores[[#This Row],[Filé produzido (kg)]]-Rend_Filetadores[[#This Row],[Correção]]</f>
        <v>0</v>
      </c>
      <c r="E3023" s="16"/>
      <c r="F3023" s="16"/>
      <c r="G3023" s="12" t="str">
        <f t="shared" si="47"/>
        <v/>
      </c>
      <c r="H3023" s="13">
        <f>COUNTIF(Rend_Filetadores[Data],Rend_Filetadores[[#This Row],[Data]])</f>
        <v>0</v>
      </c>
      <c r="I3023" s="23" t="str">
        <f>IFERROR(Rend_Filetadores[[#This Row],[Filé produzido (kg)]]/SUMIF(Rend_Filetadores[Data],Rend_Filetadores[[#This Row],[Data]],Rend_Filetadores[Filé produzido (kg)]),"")</f>
        <v/>
      </c>
    </row>
    <row r="3024" spans="1:9" x14ac:dyDescent="0.3">
      <c r="A3024" s="8"/>
      <c r="B3024" s="9"/>
      <c r="C3024" s="32"/>
      <c r="D3024" s="11">
        <f>Rend_Filetadores[[#This Row],[Filé produzido (kg)]]-Rend_Filetadores[[#This Row],[Correção]]</f>
        <v>0</v>
      </c>
      <c r="E3024" s="16"/>
      <c r="F3024" s="16"/>
      <c r="G3024" s="12" t="str">
        <f t="shared" si="47"/>
        <v/>
      </c>
      <c r="H3024" s="13">
        <f>COUNTIF(Rend_Filetadores[Data],Rend_Filetadores[[#This Row],[Data]])</f>
        <v>0</v>
      </c>
      <c r="I3024" s="23" t="str">
        <f>IFERROR(Rend_Filetadores[[#This Row],[Filé produzido (kg)]]/SUMIF(Rend_Filetadores[Data],Rend_Filetadores[[#This Row],[Data]],Rend_Filetadores[Filé produzido (kg)]),"")</f>
        <v/>
      </c>
    </row>
    <row r="3025" spans="1:9" x14ac:dyDescent="0.3">
      <c r="A3025" s="8"/>
      <c r="B3025" s="9"/>
      <c r="C3025" s="32"/>
      <c r="D3025" s="11">
        <f>Rend_Filetadores[[#This Row],[Filé produzido (kg)]]-Rend_Filetadores[[#This Row],[Correção]]</f>
        <v>0</v>
      </c>
      <c r="E3025" s="16"/>
      <c r="F3025" s="16"/>
      <c r="G3025" s="12" t="str">
        <f t="shared" si="47"/>
        <v/>
      </c>
      <c r="H3025" s="13">
        <f>COUNTIF(Rend_Filetadores[Data],Rend_Filetadores[[#This Row],[Data]])</f>
        <v>0</v>
      </c>
      <c r="I3025" s="23" t="str">
        <f>IFERROR(Rend_Filetadores[[#This Row],[Filé produzido (kg)]]/SUMIF(Rend_Filetadores[Data],Rend_Filetadores[[#This Row],[Data]],Rend_Filetadores[Filé produzido (kg)]),"")</f>
        <v/>
      </c>
    </row>
    <row r="3026" spans="1:9" x14ac:dyDescent="0.3">
      <c r="A3026" s="8"/>
      <c r="B3026" s="9"/>
      <c r="C3026" s="32"/>
      <c r="D3026" s="11">
        <f>Rend_Filetadores[[#This Row],[Filé produzido (kg)]]-Rend_Filetadores[[#This Row],[Correção]]</f>
        <v>0</v>
      </c>
      <c r="E3026" s="16"/>
      <c r="F3026" s="16"/>
      <c r="G3026" s="12" t="str">
        <f t="shared" si="47"/>
        <v/>
      </c>
      <c r="H3026" s="13">
        <f>COUNTIF(Rend_Filetadores[Data],Rend_Filetadores[[#This Row],[Data]])</f>
        <v>0</v>
      </c>
      <c r="I3026" s="23" t="str">
        <f>IFERROR(Rend_Filetadores[[#This Row],[Filé produzido (kg)]]/SUMIF(Rend_Filetadores[Data],Rend_Filetadores[[#This Row],[Data]],Rend_Filetadores[Filé produzido (kg)]),"")</f>
        <v/>
      </c>
    </row>
    <row r="3027" spans="1:9" x14ac:dyDescent="0.3">
      <c r="A3027" s="8"/>
      <c r="B3027" s="9"/>
      <c r="C3027" s="32"/>
      <c r="D3027" s="11">
        <f>Rend_Filetadores[[#This Row],[Filé produzido (kg)]]-Rend_Filetadores[[#This Row],[Correção]]</f>
        <v>0</v>
      </c>
      <c r="E3027" s="16"/>
      <c r="F3027" s="16"/>
      <c r="G3027" s="12" t="str">
        <f t="shared" si="47"/>
        <v/>
      </c>
      <c r="H3027" s="13">
        <f>COUNTIF(Rend_Filetadores[Data],Rend_Filetadores[[#This Row],[Data]])</f>
        <v>0</v>
      </c>
      <c r="I3027" s="23" t="str">
        <f>IFERROR(Rend_Filetadores[[#This Row],[Filé produzido (kg)]]/SUMIF(Rend_Filetadores[Data],Rend_Filetadores[[#This Row],[Data]],Rend_Filetadores[Filé produzido (kg)]),"")</f>
        <v/>
      </c>
    </row>
    <row r="3028" spans="1:9" x14ac:dyDescent="0.3">
      <c r="A3028" s="8"/>
      <c r="B3028" s="9"/>
      <c r="C3028" s="32"/>
      <c r="D3028" s="11">
        <f>Rend_Filetadores[[#This Row],[Filé produzido (kg)]]-Rend_Filetadores[[#This Row],[Correção]]</f>
        <v>0</v>
      </c>
      <c r="E3028" s="16"/>
      <c r="F3028" s="16"/>
      <c r="G3028" s="12" t="str">
        <f t="shared" si="47"/>
        <v/>
      </c>
      <c r="H3028" s="13">
        <f>COUNTIF(Rend_Filetadores[Data],Rend_Filetadores[[#This Row],[Data]])</f>
        <v>0</v>
      </c>
      <c r="I3028" s="23" t="str">
        <f>IFERROR(Rend_Filetadores[[#This Row],[Filé produzido (kg)]]/SUMIF(Rend_Filetadores[Data],Rend_Filetadores[[#This Row],[Data]],Rend_Filetadores[Filé produzido (kg)]),"")</f>
        <v/>
      </c>
    </row>
    <row r="3029" spans="1:9" x14ac:dyDescent="0.3">
      <c r="A3029" s="8"/>
      <c r="B3029" s="9"/>
      <c r="C3029" s="32"/>
      <c r="D3029" s="11">
        <f>Rend_Filetadores[[#This Row],[Filé produzido (kg)]]-Rend_Filetadores[[#This Row],[Correção]]</f>
        <v>0</v>
      </c>
      <c r="E3029" s="16"/>
      <c r="F3029" s="16"/>
      <c r="G3029" s="12" t="str">
        <f t="shared" si="47"/>
        <v/>
      </c>
      <c r="H3029" s="13">
        <f>COUNTIF(Rend_Filetadores[Data],Rend_Filetadores[[#This Row],[Data]])</f>
        <v>0</v>
      </c>
      <c r="I3029" s="23" t="str">
        <f>IFERROR(Rend_Filetadores[[#This Row],[Filé produzido (kg)]]/SUMIF(Rend_Filetadores[Data],Rend_Filetadores[[#This Row],[Data]],Rend_Filetadores[Filé produzido (kg)]),"")</f>
        <v/>
      </c>
    </row>
    <row r="3030" spans="1:9" x14ac:dyDescent="0.3">
      <c r="A3030" s="8"/>
      <c r="B3030" s="9"/>
      <c r="C3030" s="32"/>
      <c r="D3030" s="11">
        <f>Rend_Filetadores[[#This Row],[Filé produzido (kg)]]-Rend_Filetadores[[#This Row],[Correção]]</f>
        <v>0</v>
      </c>
      <c r="E3030" s="16"/>
      <c r="F3030" s="16"/>
      <c r="G3030" s="12" t="str">
        <f t="shared" si="47"/>
        <v/>
      </c>
      <c r="H3030" s="13">
        <f>COUNTIF(Rend_Filetadores[Data],Rend_Filetadores[[#This Row],[Data]])</f>
        <v>0</v>
      </c>
      <c r="I3030" s="23" t="str">
        <f>IFERROR(Rend_Filetadores[[#This Row],[Filé produzido (kg)]]/SUMIF(Rend_Filetadores[Data],Rend_Filetadores[[#This Row],[Data]],Rend_Filetadores[Filé produzido (kg)]),"")</f>
        <v/>
      </c>
    </row>
    <row r="3031" spans="1:9" x14ac:dyDescent="0.3">
      <c r="A3031" s="8"/>
      <c r="B3031" s="9"/>
      <c r="C3031" s="32"/>
      <c r="D3031" s="11">
        <f>Rend_Filetadores[[#This Row],[Filé produzido (kg)]]-Rend_Filetadores[[#This Row],[Correção]]</f>
        <v>0</v>
      </c>
      <c r="E3031" s="16"/>
      <c r="F3031" s="16"/>
      <c r="G3031" s="12" t="str">
        <f t="shared" si="47"/>
        <v/>
      </c>
      <c r="H3031" s="13">
        <f>COUNTIF(Rend_Filetadores[Data],Rend_Filetadores[[#This Row],[Data]])</f>
        <v>0</v>
      </c>
      <c r="I3031" s="23" t="str">
        <f>IFERROR(Rend_Filetadores[[#This Row],[Filé produzido (kg)]]/SUMIF(Rend_Filetadores[Data],Rend_Filetadores[[#This Row],[Data]],Rend_Filetadores[Filé produzido (kg)]),"")</f>
        <v/>
      </c>
    </row>
    <row r="3032" spans="1:9" x14ac:dyDescent="0.3">
      <c r="A3032" s="8"/>
      <c r="B3032" s="9"/>
      <c r="C3032" s="32"/>
      <c r="D3032" s="11">
        <f>Rend_Filetadores[[#This Row],[Filé produzido (kg)]]-Rend_Filetadores[[#This Row],[Correção]]</f>
        <v>0</v>
      </c>
      <c r="E3032" s="16"/>
      <c r="F3032" s="16"/>
      <c r="G3032" s="12" t="str">
        <f t="shared" si="47"/>
        <v/>
      </c>
      <c r="H3032" s="13">
        <f>COUNTIF(Rend_Filetadores[Data],Rend_Filetadores[[#This Row],[Data]])</f>
        <v>0</v>
      </c>
      <c r="I3032" s="23" t="str">
        <f>IFERROR(Rend_Filetadores[[#This Row],[Filé produzido (kg)]]/SUMIF(Rend_Filetadores[Data],Rend_Filetadores[[#This Row],[Data]],Rend_Filetadores[Filé produzido (kg)]),"")</f>
        <v/>
      </c>
    </row>
    <row r="3033" spans="1:9" x14ac:dyDescent="0.3">
      <c r="A3033" s="8"/>
      <c r="B3033" s="9"/>
      <c r="C3033" s="32"/>
      <c r="D3033" s="11">
        <f>Rend_Filetadores[[#This Row],[Filé produzido (kg)]]-Rend_Filetadores[[#This Row],[Correção]]</f>
        <v>0</v>
      </c>
      <c r="E3033" s="16"/>
      <c r="F3033" s="16"/>
      <c r="G3033" s="12" t="str">
        <f t="shared" si="47"/>
        <v/>
      </c>
      <c r="H3033" s="13">
        <f>COUNTIF(Rend_Filetadores[Data],Rend_Filetadores[[#This Row],[Data]])</f>
        <v>0</v>
      </c>
      <c r="I3033" s="23" t="str">
        <f>IFERROR(Rend_Filetadores[[#This Row],[Filé produzido (kg)]]/SUMIF(Rend_Filetadores[Data],Rend_Filetadores[[#This Row],[Data]],Rend_Filetadores[Filé produzido (kg)]),"")</f>
        <v/>
      </c>
    </row>
    <row r="3034" spans="1:9" x14ac:dyDescent="0.3">
      <c r="A3034" s="8"/>
      <c r="B3034" s="9"/>
      <c r="C3034" s="32"/>
      <c r="D3034" s="11">
        <f>Rend_Filetadores[[#This Row],[Filé produzido (kg)]]-Rend_Filetadores[[#This Row],[Correção]]</f>
        <v>0</v>
      </c>
      <c r="E3034" s="16"/>
      <c r="F3034" s="16"/>
      <c r="G3034" s="12" t="str">
        <f t="shared" si="47"/>
        <v/>
      </c>
      <c r="H3034" s="13">
        <f>COUNTIF(Rend_Filetadores[Data],Rend_Filetadores[[#This Row],[Data]])</f>
        <v>0</v>
      </c>
      <c r="I3034" s="23" t="str">
        <f>IFERROR(Rend_Filetadores[[#This Row],[Filé produzido (kg)]]/SUMIF(Rend_Filetadores[Data],Rend_Filetadores[[#This Row],[Data]],Rend_Filetadores[Filé produzido (kg)]),"")</f>
        <v/>
      </c>
    </row>
    <row r="3035" spans="1:9" x14ac:dyDescent="0.3">
      <c r="A3035" s="8"/>
      <c r="B3035" s="9"/>
      <c r="C3035" s="32"/>
      <c r="D3035" s="11">
        <f>Rend_Filetadores[[#This Row],[Filé produzido (kg)]]-Rend_Filetadores[[#This Row],[Correção]]</f>
        <v>0</v>
      </c>
      <c r="E3035" s="16"/>
      <c r="F3035" s="16"/>
      <c r="G3035" s="12" t="str">
        <f t="shared" si="47"/>
        <v/>
      </c>
      <c r="H3035" s="13">
        <f>COUNTIF(Rend_Filetadores[Data],Rend_Filetadores[[#This Row],[Data]])</f>
        <v>0</v>
      </c>
      <c r="I3035" s="23" t="str">
        <f>IFERROR(Rend_Filetadores[[#This Row],[Filé produzido (kg)]]/SUMIF(Rend_Filetadores[Data],Rend_Filetadores[[#This Row],[Data]],Rend_Filetadores[Filé produzido (kg)]),"")</f>
        <v/>
      </c>
    </row>
    <row r="3036" spans="1:9" x14ac:dyDescent="0.3">
      <c r="A3036" s="8"/>
      <c r="B3036" s="9"/>
      <c r="C3036" s="32"/>
      <c r="D3036" s="11">
        <f>Rend_Filetadores[[#This Row],[Filé produzido (kg)]]-Rend_Filetadores[[#This Row],[Correção]]</f>
        <v>0</v>
      </c>
      <c r="E3036" s="16"/>
      <c r="F3036" s="16"/>
      <c r="G3036" s="12" t="str">
        <f t="shared" si="47"/>
        <v/>
      </c>
      <c r="H3036" s="13">
        <f>COUNTIF(Rend_Filetadores[Data],Rend_Filetadores[[#This Row],[Data]])</f>
        <v>0</v>
      </c>
      <c r="I3036" s="23" t="str">
        <f>IFERROR(Rend_Filetadores[[#This Row],[Filé produzido (kg)]]/SUMIF(Rend_Filetadores[Data],Rend_Filetadores[[#This Row],[Data]],Rend_Filetadores[Filé produzido (kg)]),"")</f>
        <v/>
      </c>
    </row>
    <row r="3037" spans="1:9" x14ac:dyDescent="0.3">
      <c r="A3037" s="8"/>
      <c r="B3037" s="9"/>
      <c r="C3037" s="32"/>
      <c r="D3037" s="11">
        <f>Rend_Filetadores[[#This Row],[Filé produzido (kg)]]-Rend_Filetadores[[#This Row],[Correção]]</f>
        <v>0</v>
      </c>
      <c r="E3037" s="16"/>
      <c r="F3037" s="16"/>
      <c r="G3037" s="12" t="str">
        <f t="shared" si="47"/>
        <v/>
      </c>
      <c r="H3037" s="13">
        <f>COUNTIF(Rend_Filetadores[Data],Rend_Filetadores[[#This Row],[Data]])</f>
        <v>0</v>
      </c>
      <c r="I3037" s="23" t="str">
        <f>IFERROR(Rend_Filetadores[[#This Row],[Filé produzido (kg)]]/SUMIF(Rend_Filetadores[Data],Rend_Filetadores[[#This Row],[Data]],Rend_Filetadores[Filé produzido (kg)]),"")</f>
        <v/>
      </c>
    </row>
    <row r="3038" spans="1:9" x14ac:dyDescent="0.3">
      <c r="A3038" s="8"/>
      <c r="B3038" s="9"/>
      <c r="C3038" s="32"/>
      <c r="D3038" s="11">
        <f>Rend_Filetadores[[#This Row],[Filé produzido (kg)]]-Rend_Filetadores[[#This Row],[Correção]]</f>
        <v>0</v>
      </c>
      <c r="E3038" s="16"/>
      <c r="F3038" s="16"/>
      <c r="G3038" s="12" t="str">
        <f t="shared" si="47"/>
        <v/>
      </c>
      <c r="H3038" s="13">
        <f>COUNTIF(Rend_Filetadores[Data],Rend_Filetadores[[#This Row],[Data]])</f>
        <v>0</v>
      </c>
      <c r="I3038" s="23" t="str">
        <f>IFERROR(Rend_Filetadores[[#This Row],[Filé produzido (kg)]]/SUMIF(Rend_Filetadores[Data],Rend_Filetadores[[#This Row],[Data]],Rend_Filetadores[Filé produzido (kg)]),"")</f>
        <v/>
      </c>
    </row>
    <row r="3039" spans="1:9" x14ac:dyDescent="0.3">
      <c r="A3039" s="8"/>
      <c r="B3039" s="9"/>
      <c r="C3039" s="32"/>
      <c r="D3039" s="11">
        <f>Rend_Filetadores[[#This Row],[Filé produzido (kg)]]-Rend_Filetadores[[#This Row],[Correção]]</f>
        <v>0</v>
      </c>
      <c r="E3039" s="16"/>
      <c r="F3039" s="16"/>
      <c r="G3039" s="12" t="str">
        <f t="shared" si="47"/>
        <v/>
      </c>
      <c r="H3039" s="13">
        <f>COUNTIF(Rend_Filetadores[Data],Rend_Filetadores[[#This Row],[Data]])</f>
        <v>0</v>
      </c>
      <c r="I3039" s="23" t="str">
        <f>IFERROR(Rend_Filetadores[[#This Row],[Filé produzido (kg)]]/SUMIF(Rend_Filetadores[Data],Rend_Filetadores[[#This Row],[Data]],Rend_Filetadores[Filé produzido (kg)]),"")</f>
        <v/>
      </c>
    </row>
    <row r="3040" spans="1:9" x14ac:dyDescent="0.3">
      <c r="A3040" s="8"/>
      <c r="B3040" s="9"/>
      <c r="C3040" s="32"/>
      <c r="D3040" s="11">
        <f>Rend_Filetadores[[#This Row],[Filé produzido (kg)]]-Rend_Filetadores[[#This Row],[Correção]]</f>
        <v>0</v>
      </c>
      <c r="E3040" s="16"/>
      <c r="F3040" s="16"/>
      <c r="G3040" s="12" t="str">
        <f t="shared" si="47"/>
        <v/>
      </c>
      <c r="H3040" s="13">
        <f>COUNTIF(Rend_Filetadores[Data],Rend_Filetadores[[#This Row],[Data]])</f>
        <v>0</v>
      </c>
      <c r="I3040" s="23" t="str">
        <f>IFERROR(Rend_Filetadores[[#This Row],[Filé produzido (kg)]]/SUMIF(Rend_Filetadores[Data],Rend_Filetadores[[#This Row],[Data]],Rend_Filetadores[Filé produzido (kg)]),"")</f>
        <v/>
      </c>
    </row>
    <row r="3041" spans="1:9" x14ac:dyDescent="0.3">
      <c r="A3041" s="8"/>
      <c r="B3041" s="9"/>
      <c r="C3041" s="32"/>
      <c r="D3041" s="11">
        <f>Rend_Filetadores[[#This Row],[Filé produzido (kg)]]-Rend_Filetadores[[#This Row],[Correção]]</f>
        <v>0</v>
      </c>
      <c r="E3041" s="16"/>
      <c r="F3041" s="16"/>
      <c r="G3041" s="12" t="str">
        <f t="shared" si="47"/>
        <v/>
      </c>
      <c r="H3041" s="13">
        <f>COUNTIF(Rend_Filetadores[Data],Rend_Filetadores[[#This Row],[Data]])</f>
        <v>0</v>
      </c>
      <c r="I3041" s="23" t="str">
        <f>IFERROR(Rend_Filetadores[[#This Row],[Filé produzido (kg)]]/SUMIF(Rend_Filetadores[Data],Rend_Filetadores[[#This Row],[Data]],Rend_Filetadores[Filé produzido (kg)]),"")</f>
        <v/>
      </c>
    </row>
    <row r="3042" spans="1:9" x14ac:dyDescent="0.3">
      <c r="A3042" s="8"/>
      <c r="B3042" s="9"/>
      <c r="C3042" s="32"/>
      <c r="D3042" s="11">
        <f>Rend_Filetadores[[#This Row],[Filé produzido (kg)]]-Rend_Filetadores[[#This Row],[Correção]]</f>
        <v>0</v>
      </c>
      <c r="E3042" s="16"/>
      <c r="F3042" s="16"/>
      <c r="G3042" s="12" t="str">
        <f t="shared" si="47"/>
        <v/>
      </c>
      <c r="H3042" s="13">
        <f>COUNTIF(Rend_Filetadores[Data],Rend_Filetadores[[#This Row],[Data]])</f>
        <v>0</v>
      </c>
      <c r="I3042" s="23" t="str">
        <f>IFERROR(Rend_Filetadores[[#This Row],[Filé produzido (kg)]]/SUMIF(Rend_Filetadores[Data],Rend_Filetadores[[#This Row],[Data]],Rend_Filetadores[Filé produzido (kg)]),"")</f>
        <v/>
      </c>
    </row>
    <row r="3043" spans="1:9" x14ac:dyDescent="0.3">
      <c r="A3043" s="8"/>
      <c r="B3043" s="9"/>
      <c r="C3043" s="32"/>
      <c r="D3043" s="11">
        <f>Rend_Filetadores[[#This Row],[Filé produzido (kg)]]-Rend_Filetadores[[#This Row],[Correção]]</f>
        <v>0</v>
      </c>
      <c r="E3043" s="16"/>
      <c r="F3043" s="16"/>
      <c r="G3043" s="12" t="str">
        <f t="shared" si="47"/>
        <v/>
      </c>
      <c r="H3043" s="13">
        <f>COUNTIF(Rend_Filetadores[Data],Rend_Filetadores[[#This Row],[Data]])</f>
        <v>0</v>
      </c>
      <c r="I3043" s="23" t="str">
        <f>IFERROR(Rend_Filetadores[[#This Row],[Filé produzido (kg)]]/SUMIF(Rend_Filetadores[Data],Rend_Filetadores[[#This Row],[Data]],Rend_Filetadores[Filé produzido (kg)]),"")</f>
        <v/>
      </c>
    </row>
    <row r="3044" spans="1:9" x14ac:dyDescent="0.3">
      <c r="A3044" s="8"/>
      <c r="B3044" s="9"/>
      <c r="C3044" s="32"/>
      <c r="D3044" s="11">
        <f>Rend_Filetadores[[#This Row],[Filé produzido (kg)]]-Rend_Filetadores[[#This Row],[Correção]]</f>
        <v>0</v>
      </c>
      <c r="E3044" s="16"/>
      <c r="F3044" s="16"/>
      <c r="G3044" s="12" t="str">
        <f t="shared" si="47"/>
        <v/>
      </c>
      <c r="H3044" s="13">
        <f>COUNTIF(Rend_Filetadores[Data],Rend_Filetadores[[#This Row],[Data]])</f>
        <v>0</v>
      </c>
      <c r="I3044" s="23" t="str">
        <f>IFERROR(Rend_Filetadores[[#This Row],[Filé produzido (kg)]]/SUMIF(Rend_Filetadores[Data],Rend_Filetadores[[#This Row],[Data]],Rend_Filetadores[Filé produzido (kg)]),"")</f>
        <v/>
      </c>
    </row>
    <row r="3045" spans="1:9" x14ac:dyDescent="0.3">
      <c r="A3045" s="8"/>
      <c r="B3045" s="9"/>
      <c r="C3045" s="32"/>
      <c r="D3045" s="11">
        <f>Rend_Filetadores[[#This Row],[Filé produzido (kg)]]-Rend_Filetadores[[#This Row],[Correção]]</f>
        <v>0</v>
      </c>
      <c r="E3045" s="16"/>
      <c r="F3045" s="16"/>
      <c r="G3045" s="12" t="str">
        <f t="shared" si="47"/>
        <v/>
      </c>
      <c r="H3045" s="13">
        <f>COUNTIF(Rend_Filetadores[Data],Rend_Filetadores[[#This Row],[Data]])</f>
        <v>0</v>
      </c>
      <c r="I3045" s="23" t="str">
        <f>IFERROR(Rend_Filetadores[[#This Row],[Filé produzido (kg)]]/SUMIF(Rend_Filetadores[Data],Rend_Filetadores[[#This Row],[Data]],Rend_Filetadores[Filé produzido (kg)]),"")</f>
        <v/>
      </c>
    </row>
    <row r="3046" spans="1:9" x14ac:dyDescent="0.3">
      <c r="A3046" s="8"/>
      <c r="B3046" s="9"/>
      <c r="C3046" s="32"/>
      <c r="D3046" s="11">
        <f>Rend_Filetadores[[#This Row],[Filé produzido (kg)]]-Rend_Filetadores[[#This Row],[Correção]]</f>
        <v>0</v>
      </c>
      <c r="E3046" s="16"/>
      <c r="F3046" s="16"/>
      <c r="G3046" s="12" t="str">
        <f t="shared" si="47"/>
        <v/>
      </c>
      <c r="H3046" s="13">
        <f>COUNTIF(Rend_Filetadores[Data],Rend_Filetadores[[#This Row],[Data]])</f>
        <v>0</v>
      </c>
      <c r="I3046" s="23" t="str">
        <f>IFERROR(Rend_Filetadores[[#This Row],[Filé produzido (kg)]]/SUMIF(Rend_Filetadores[Data],Rend_Filetadores[[#This Row],[Data]],Rend_Filetadores[Filé produzido (kg)]),"")</f>
        <v/>
      </c>
    </row>
    <row r="3047" spans="1:9" x14ac:dyDescent="0.3">
      <c r="A3047" s="8"/>
      <c r="B3047" s="9"/>
      <c r="C3047" s="32"/>
      <c r="D3047" s="11">
        <f>Rend_Filetadores[[#This Row],[Filé produzido (kg)]]-Rend_Filetadores[[#This Row],[Correção]]</f>
        <v>0</v>
      </c>
      <c r="E3047" s="16"/>
      <c r="F3047" s="16"/>
      <c r="G3047" s="12" t="str">
        <f t="shared" si="47"/>
        <v/>
      </c>
      <c r="H3047" s="13">
        <f>COUNTIF(Rend_Filetadores[Data],Rend_Filetadores[[#This Row],[Data]])</f>
        <v>0</v>
      </c>
      <c r="I3047" s="23" t="str">
        <f>IFERROR(Rend_Filetadores[[#This Row],[Filé produzido (kg)]]/SUMIF(Rend_Filetadores[Data],Rend_Filetadores[[#This Row],[Data]],Rend_Filetadores[Filé produzido (kg)]),"")</f>
        <v/>
      </c>
    </row>
    <row r="3048" spans="1:9" x14ac:dyDescent="0.3">
      <c r="A3048" s="8"/>
      <c r="B3048" s="9"/>
      <c r="C3048" s="32"/>
      <c r="D3048" s="11">
        <f>Rend_Filetadores[[#This Row],[Filé produzido (kg)]]-Rend_Filetadores[[#This Row],[Correção]]</f>
        <v>0</v>
      </c>
      <c r="E3048" s="16"/>
      <c r="F3048" s="16"/>
      <c r="G3048" s="12" t="str">
        <f t="shared" si="47"/>
        <v/>
      </c>
      <c r="H3048" s="13">
        <f>COUNTIF(Rend_Filetadores[Data],Rend_Filetadores[[#This Row],[Data]])</f>
        <v>0</v>
      </c>
      <c r="I3048" s="23" t="str">
        <f>IFERROR(Rend_Filetadores[[#This Row],[Filé produzido (kg)]]/SUMIF(Rend_Filetadores[Data],Rend_Filetadores[[#This Row],[Data]],Rend_Filetadores[Filé produzido (kg)]),"")</f>
        <v/>
      </c>
    </row>
    <row r="3049" spans="1:9" x14ac:dyDescent="0.3">
      <c r="A3049" s="8"/>
      <c r="B3049" s="9"/>
      <c r="C3049" s="32"/>
      <c r="D3049" s="11">
        <f>Rend_Filetadores[[#This Row],[Filé produzido (kg)]]-Rend_Filetadores[[#This Row],[Correção]]</f>
        <v>0</v>
      </c>
      <c r="E3049" s="16"/>
      <c r="F3049" s="16"/>
      <c r="G3049" s="12" t="str">
        <f t="shared" si="47"/>
        <v/>
      </c>
      <c r="H3049" s="13">
        <f>COUNTIF(Rend_Filetadores[Data],Rend_Filetadores[[#This Row],[Data]])</f>
        <v>0</v>
      </c>
      <c r="I3049" s="23" t="str">
        <f>IFERROR(Rend_Filetadores[[#This Row],[Filé produzido (kg)]]/SUMIF(Rend_Filetadores[Data],Rend_Filetadores[[#This Row],[Data]],Rend_Filetadores[Filé produzido (kg)]),"")</f>
        <v/>
      </c>
    </row>
    <row r="3050" spans="1:9" x14ac:dyDescent="0.3">
      <c r="A3050" s="8"/>
      <c r="B3050" s="9"/>
      <c r="C3050" s="32"/>
      <c r="D3050" s="11">
        <f>Rend_Filetadores[[#This Row],[Filé produzido (kg)]]-Rend_Filetadores[[#This Row],[Correção]]</f>
        <v>0</v>
      </c>
      <c r="E3050" s="16"/>
      <c r="F3050" s="16"/>
      <c r="G3050" s="12" t="str">
        <f t="shared" si="47"/>
        <v/>
      </c>
      <c r="H3050" s="13">
        <f>COUNTIF(Rend_Filetadores[Data],Rend_Filetadores[[#This Row],[Data]])</f>
        <v>0</v>
      </c>
      <c r="I3050" s="23" t="str">
        <f>IFERROR(Rend_Filetadores[[#This Row],[Filé produzido (kg)]]/SUMIF(Rend_Filetadores[Data],Rend_Filetadores[[#This Row],[Data]],Rend_Filetadores[Filé produzido (kg)]),"")</f>
        <v/>
      </c>
    </row>
    <row r="3051" spans="1:9" x14ac:dyDescent="0.3">
      <c r="A3051" s="8"/>
      <c r="B3051" s="9"/>
      <c r="C3051" s="32"/>
      <c r="D3051" s="11">
        <f>Rend_Filetadores[[#This Row],[Filé produzido (kg)]]-Rend_Filetadores[[#This Row],[Correção]]</f>
        <v>0</v>
      </c>
      <c r="E3051" s="16"/>
      <c r="F3051" s="16"/>
      <c r="G3051" s="12" t="str">
        <f t="shared" si="47"/>
        <v/>
      </c>
      <c r="H3051" s="13">
        <f>COUNTIF(Rend_Filetadores[Data],Rend_Filetadores[[#This Row],[Data]])</f>
        <v>0</v>
      </c>
      <c r="I3051" s="23" t="str">
        <f>IFERROR(Rend_Filetadores[[#This Row],[Filé produzido (kg)]]/SUMIF(Rend_Filetadores[Data],Rend_Filetadores[[#This Row],[Data]],Rend_Filetadores[Filé produzido (kg)]),"")</f>
        <v/>
      </c>
    </row>
    <row r="3052" spans="1:9" x14ac:dyDescent="0.3">
      <c r="A3052" s="8"/>
      <c r="B3052" s="9"/>
      <c r="C3052" s="32"/>
      <c r="D3052" s="11">
        <f>Rend_Filetadores[[#This Row],[Filé produzido (kg)]]-Rend_Filetadores[[#This Row],[Correção]]</f>
        <v>0</v>
      </c>
      <c r="E3052" s="16"/>
      <c r="F3052" s="16"/>
      <c r="G3052" s="12" t="str">
        <f t="shared" si="47"/>
        <v/>
      </c>
      <c r="H3052" s="13">
        <f>COUNTIF(Rend_Filetadores[Data],Rend_Filetadores[[#This Row],[Data]])</f>
        <v>0</v>
      </c>
      <c r="I3052" s="23" t="str">
        <f>IFERROR(Rend_Filetadores[[#This Row],[Filé produzido (kg)]]/SUMIF(Rend_Filetadores[Data],Rend_Filetadores[[#This Row],[Data]],Rend_Filetadores[Filé produzido (kg)]),"")</f>
        <v/>
      </c>
    </row>
    <row r="3053" spans="1:9" x14ac:dyDescent="0.3">
      <c r="A3053" s="8"/>
      <c r="B3053" s="9"/>
      <c r="C3053" s="32"/>
      <c r="D3053" s="11">
        <f>Rend_Filetadores[[#This Row],[Filé produzido (kg)]]-Rend_Filetadores[[#This Row],[Correção]]</f>
        <v>0</v>
      </c>
      <c r="E3053" s="16"/>
      <c r="F3053" s="16"/>
      <c r="G3053" s="12" t="str">
        <f t="shared" si="47"/>
        <v/>
      </c>
      <c r="H3053" s="13">
        <f>COUNTIF(Rend_Filetadores[Data],Rend_Filetadores[[#This Row],[Data]])</f>
        <v>0</v>
      </c>
      <c r="I3053" s="23" t="str">
        <f>IFERROR(Rend_Filetadores[[#This Row],[Filé produzido (kg)]]/SUMIF(Rend_Filetadores[Data],Rend_Filetadores[[#This Row],[Data]],Rend_Filetadores[Filé produzido (kg)]),"")</f>
        <v/>
      </c>
    </row>
    <row r="3054" spans="1:9" x14ac:dyDescent="0.3">
      <c r="A3054" s="8"/>
      <c r="B3054" s="9"/>
      <c r="C3054" s="32"/>
      <c r="D3054" s="11">
        <f>Rend_Filetadores[[#This Row],[Filé produzido (kg)]]-Rend_Filetadores[[#This Row],[Correção]]</f>
        <v>0</v>
      </c>
      <c r="E3054" s="16"/>
      <c r="F3054" s="16"/>
      <c r="G3054" s="12" t="str">
        <f t="shared" si="47"/>
        <v/>
      </c>
      <c r="H3054" s="13">
        <f>COUNTIF(Rend_Filetadores[Data],Rend_Filetadores[[#This Row],[Data]])</f>
        <v>0</v>
      </c>
      <c r="I3054" s="23" t="str">
        <f>IFERROR(Rend_Filetadores[[#This Row],[Filé produzido (kg)]]/SUMIF(Rend_Filetadores[Data],Rend_Filetadores[[#This Row],[Data]],Rend_Filetadores[Filé produzido (kg)]),"")</f>
        <v/>
      </c>
    </row>
    <row r="3055" spans="1:9" x14ac:dyDescent="0.3">
      <c r="A3055" s="8"/>
      <c r="B3055" s="9"/>
      <c r="C3055" s="32"/>
      <c r="D3055" s="11">
        <f>Rend_Filetadores[[#This Row],[Filé produzido (kg)]]-Rend_Filetadores[[#This Row],[Correção]]</f>
        <v>0</v>
      </c>
      <c r="E3055" s="16"/>
      <c r="F3055" s="16"/>
      <c r="G3055" s="12" t="str">
        <f t="shared" si="47"/>
        <v/>
      </c>
      <c r="H3055" s="13">
        <f>COUNTIF(Rend_Filetadores[Data],Rend_Filetadores[[#This Row],[Data]])</f>
        <v>0</v>
      </c>
      <c r="I3055" s="23" t="str">
        <f>IFERROR(Rend_Filetadores[[#This Row],[Filé produzido (kg)]]/SUMIF(Rend_Filetadores[Data],Rend_Filetadores[[#This Row],[Data]],Rend_Filetadores[Filé produzido (kg)]),"")</f>
        <v/>
      </c>
    </row>
    <row r="3056" spans="1:9" x14ac:dyDescent="0.3">
      <c r="A3056" s="8"/>
      <c r="B3056" s="9"/>
      <c r="C3056" s="32"/>
      <c r="D3056" s="11">
        <f>Rend_Filetadores[[#This Row],[Filé produzido (kg)]]-Rend_Filetadores[[#This Row],[Correção]]</f>
        <v>0</v>
      </c>
      <c r="E3056" s="16"/>
      <c r="F3056" s="16"/>
      <c r="G3056" s="12" t="str">
        <f t="shared" si="47"/>
        <v/>
      </c>
      <c r="H3056" s="13">
        <f>COUNTIF(Rend_Filetadores[Data],Rend_Filetadores[[#This Row],[Data]])</f>
        <v>0</v>
      </c>
      <c r="I3056" s="23" t="str">
        <f>IFERROR(Rend_Filetadores[[#This Row],[Filé produzido (kg)]]/SUMIF(Rend_Filetadores[Data],Rend_Filetadores[[#This Row],[Data]],Rend_Filetadores[Filé produzido (kg)]),"")</f>
        <v/>
      </c>
    </row>
    <row r="3057" spans="1:9" x14ac:dyDescent="0.3">
      <c r="A3057" s="8"/>
      <c r="B3057" s="9"/>
      <c r="C3057" s="32"/>
      <c r="D3057" s="11">
        <f>Rend_Filetadores[[#This Row],[Filé produzido (kg)]]-Rend_Filetadores[[#This Row],[Correção]]</f>
        <v>0</v>
      </c>
      <c r="E3057" s="16"/>
      <c r="F3057" s="16"/>
      <c r="G3057" s="12" t="str">
        <f t="shared" ref="G3057:G3081" si="48">IFERROR(E3057/C3057,"")</f>
        <v/>
      </c>
      <c r="H3057" s="13">
        <f>COUNTIF(Rend_Filetadores[Data],Rend_Filetadores[[#This Row],[Data]])</f>
        <v>0</v>
      </c>
      <c r="I3057" s="23" t="str">
        <f>IFERROR(Rend_Filetadores[[#This Row],[Filé produzido (kg)]]/SUMIF(Rend_Filetadores[Data],Rend_Filetadores[[#This Row],[Data]],Rend_Filetadores[Filé produzido (kg)]),"")</f>
        <v/>
      </c>
    </row>
    <row r="3058" spans="1:9" x14ac:dyDescent="0.3">
      <c r="A3058" s="8"/>
      <c r="B3058" s="9"/>
      <c r="C3058" s="32"/>
      <c r="D3058" s="11">
        <f>Rend_Filetadores[[#This Row],[Filé produzido (kg)]]-Rend_Filetadores[[#This Row],[Correção]]</f>
        <v>0</v>
      </c>
      <c r="E3058" s="16"/>
      <c r="F3058" s="16"/>
      <c r="G3058" s="12" t="str">
        <f t="shared" si="48"/>
        <v/>
      </c>
      <c r="H3058" s="13">
        <f>COUNTIF(Rend_Filetadores[Data],Rend_Filetadores[[#This Row],[Data]])</f>
        <v>0</v>
      </c>
      <c r="I3058" s="23" t="str">
        <f>IFERROR(Rend_Filetadores[[#This Row],[Filé produzido (kg)]]/SUMIF(Rend_Filetadores[Data],Rend_Filetadores[[#This Row],[Data]],Rend_Filetadores[Filé produzido (kg)]),"")</f>
        <v/>
      </c>
    </row>
    <row r="3059" spans="1:9" x14ac:dyDescent="0.3">
      <c r="A3059" s="8"/>
      <c r="B3059" s="9"/>
      <c r="C3059" s="32"/>
      <c r="D3059" s="11">
        <f>Rend_Filetadores[[#This Row],[Filé produzido (kg)]]-Rend_Filetadores[[#This Row],[Correção]]</f>
        <v>0</v>
      </c>
      <c r="E3059" s="16"/>
      <c r="F3059" s="16"/>
      <c r="G3059" s="12" t="str">
        <f t="shared" si="48"/>
        <v/>
      </c>
      <c r="H3059" s="13">
        <f>COUNTIF(Rend_Filetadores[Data],Rend_Filetadores[[#This Row],[Data]])</f>
        <v>0</v>
      </c>
      <c r="I3059" s="23" t="str">
        <f>IFERROR(Rend_Filetadores[[#This Row],[Filé produzido (kg)]]/SUMIF(Rend_Filetadores[Data],Rend_Filetadores[[#This Row],[Data]],Rend_Filetadores[Filé produzido (kg)]),"")</f>
        <v/>
      </c>
    </row>
    <row r="3060" spans="1:9" x14ac:dyDescent="0.3">
      <c r="A3060" s="8"/>
      <c r="B3060" s="9"/>
      <c r="C3060" s="32"/>
      <c r="D3060" s="11">
        <f>Rend_Filetadores[[#This Row],[Filé produzido (kg)]]-Rend_Filetadores[[#This Row],[Correção]]</f>
        <v>0</v>
      </c>
      <c r="E3060" s="16"/>
      <c r="F3060" s="16"/>
      <c r="G3060" s="12" t="str">
        <f t="shared" si="48"/>
        <v/>
      </c>
      <c r="H3060" s="13">
        <f>COUNTIF(Rend_Filetadores[Data],Rend_Filetadores[[#This Row],[Data]])</f>
        <v>0</v>
      </c>
      <c r="I3060" s="23" t="str">
        <f>IFERROR(Rend_Filetadores[[#This Row],[Filé produzido (kg)]]/SUMIF(Rend_Filetadores[Data],Rend_Filetadores[[#This Row],[Data]],Rend_Filetadores[Filé produzido (kg)]),"")</f>
        <v/>
      </c>
    </row>
    <row r="3061" spans="1:9" x14ac:dyDescent="0.3">
      <c r="A3061" s="8"/>
      <c r="B3061" s="9"/>
      <c r="C3061" s="32"/>
      <c r="D3061" s="11">
        <f>Rend_Filetadores[[#This Row],[Filé produzido (kg)]]-Rend_Filetadores[[#This Row],[Correção]]</f>
        <v>0</v>
      </c>
      <c r="E3061" s="16"/>
      <c r="F3061" s="16"/>
      <c r="G3061" s="12" t="str">
        <f t="shared" si="48"/>
        <v/>
      </c>
      <c r="H3061" s="13">
        <f>COUNTIF(Rend_Filetadores[Data],Rend_Filetadores[[#This Row],[Data]])</f>
        <v>0</v>
      </c>
      <c r="I3061" s="23" t="str">
        <f>IFERROR(Rend_Filetadores[[#This Row],[Filé produzido (kg)]]/SUMIF(Rend_Filetadores[Data],Rend_Filetadores[[#This Row],[Data]],Rend_Filetadores[Filé produzido (kg)]),"")</f>
        <v/>
      </c>
    </row>
    <row r="3062" spans="1:9" x14ac:dyDescent="0.3">
      <c r="A3062" s="8"/>
      <c r="B3062" s="9"/>
      <c r="C3062" s="32"/>
      <c r="D3062" s="11">
        <f>Rend_Filetadores[[#This Row],[Filé produzido (kg)]]-Rend_Filetadores[[#This Row],[Correção]]</f>
        <v>0</v>
      </c>
      <c r="E3062" s="16"/>
      <c r="F3062" s="16"/>
      <c r="G3062" s="12" t="str">
        <f t="shared" si="48"/>
        <v/>
      </c>
      <c r="H3062" s="13">
        <f>COUNTIF(Rend_Filetadores[Data],Rend_Filetadores[[#This Row],[Data]])</f>
        <v>0</v>
      </c>
      <c r="I3062" s="23" t="str">
        <f>IFERROR(Rend_Filetadores[[#This Row],[Filé produzido (kg)]]/SUMIF(Rend_Filetadores[Data],Rend_Filetadores[[#This Row],[Data]],Rend_Filetadores[Filé produzido (kg)]),"")</f>
        <v/>
      </c>
    </row>
    <row r="3063" spans="1:9" x14ac:dyDescent="0.3">
      <c r="A3063" s="8"/>
      <c r="B3063" s="9"/>
      <c r="C3063" s="32"/>
      <c r="D3063" s="11">
        <f>Rend_Filetadores[[#This Row],[Filé produzido (kg)]]-Rend_Filetadores[[#This Row],[Correção]]</f>
        <v>0</v>
      </c>
      <c r="E3063" s="16"/>
      <c r="F3063" s="16"/>
      <c r="G3063" s="12" t="str">
        <f t="shared" si="48"/>
        <v/>
      </c>
      <c r="H3063" s="13">
        <f>COUNTIF(Rend_Filetadores[Data],Rend_Filetadores[[#This Row],[Data]])</f>
        <v>0</v>
      </c>
      <c r="I3063" s="23" t="str">
        <f>IFERROR(Rend_Filetadores[[#This Row],[Filé produzido (kg)]]/SUMIF(Rend_Filetadores[Data],Rend_Filetadores[[#This Row],[Data]],Rend_Filetadores[Filé produzido (kg)]),"")</f>
        <v/>
      </c>
    </row>
    <row r="3064" spans="1:9" x14ac:dyDescent="0.3">
      <c r="A3064" s="8"/>
      <c r="B3064" s="9"/>
      <c r="C3064" s="32"/>
      <c r="D3064" s="11">
        <f>Rend_Filetadores[[#This Row],[Filé produzido (kg)]]-Rend_Filetadores[[#This Row],[Correção]]</f>
        <v>0</v>
      </c>
      <c r="E3064" s="16"/>
      <c r="F3064" s="16"/>
      <c r="G3064" s="12" t="str">
        <f t="shared" si="48"/>
        <v/>
      </c>
      <c r="H3064" s="13">
        <f>COUNTIF(Rend_Filetadores[Data],Rend_Filetadores[[#This Row],[Data]])</f>
        <v>0</v>
      </c>
      <c r="I3064" s="23" t="str">
        <f>IFERROR(Rend_Filetadores[[#This Row],[Filé produzido (kg)]]/SUMIF(Rend_Filetadores[Data],Rend_Filetadores[[#This Row],[Data]],Rend_Filetadores[Filé produzido (kg)]),"")</f>
        <v/>
      </c>
    </row>
    <row r="3065" spans="1:9" x14ac:dyDescent="0.3">
      <c r="A3065" s="8"/>
      <c r="B3065" s="9"/>
      <c r="C3065" s="32"/>
      <c r="D3065" s="11">
        <f>Rend_Filetadores[[#This Row],[Filé produzido (kg)]]-Rend_Filetadores[[#This Row],[Correção]]</f>
        <v>0</v>
      </c>
      <c r="E3065" s="16"/>
      <c r="F3065" s="16"/>
      <c r="G3065" s="12" t="str">
        <f t="shared" si="48"/>
        <v/>
      </c>
      <c r="H3065" s="13">
        <f>COUNTIF(Rend_Filetadores[Data],Rend_Filetadores[[#This Row],[Data]])</f>
        <v>0</v>
      </c>
      <c r="I3065" s="23" t="str">
        <f>IFERROR(Rend_Filetadores[[#This Row],[Filé produzido (kg)]]/SUMIF(Rend_Filetadores[Data],Rend_Filetadores[[#This Row],[Data]],Rend_Filetadores[Filé produzido (kg)]),"")</f>
        <v/>
      </c>
    </row>
    <row r="3066" spans="1:9" x14ac:dyDescent="0.3">
      <c r="A3066" s="8"/>
      <c r="B3066" s="9"/>
      <c r="C3066" s="32"/>
      <c r="D3066" s="11">
        <f>Rend_Filetadores[[#This Row],[Filé produzido (kg)]]-Rend_Filetadores[[#This Row],[Correção]]</f>
        <v>0</v>
      </c>
      <c r="E3066" s="16"/>
      <c r="F3066" s="16"/>
      <c r="G3066" s="12" t="str">
        <f t="shared" si="48"/>
        <v/>
      </c>
      <c r="H3066" s="13">
        <f>COUNTIF(Rend_Filetadores[Data],Rend_Filetadores[[#This Row],[Data]])</f>
        <v>0</v>
      </c>
      <c r="I3066" s="23" t="str">
        <f>IFERROR(Rend_Filetadores[[#This Row],[Filé produzido (kg)]]/SUMIF(Rend_Filetadores[Data],Rend_Filetadores[[#This Row],[Data]],Rend_Filetadores[Filé produzido (kg)]),"")</f>
        <v/>
      </c>
    </row>
    <row r="3067" spans="1:9" x14ac:dyDescent="0.3">
      <c r="A3067" s="8"/>
      <c r="B3067" s="9"/>
      <c r="C3067" s="32"/>
      <c r="D3067" s="11">
        <f>Rend_Filetadores[[#This Row],[Filé produzido (kg)]]-Rend_Filetadores[[#This Row],[Correção]]</f>
        <v>0</v>
      </c>
      <c r="E3067" s="16"/>
      <c r="F3067" s="16"/>
      <c r="G3067" s="12" t="str">
        <f t="shared" si="48"/>
        <v/>
      </c>
      <c r="H3067" s="13">
        <f>COUNTIF(Rend_Filetadores[Data],Rend_Filetadores[[#This Row],[Data]])</f>
        <v>0</v>
      </c>
      <c r="I3067" s="23" t="str">
        <f>IFERROR(Rend_Filetadores[[#This Row],[Filé produzido (kg)]]/SUMIF(Rend_Filetadores[Data],Rend_Filetadores[[#This Row],[Data]],Rend_Filetadores[Filé produzido (kg)]),"")</f>
        <v/>
      </c>
    </row>
    <row r="3068" spans="1:9" x14ac:dyDescent="0.3">
      <c r="A3068" s="8"/>
      <c r="B3068" s="9"/>
      <c r="C3068" s="32"/>
      <c r="D3068" s="11">
        <f>Rend_Filetadores[[#This Row],[Filé produzido (kg)]]-Rend_Filetadores[[#This Row],[Correção]]</f>
        <v>0</v>
      </c>
      <c r="E3068" s="16"/>
      <c r="F3068" s="16"/>
      <c r="G3068" s="12" t="str">
        <f t="shared" si="48"/>
        <v/>
      </c>
      <c r="H3068" s="13">
        <f>COUNTIF(Rend_Filetadores[Data],Rend_Filetadores[[#This Row],[Data]])</f>
        <v>0</v>
      </c>
      <c r="I3068" s="23" t="str">
        <f>IFERROR(Rend_Filetadores[[#This Row],[Filé produzido (kg)]]/SUMIF(Rend_Filetadores[Data],Rend_Filetadores[[#This Row],[Data]],Rend_Filetadores[Filé produzido (kg)]),"")</f>
        <v/>
      </c>
    </row>
    <row r="3069" spans="1:9" x14ac:dyDescent="0.3">
      <c r="A3069" s="8"/>
      <c r="B3069" s="9"/>
      <c r="C3069" s="32"/>
      <c r="D3069" s="11">
        <f>Rend_Filetadores[[#This Row],[Filé produzido (kg)]]-Rend_Filetadores[[#This Row],[Correção]]</f>
        <v>0</v>
      </c>
      <c r="E3069" s="16"/>
      <c r="F3069" s="16"/>
      <c r="G3069" s="12" t="str">
        <f t="shared" si="48"/>
        <v/>
      </c>
      <c r="H3069" s="13">
        <f>COUNTIF(Rend_Filetadores[Data],Rend_Filetadores[[#This Row],[Data]])</f>
        <v>0</v>
      </c>
      <c r="I3069" s="23" t="str">
        <f>IFERROR(Rend_Filetadores[[#This Row],[Filé produzido (kg)]]/SUMIF(Rend_Filetadores[Data],Rend_Filetadores[[#This Row],[Data]],Rend_Filetadores[Filé produzido (kg)]),"")</f>
        <v/>
      </c>
    </row>
    <row r="3070" spans="1:9" x14ac:dyDescent="0.3">
      <c r="A3070" s="8"/>
      <c r="B3070" s="9"/>
      <c r="C3070" s="32"/>
      <c r="D3070" s="11">
        <f>Rend_Filetadores[[#This Row],[Filé produzido (kg)]]-Rend_Filetadores[[#This Row],[Correção]]</f>
        <v>0</v>
      </c>
      <c r="E3070" s="16"/>
      <c r="F3070" s="16"/>
      <c r="G3070" s="12" t="str">
        <f t="shared" si="48"/>
        <v/>
      </c>
      <c r="H3070" s="13">
        <f>COUNTIF(Rend_Filetadores[Data],Rend_Filetadores[[#This Row],[Data]])</f>
        <v>0</v>
      </c>
      <c r="I3070" s="23" t="str">
        <f>IFERROR(Rend_Filetadores[[#This Row],[Filé produzido (kg)]]/SUMIF(Rend_Filetadores[Data],Rend_Filetadores[[#This Row],[Data]],Rend_Filetadores[Filé produzido (kg)]),"")</f>
        <v/>
      </c>
    </row>
    <row r="3071" spans="1:9" x14ac:dyDescent="0.3">
      <c r="A3071" s="8"/>
      <c r="B3071" s="9"/>
      <c r="C3071" s="32"/>
      <c r="D3071" s="11">
        <f>Rend_Filetadores[[#This Row],[Filé produzido (kg)]]-Rend_Filetadores[[#This Row],[Correção]]</f>
        <v>0</v>
      </c>
      <c r="E3071" s="16"/>
      <c r="F3071" s="16"/>
      <c r="G3071" s="12" t="str">
        <f t="shared" si="48"/>
        <v/>
      </c>
      <c r="H3071" s="13">
        <f>COUNTIF(Rend_Filetadores[Data],Rend_Filetadores[[#This Row],[Data]])</f>
        <v>0</v>
      </c>
      <c r="I3071" s="23" t="str">
        <f>IFERROR(Rend_Filetadores[[#This Row],[Filé produzido (kg)]]/SUMIF(Rend_Filetadores[Data],Rend_Filetadores[[#This Row],[Data]],Rend_Filetadores[Filé produzido (kg)]),"")</f>
        <v/>
      </c>
    </row>
    <row r="3072" spans="1:9" x14ac:dyDescent="0.3">
      <c r="A3072" s="8"/>
      <c r="B3072" s="9"/>
      <c r="C3072" s="32"/>
      <c r="D3072" s="11">
        <f>Rend_Filetadores[[#This Row],[Filé produzido (kg)]]-Rend_Filetadores[[#This Row],[Correção]]</f>
        <v>0</v>
      </c>
      <c r="E3072" s="16"/>
      <c r="F3072" s="16"/>
      <c r="G3072" s="12" t="str">
        <f t="shared" si="48"/>
        <v/>
      </c>
      <c r="H3072" s="13">
        <f>COUNTIF(Rend_Filetadores[Data],Rend_Filetadores[[#This Row],[Data]])</f>
        <v>0</v>
      </c>
      <c r="I3072" s="23" t="str">
        <f>IFERROR(Rend_Filetadores[[#This Row],[Filé produzido (kg)]]/SUMIF(Rend_Filetadores[Data],Rend_Filetadores[[#This Row],[Data]],Rend_Filetadores[Filé produzido (kg)]),"")</f>
        <v/>
      </c>
    </row>
    <row r="3073" spans="1:9" x14ac:dyDescent="0.3">
      <c r="A3073" s="8"/>
      <c r="B3073" s="9"/>
      <c r="C3073" s="32"/>
      <c r="D3073" s="11">
        <f>Rend_Filetadores[[#This Row],[Filé produzido (kg)]]-Rend_Filetadores[[#This Row],[Correção]]</f>
        <v>0</v>
      </c>
      <c r="E3073" s="16"/>
      <c r="F3073" s="16"/>
      <c r="G3073" s="12" t="str">
        <f t="shared" si="48"/>
        <v/>
      </c>
      <c r="H3073" s="13">
        <f>COUNTIF(Rend_Filetadores[Data],Rend_Filetadores[[#This Row],[Data]])</f>
        <v>0</v>
      </c>
      <c r="I3073" s="23" t="str">
        <f>IFERROR(Rend_Filetadores[[#This Row],[Filé produzido (kg)]]/SUMIF(Rend_Filetadores[Data],Rend_Filetadores[[#This Row],[Data]],Rend_Filetadores[Filé produzido (kg)]),"")</f>
        <v/>
      </c>
    </row>
    <row r="3074" spans="1:9" x14ac:dyDescent="0.3">
      <c r="A3074" s="8"/>
      <c r="B3074" s="9"/>
      <c r="C3074" s="32"/>
      <c r="D3074" s="11">
        <f>Rend_Filetadores[[#This Row],[Filé produzido (kg)]]-Rend_Filetadores[[#This Row],[Correção]]</f>
        <v>0</v>
      </c>
      <c r="E3074" s="16"/>
      <c r="F3074" s="16"/>
      <c r="G3074" s="12" t="str">
        <f t="shared" si="48"/>
        <v/>
      </c>
      <c r="H3074" s="13">
        <f>COUNTIF(Rend_Filetadores[Data],Rend_Filetadores[[#This Row],[Data]])</f>
        <v>0</v>
      </c>
      <c r="I3074" s="23" t="str">
        <f>IFERROR(Rend_Filetadores[[#This Row],[Filé produzido (kg)]]/SUMIF(Rend_Filetadores[Data],Rend_Filetadores[[#This Row],[Data]],Rend_Filetadores[Filé produzido (kg)]),"")</f>
        <v/>
      </c>
    </row>
    <row r="3075" spans="1:9" x14ac:dyDescent="0.3">
      <c r="A3075" s="8"/>
      <c r="B3075" s="9"/>
      <c r="C3075" s="32"/>
      <c r="D3075" s="11">
        <f>Rend_Filetadores[[#This Row],[Filé produzido (kg)]]-Rend_Filetadores[[#This Row],[Correção]]</f>
        <v>0</v>
      </c>
      <c r="E3075" s="16"/>
      <c r="F3075" s="16"/>
      <c r="G3075" s="12" t="str">
        <f t="shared" si="48"/>
        <v/>
      </c>
      <c r="H3075" s="13">
        <f>COUNTIF(Rend_Filetadores[Data],Rend_Filetadores[[#This Row],[Data]])</f>
        <v>0</v>
      </c>
      <c r="I3075" s="23" t="str">
        <f>IFERROR(Rend_Filetadores[[#This Row],[Filé produzido (kg)]]/SUMIF(Rend_Filetadores[Data],Rend_Filetadores[[#This Row],[Data]],Rend_Filetadores[Filé produzido (kg)]),"")</f>
        <v/>
      </c>
    </row>
    <row r="3076" spans="1:9" x14ac:dyDescent="0.3">
      <c r="A3076" s="8"/>
      <c r="B3076" s="9"/>
      <c r="C3076" s="32"/>
      <c r="D3076" s="11">
        <f>Rend_Filetadores[[#This Row],[Filé produzido (kg)]]-Rend_Filetadores[[#This Row],[Correção]]</f>
        <v>0</v>
      </c>
      <c r="E3076" s="16"/>
      <c r="F3076" s="16"/>
      <c r="G3076" s="12" t="str">
        <f t="shared" si="48"/>
        <v/>
      </c>
      <c r="H3076" s="13">
        <f>COUNTIF(Rend_Filetadores[Data],Rend_Filetadores[[#This Row],[Data]])</f>
        <v>0</v>
      </c>
      <c r="I3076" s="23" t="str">
        <f>IFERROR(Rend_Filetadores[[#This Row],[Filé produzido (kg)]]/SUMIF(Rend_Filetadores[Data],Rend_Filetadores[[#This Row],[Data]],Rend_Filetadores[Filé produzido (kg)]),"")</f>
        <v/>
      </c>
    </row>
    <row r="3077" spans="1:9" x14ac:dyDescent="0.3">
      <c r="A3077" s="8"/>
      <c r="B3077" s="9"/>
      <c r="C3077" s="32"/>
      <c r="D3077" s="11">
        <f>Rend_Filetadores[[#This Row],[Filé produzido (kg)]]-Rend_Filetadores[[#This Row],[Correção]]</f>
        <v>0</v>
      </c>
      <c r="E3077" s="16"/>
      <c r="F3077" s="16"/>
      <c r="G3077" s="12" t="str">
        <f t="shared" si="48"/>
        <v/>
      </c>
      <c r="H3077" s="13">
        <f>COUNTIF(Rend_Filetadores[Data],Rend_Filetadores[[#This Row],[Data]])</f>
        <v>0</v>
      </c>
      <c r="I3077" s="23" t="str">
        <f>IFERROR(Rend_Filetadores[[#This Row],[Filé produzido (kg)]]/SUMIF(Rend_Filetadores[Data],Rend_Filetadores[[#This Row],[Data]],Rend_Filetadores[Filé produzido (kg)]),"")</f>
        <v/>
      </c>
    </row>
    <row r="3078" spans="1:9" x14ac:dyDescent="0.3">
      <c r="A3078" s="8"/>
      <c r="B3078" s="9"/>
      <c r="C3078" s="32"/>
      <c r="D3078" s="11">
        <f>Rend_Filetadores[[#This Row],[Filé produzido (kg)]]-Rend_Filetadores[[#This Row],[Correção]]</f>
        <v>0</v>
      </c>
      <c r="E3078" s="16"/>
      <c r="F3078" s="16"/>
      <c r="G3078" s="12" t="str">
        <f t="shared" si="48"/>
        <v/>
      </c>
      <c r="H3078" s="13">
        <f>COUNTIF(Rend_Filetadores[Data],Rend_Filetadores[[#This Row],[Data]])</f>
        <v>0</v>
      </c>
      <c r="I3078" s="23" t="str">
        <f>IFERROR(Rend_Filetadores[[#This Row],[Filé produzido (kg)]]/SUMIF(Rend_Filetadores[Data],Rend_Filetadores[[#This Row],[Data]],Rend_Filetadores[Filé produzido (kg)]),"")</f>
        <v/>
      </c>
    </row>
    <row r="3079" spans="1:9" x14ac:dyDescent="0.3">
      <c r="A3079" s="8"/>
      <c r="B3079" s="9"/>
      <c r="C3079" s="32"/>
      <c r="D3079" s="11">
        <f>Rend_Filetadores[[#This Row],[Filé produzido (kg)]]-Rend_Filetadores[[#This Row],[Correção]]</f>
        <v>0</v>
      </c>
      <c r="E3079" s="16"/>
      <c r="F3079" s="16"/>
      <c r="G3079" s="12" t="str">
        <f t="shared" si="48"/>
        <v/>
      </c>
      <c r="H3079" s="13">
        <f>COUNTIF(Rend_Filetadores[Data],Rend_Filetadores[[#This Row],[Data]])</f>
        <v>0</v>
      </c>
      <c r="I3079" s="23" t="str">
        <f>IFERROR(Rend_Filetadores[[#This Row],[Filé produzido (kg)]]/SUMIF(Rend_Filetadores[Data],Rend_Filetadores[[#This Row],[Data]],Rend_Filetadores[Filé produzido (kg)]),"")</f>
        <v/>
      </c>
    </row>
    <row r="3080" spans="1:9" x14ac:dyDescent="0.3">
      <c r="A3080" s="8"/>
      <c r="B3080" s="9"/>
      <c r="C3080" s="32"/>
      <c r="D3080" s="11">
        <f>Rend_Filetadores[[#This Row],[Filé produzido (kg)]]-Rend_Filetadores[[#This Row],[Correção]]</f>
        <v>0</v>
      </c>
      <c r="E3080" s="16"/>
      <c r="F3080" s="16"/>
      <c r="G3080" s="12" t="str">
        <f t="shared" si="48"/>
        <v/>
      </c>
      <c r="H3080" s="13">
        <f>COUNTIF(Rend_Filetadores[Data],Rend_Filetadores[[#This Row],[Data]])</f>
        <v>0</v>
      </c>
      <c r="I3080" s="23" t="str">
        <f>IFERROR(Rend_Filetadores[[#This Row],[Filé produzido (kg)]]/SUMIF(Rend_Filetadores[Data],Rend_Filetadores[[#This Row],[Data]],Rend_Filetadores[Filé produzido (kg)]),"")</f>
        <v/>
      </c>
    </row>
    <row r="3081" spans="1:9" x14ac:dyDescent="0.3">
      <c r="A3081" s="8"/>
      <c r="B3081" s="9"/>
      <c r="C3081" s="32"/>
      <c r="D3081" s="11">
        <f>Rend_Filetadores[[#This Row],[Filé produzido (kg)]]-Rend_Filetadores[[#This Row],[Correção]]</f>
        <v>0</v>
      </c>
      <c r="E3081" s="16"/>
      <c r="F3081" s="16"/>
      <c r="G3081" s="12" t="str">
        <f t="shared" si="48"/>
        <v/>
      </c>
      <c r="H3081" s="13">
        <f>COUNTIF(Rend_Filetadores[Data],Rend_Filetadores[[#This Row],[Data]])</f>
        <v>0</v>
      </c>
      <c r="I3081" s="23" t="str">
        <f>IFERROR(Rend_Filetadores[[#This Row],[Filé produzido (kg)]]/SUMIF(Rend_Filetadores[Data],Rend_Filetadores[[#This Row],[Data]],Rend_Filetadores[Filé produzido (kg)]),"")</f>
        <v/>
      </c>
    </row>
    <row r="3082" spans="1:9" x14ac:dyDescent="0.3">
      <c r="A3082" s="37" t="s">
        <v>53</v>
      </c>
      <c r="B3082" s="38"/>
      <c r="C3082" s="39">
        <f>SUBTOTAL(109,Rend_Filetadores[Peixe recebido (kg)])</f>
        <v>1200743.0200000016</v>
      </c>
      <c r="D3082" s="40">
        <f>SUBTOTAL(109,Rend_Filetadores[Filé produzido (kg) - Ajuste])</f>
        <v>499846.60500000103</v>
      </c>
      <c r="E3082" s="41">
        <f>SUBTOTAL(109,Rend_Filetadores[Filé produzido (kg)])</f>
        <v>500255.60500000103</v>
      </c>
      <c r="F3082" s="42">
        <f>SUBTOTAL(109,Rend_Filetadores[Correção])</f>
        <v>394</v>
      </c>
      <c r="G3082" s="43">
        <f>SUBTOTAL(101,Rend_Filetadores[Rend. (%)])</f>
        <v>0.41511149205597569</v>
      </c>
      <c r="H3082" s="44">
        <f>SUBTOTAL(102,H4:H3081)</f>
        <v>3078</v>
      </c>
      <c r="I3082" s="45">
        <f>SUBTOTAL(109,Rend_Filetadores[% part.])</f>
        <v>119.9999999999999</v>
      </c>
    </row>
    <row r="3083" spans="1:9" x14ac:dyDescent="0.3">
      <c r="C3083" s="46">
        <v>11508.1</v>
      </c>
      <c r="D3083" s="47"/>
    </row>
  </sheetData>
  <sheetProtection formatCells="0" formatColumns="0" formatRows="0" insertColumns="0" insertRows="0" insertHyperlinks="0" deleteColumns="0" deleteRows="0" sort="0" autoFilter="0" pivotTables="0"/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Rend. filetador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Ranon</dc:creator>
  <cp:lastModifiedBy>Felipe Ranon</cp:lastModifiedBy>
  <dcterms:created xsi:type="dcterms:W3CDTF">2025-06-25T18:12:43Z</dcterms:created>
  <dcterms:modified xsi:type="dcterms:W3CDTF">2025-07-02T18:03:33Z</dcterms:modified>
</cp:coreProperties>
</file>