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KP_anlyd\BKP ANLYD 19022014\MEUS DOCUMENTOS\BALANCETE\"/>
    </mc:Choice>
  </mc:AlternateContent>
  <bookViews>
    <workbookView xWindow="0" yWindow="0" windowWidth="24000" windowHeight="9135" activeTab="1"/>
  </bookViews>
  <sheets>
    <sheet name="Balanço Financeiro" sheetId="1" r:id="rId1"/>
    <sheet name="Balanço Orçamentario" sheetId="4" r:id="rId2"/>
    <sheet name="Balanço Patrimonial" sheetId="2" r:id="rId3"/>
    <sheet name="Fluxo de Caix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2" l="1"/>
  <c r="B46" i="2"/>
  <c r="D19" i="2"/>
  <c r="D12" i="2"/>
  <c r="D14" i="2" s="1"/>
  <c r="C35" i="4"/>
  <c r="B35" i="4"/>
  <c r="B32" i="4"/>
  <c r="C26" i="4"/>
  <c r="B26" i="4"/>
  <c r="C23" i="4"/>
  <c r="B23" i="4"/>
  <c r="C15" i="4"/>
  <c r="B43" i="1"/>
  <c r="B38" i="1"/>
  <c r="B34" i="1"/>
  <c r="B28" i="1"/>
  <c r="B30" i="1"/>
  <c r="B22" i="1"/>
  <c r="B16" i="1"/>
  <c r="B12" i="1"/>
  <c r="B24" i="1" s="1"/>
  <c r="B10" i="3"/>
  <c r="B48" i="3"/>
  <c r="B42" i="3"/>
  <c r="B38" i="3"/>
  <c r="B31" i="3"/>
  <c r="B23" i="3"/>
  <c r="B14" i="3"/>
  <c r="D21" i="2" l="1"/>
  <c r="B29" i="4"/>
  <c r="C29" i="4"/>
  <c r="B27" i="1"/>
  <c r="B46" i="1" s="1"/>
  <c r="B19" i="3"/>
</calcChain>
</file>

<file path=xl/sharedStrings.xml><?xml version="1.0" encoding="utf-8"?>
<sst xmlns="http://schemas.openxmlformats.org/spreadsheetml/2006/main" count="175" uniqueCount="141">
  <si>
    <t>DISPENDIOS</t>
  </si>
  <si>
    <t>ATIVO</t>
  </si>
  <si>
    <t>PASSIVO E PATRIMONIO LIQUIDO</t>
  </si>
  <si>
    <t>QUADRO DOS ATIVOS E PASSIVOS FINANCEIROS E PERMANENTES</t>
  </si>
  <si>
    <t>ATIVO(I)</t>
  </si>
  <si>
    <t>PASSSIVO(I)</t>
  </si>
  <si>
    <t>QUADRO DAS CONTAS DE COMPENSAÇÃO</t>
  </si>
  <si>
    <t>ATOS POTENCIAIS PASSIVOS</t>
  </si>
  <si>
    <t>QUADRO DO SUPERÁVIT/DÉFICIT FINANCEIRO</t>
  </si>
  <si>
    <t>FONTE DE RECURSOS</t>
  </si>
  <si>
    <t>FLUXOS DE CAIXA DAS ATIVIDADES OPERACIONAIS</t>
  </si>
  <si>
    <t>FLUXOS DE CAIXA DAS ATIVIDADES DE INVESTIMENTO</t>
  </si>
  <si>
    <t>QUADRO DE RECEITAS DERIVADAS E ORIGINÁRIAS</t>
  </si>
  <si>
    <t>RECEITAS DERIVADAS E ORIGINÁRIAS</t>
  </si>
  <si>
    <t>TRANSFERÊNCIAS CONCEDIDAS</t>
  </si>
  <si>
    <t>Total dos Desembolsos de Pessoal e Demais Despesas por Função</t>
  </si>
  <si>
    <t>QUADRO DE JUROS E ENCARGOS DA DÍVIDA</t>
  </si>
  <si>
    <t>MINISTÉRIO PÚBLICO</t>
  </si>
  <si>
    <t>DEPARTAMENTO FINANCEIRO</t>
  </si>
  <si>
    <t xml:space="preserve">DEMONSTRAÇÃO DOS FLUXOS DE CAIXA </t>
  </si>
  <si>
    <t>INGRESSOS</t>
  </si>
  <si>
    <t>TRANSFERENCIAS CORRENTES RECEBIDAS</t>
  </si>
  <si>
    <t>OUTROS INGRESSOS OPERACIONAIS</t>
  </si>
  <si>
    <t>DESEMBOLSOS</t>
  </si>
  <si>
    <t>PESSOAL E DEMAIS DESPESAS</t>
  </si>
  <si>
    <t>TRANSFERENCIAS CONCEDIDAS</t>
  </si>
  <si>
    <t>OUTROS DESEMBOLSOS OPERACIONAIS</t>
  </si>
  <si>
    <t>Fluxo de caixa líquido das atividades operacionais(I)</t>
  </si>
  <si>
    <t>AQUISIÇÃO DE ATIVO NAO CIRCULANTE</t>
  </si>
  <si>
    <t>OUTROS DESEMBOLSOS DE INVESTIMENTOS</t>
  </si>
  <si>
    <t>Fluxo de caixa líq. das atividades de investimentos(II)</t>
  </si>
  <si>
    <t>Fluxo de caixa líq. das atividades de financiamento(III)</t>
  </si>
  <si>
    <t>Caixa e Equivalentes de caixa inicial</t>
  </si>
  <si>
    <t>Caixa e Equivalentes de caixa final</t>
  </si>
  <si>
    <t>INTRAGOVERNAMENTAIS</t>
  </si>
  <si>
    <t>Total das Transferências Recebidas</t>
  </si>
  <si>
    <t>Total das Transferências Concedidas</t>
  </si>
  <si>
    <t>QUADRO DE DESEMBOLSO DE PESSOAL E DEMAIS DESPESAS POR FUNÇÃO</t>
  </si>
  <si>
    <t>03-ESSENCIAL A JUSTICA</t>
  </si>
  <si>
    <t>09-PREVIDENCIA SOCIAL</t>
  </si>
  <si>
    <t>28-ENCARGOS ESPECIAIS</t>
  </si>
  <si>
    <t>EXECÍCIO DE 2016</t>
  </si>
  <si>
    <t>GERAÇÃO LÍQ.DE CAIXA E EQUIV. CAIXA(I+II+III)</t>
  </si>
  <si>
    <t>Total dos Juros e Encargos da Dívida</t>
  </si>
  <si>
    <t>BALANÇO FINANCEIRO</t>
  </si>
  <si>
    <t>TRANSFERENCIAS FINANCEIRAS RECEBIDAS (II)</t>
  </si>
  <si>
    <t>TRANSF.RECEBIDAS P/EXECUCAO ORCAMENTARIA</t>
  </si>
  <si>
    <t>TRANSF.RECEB.INDEP.EXECUCAO ORCAMENTARIA</t>
  </si>
  <si>
    <t>RECEBIMENTOS EXTRAORCAMENTARIOS (III)</t>
  </si>
  <si>
    <t>CONSIGNACOES</t>
  </si>
  <si>
    <t>DEPOSITOS DE DIVERSAS ORIGENS</t>
  </si>
  <si>
    <t>RESTOS A PAGAR DO EXERCICIO-INSCRICAO</t>
  </si>
  <si>
    <t>GANHOS COM A DESINCORPORACAO DE PASSIVOS</t>
  </si>
  <si>
    <t>SALDO DO EXERCÍCIO ANTERIOR (IV)</t>
  </si>
  <si>
    <t>CAIXA E EQUIVALENTE DE CAIXA</t>
  </si>
  <si>
    <t>TOTAL (V) = (I+II+III+IV)</t>
  </si>
  <si>
    <t>DESPESA ORCAMENTARIA(VI)</t>
  </si>
  <si>
    <t>ORDINARIA</t>
  </si>
  <si>
    <t>RECURSOS ORDINARIOS DO TESOURO ESTADUAL</t>
  </si>
  <si>
    <t>VINCULADA</t>
  </si>
  <si>
    <t>REC.DESTINADOS A PREVIDENCIA SOCIAL-RPPS</t>
  </si>
  <si>
    <t>OUTRAS DESTINACOES DE RECURSOS</t>
  </si>
  <si>
    <t>TRANSFERENCIAS FINANCEIRAS CONCEDIDAS (VII)</t>
  </si>
  <si>
    <t>TRANSF.CONCEDIDAS P/EXECUCAO ORCAMENTARIA</t>
  </si>
  <si>
    <t>TRANSF.CONCEDIDAS P/APORTES RECURSOS P/O RPPS</t>
  </si>
  <si>
    <t>PAGAMENTOS EXTRAORCAMENTARIOS (VIII)</t>
  </si>
  <si>
    <t>RESTOS A PAGAR DE EXEC.ANTER.-BAIXA</t>
  </si>
  <si>
    <t>SALDO PARA O EXERCICIO SEGUINTE (IX)</t>
  </si>
  <si>
    <t>DEPOSITOS RESTITUIVEIS E VAL.VINCULADOS</t>
  </si>
  <si>
    <t>TOTAL (X) = (VI+VII+VIII+IX)</t>
  </si>
  <si>
    <t>Recursos Arrec. em Exerc.Ant(III)</t>
  </si>
  <si>
    <t>SUBTOTAL DAS RECEITAS(IV)=(I+II+III)</t>
  </si>
  <si>
    <t>OPERAÇÕES CRÉDITO/REFINANCIAMENTO(V)</t>
  </si>
  <si>
    <t>SUBTOTAL C/ REFINANCIAMEN(VI)=(IV+V)</t>
  </si>
  <si>
    <t>DÉFICIT (VII)</t>
  </si>
  <si>
    <t>TOTAL (VIII)=(VI+VII)</t>
  </si>
  <si>
    <t>SALDOS EXERCÍCIOS ANTERIORES</t>
  </si>
  <si>
    <t>(UTILIZADOS P/ CRÉDITOS ADICIONAIS)</t>
  </si>
  <si>
    <t>Superávit Financeiro</t>
  </si>
  <si>
    <t>Reabertura de Créditos Adicionais</t>
  </si>
  <si>
    <t>PAGOS</t>
  </si>
  <si>
    <t>BALANÇO ORÇAMENTÁRIO</t>
  </si>
  <si>
    <t>SUPERAVIT FINANCEIRO</t>
  </si>
  <si>
    <t>DESPESAS ORÇAMENTÁRIAS</t>
  </si>
  <si>
    <t>DOTAÇÃO ATUALIZADA</t>
  </si>
  <si>
    <t>DESPESAS CORRENTES(IX)</t>
  </si>
  <si>
    <t>PESSOAL E ENCARGOS SOCIAIS</t>
  </si>
  <si>
    <t>OUTRAS DESPESAS CORRENTES</t>
  </si>
  <si>
    <t>DESPESAS DE CAPITAL(X)</t>
  </si>
  <si>
    <t>INVESTIMENTOS</t>
  </si>
  <si>
    <t>INVERSOES FINANCEIRAS</t>
  </si>
  <si>
    <t>SUBTOTAL DESPESAS(XIII)=(IX+X+XI+XII</t>
  </si>
  <si>
    <t>EXECUÇÃO DE RPN LIQUIDADOS</t>
  </si>
  <si>
    <t>DEZ EXE ANTERIOR</t>
  </si>
  <si>
    <t>DESPESAS CORRENTES</t>
  </si>
  <si>
    <t>DESPESAS DE CAPITAL</t>
  </si>
  <si>
    <t>TOTAL</t>
  </si>
  <si>
    <t>RECEITAS ORÇAMENTÁRIAS</t>
  </si>
  <si>
    <t>PREVISÃO ATUALIZADA</t>
  </si>
  <si>
    <t>RECEITAS REALIZADAS</t>
  </si>
  <si>
    <t>DESPESA EMPENHADA</t>
  </si>
  <si>
    <t xml:space="preserve"> </t>
  </si>
  <si>
    <t>ATIVO CIRCULANTE</t>
  </si>
  <si>
    <t>DEMAIS CREDITOS E VALORES A CURTO PRAZO</t>
  </si>
  <si>
    <t>ESTOQUES</t>
  </si>
  <si>
    <t>TOTAL DO ATIVO CIRCULANTE</t>
  </si>
  <si>
    <t>ATIVO NAO CIRCULANTE</t>
  </si>
  <si>
    <t>IMOBILIZADO</t>
  </si>
  <si>
    <t>INTANGIVEL</t>
  </si>
  <si>
    <t>TOTAL DO ATIVO NAO CIRCULANTE</t>
  </si>
  <si>
    <t>TOTAL DO ATIVO</t>
  </si>
  <si>
    <t>PASSIVO CIRCULANTE</t>
  </si>
  <si>
    <t>FORNECEDORES E CONTAS A PAGAR A CURTO PRAZO</t>
  </si>
  <si>
    <t>DEMAIS OBRIGACOES A CURTO PRAZO</t>
  </si>
  <si>
    <t>TOTAL DO PASSIVO CIRCULANTE</t>
  </si>
  <si>
    <t>TOTAL DO PASSIVO</t>
  </si>
  <si>
    <t>PATRIMONIO LIQUIDO</t>
  </si>
  <si>
    <t>RESULTADOS ACUMULADOS</t>
  </si>
  <si>
    <t>TOTAL DO PATRIMÔNIO LÍQUIDO</t>
  </si>
  <si>
    <t>TOTAL DO PASSIVO E PATRIMÔNIO LÍQUIDO</t>
  </si>
  <si>
    <t>GARANTIAS E CONTRAGARANTIAS RECEBIDAS</t>
  </si>
  <si>
    <t>TOTAL DOS ATOS POTENCIAIS ATIVOS</t>
  </si>
  <si>
    <t>OBRIGACOES CONTRATUAIS</t>
  </si>
  <si>
    <t>TOTAL DOS ATOS POTENCIAIS PASSIVOS</t>
  </si>
  <si>
    <t>01-RECURSOS ORDINARIOS DO TESOURO ESTADUAL</t>
  </si>
  <si>
    <t>15-REC.PROV.DE TRANSF.-CONVENIOS E OUTROS</t>
  </si>
  <si>
    <t>18-RECURSOS DESTINADOS A FUNDOS DOS PODERES</t>
  </si>
  <si>
    <t>50-OUTRAS DESTINACOES DE RECURSOS</t>
  </si>
  <si>
    <t>Total das Fontes de Recursos</t>
  </si>
  <si>
    <t xml:space="preserve">ATIVO FINANCEIRO                                     </t>
  </si>
  <si>
    <t xml:space="preserve">ATIVO PERMANENTE                                     </t>
  </si>
  <si>
    <t xml:space="preserve">TOTAL DO ATIVO                                          </t>
  </si>
  <si>
    <t xml:space="preserve">PASSIVO FINANCEIRO                                    </t>
  </si>
  <si>
    <t xml:space="preserve">TOTAL DO PASSIVO                                          </t>
  </si>
  <si>
    <t xml:space="preserve">SALDO PATRIMONIAL(III)=(I-II)                          </t>
  </si>
  <si>
    <t>MARCOS ANTÔNIO FERREIRA DAS NEVES</t>
  </si>
  <si>
    <t>ANLYD SERIO FRANÇA JUNIOR</t>
  </si>
  <si>
    <t>Procurador Geral de Justiça</t>
  </si>
  <si>
    <t>Diretor do Departamento Financeiro</t>
  </si>
  <si>
    <t>Diretor DEFIN</t>
  </si>
  <si>
    <t>MARCOS ANTONIO FERREIRA DAS NEVES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</si>
</sst>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3" xfId="0" applyFont="1" applyBorder="1"/>
    <xf numFmtId="4" fontId="2" fillId="0" borderId="4" xfId="0" applyNumberFormat="1" applyFont="1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3" fontId="0" fillId="0" borderId="0" xfId="1" applyFont="1"/>
    <xf numFmtId="0" fontId="0" fillId="0" borderId="3" xfId="0" applyBorder="1" applyAlignment="1">
      <alignment vertical="center"/>
    </xf>
    <xf numFmtId="43" fontId="2" fillId="0" borderId="4" xfId="1" applyFont="1" applyBorder="1"/>
    <xf numFmtId="43" fontId="0" fillId="0" borderId="4" xfId="1" applyFont="1" applyBorder="1"/>
    <xf numFmtId="43" fontId="0" fillId="0" borderId="6" xfId="1" applyFont="1" applyBorder="1"/>
    <xf numFmtId="164" fontId="2" fillId="0" borderId="4" xfId="1" applyNumberFormat="1" applyFont="1" applyBorder="1"/>
    <xf numFmtId="43" fontId="2" fillId="0" borderId="4" xfId="1" applyNumberFormat="1" applyFont="1" applyBorder="1"/>
    <xf numFmtId="43" fontId="0" fillId="0" borderId="0" xfId="0" applyNumberFormat="1"/>
    <xf numFmtId="0" fontId="0" fillId="0" borderId="3" xfId="0" applyFont="1" applyBorder="1"/>
    <xf numFmtId="43" fontId="2" fillId="0" borderId="4" xfId="1" applyFont="1" applyBorder="1" applyAlignment="1">
      <alignment horizontal="center"/>
    </xf>
    <xf numFmtId="43" fontId="0" fillId="0" borderId="10" xfId="1" applyFont="1" applyBorder="1"/>
    <xf numFmtId="43" fontId="2" fillId="0" borderId="10" xfId="1" applyFont="1" applyBorder="1"/>
    <xf numFmtId="43" fontId="1" fillId="0" borderId="4" xfId="1" applyFont="1" applyBorder="1"/>
    <xf numFmtId="43" fontId="0" fillId="0" borderId="9" xfId="1" applyFont="1" applyBorder="1"/>
    <xf numFmtId="43" fontId="2" fillId="0" borderId="9" xfId="1" applyFont="1" applyBorder="1"/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0" fontId="0" fillId="0" borderId="0" xfId="0" applyFont="1"/>
    <xf numFmtId="43" fontId="0" fillId="0" borderId="9" xfId="1" applyFont="1" applyBorder="1" applyAlignment="1"/>
    <xf numFmtId="43" fontId="0" fillId="0" borderId="4" xfId="1" applyFont="1" applyBorder="1" applyAlignment="1"/>
    <xf numFmtId="43" fontId="2" fillId="0" borderId="9" xfId="1" applyFont="1" applyBorder="1" applyAlignment="1"/>
    <xf numFmtId="43" fontId="2" fillId="0" borderId="4" xfId="1" applyFont="1" applyBorder="1" applyAlignment="1"/>
    <xf numFmtId="43" fontId="0" fillId="0" borderId="13" xfId="1" applyFont="1" applyBorder="1" applyAlignment="1"/>
    <xf numFmtId="43" fontId="0" fillId="0" borderId="6" xfId="1" applyFont="1" applyBorder="1" applyAlignment="1"/>
    <xf numFmtId="43" fontId="2" fillId="0" borderId="9" xfId="1" applyFont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/>
    <xf numFmtId="43" fontId="1" fillId="0" borderId="6" xfId="1" applyFont="1" applyBorder="1"/>
    <xf numFmtId="43" fontId="0" fillId="0" borderId="4" xfId="1" applyFont="1" applyBorder="1" applyAlignment="1">
      <alignment vertical="center"/>
    </xf>
    <xf numFmtId="0" fontId="0" fillId="0" borderId="6" xfId="0" applyBorder="1"/>
    <xf numFmtId="43" fontId="0" fillId="0" borderId="16" xfId="1" applyFont="1" applyBorder="1" applyAlignment="1"/>
    <xf numFmtId="43" fontId="1" fillId="0" borderId="16" xfId="1" applyFont="1" applyBorder="1"/>
    <xf numFmtId="43" fontId="2" fillId="0" borderId="16" xfId="1" applyFont="1" applyBorder="1"/>
    <xf numFmtId="43" fontId="0" fillId="0" borderId="17" xfId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2571750</xdr:colOff>
      <xdr:row>0</xdr:row>
      <xdr:rowOff>0</xdr:rowOff>
    </xdr:from>
    <xdr:to>
      <xdr:col>0</xdr:col>
      <xdr:colOff>3352800</xdr:colOff>
      <xdr:row>4</xdr:row>
      <xdr:rowOff>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0"/>
          <a:ext cx="7810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3200400</xdr:colOff>
      <xdr:row>0</xdr:row>
      <xdr:rowOff>0</xdr:rowOff>
    </xdr:from>
    <xdr:to>
      <xdr:col>0</xdr:col>
      <xdr:colOff>3981450</xdr:colOff>
      <xdr:row>4</xdr:row>
      <xdr:rowOff>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0"/>
          <a:ext cx="7810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38100</xdr:rowOff>
    </xdr:from>
    <xdr:to>
      <xdr:col>1</xdr:col>
      <xdr:colOff>1485900</xdr:colOff>
      <xdr:row>4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38100"/>
          <a:ext cx="7810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2619375</xdr:colOff>
      <xdr:row>0</xdr:row>
      <xdr:rowOff>0</xdr:rowOff>
    </xdr:from>
    <xdr:to>
      <xdr:col>0</xdr:col>
      <xdr:colOff>3400425</xdr:colOff>
      <xdr:row>4</xdr:row>
      <xdr:rowOff>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0"/>
          <a:ext cx="7810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"/>
  <sheetViews>
    <sheetView topLeftCell="A31" workbookViewId="0">
      <selection activeCell="A52" sqref="A52:B52"/>
    </sheetView>
  </sheetViews>
  <sheetFormatPr defaultRowHeight="15" x14ac:dyDescent="0.25"/>
  <cols>
    <col min="1" max="2" width="50.85546875" customWidth="1"/>
  </cols>
  <sheetData>
    <row r="2" spans="1:2" x14ac:dyDescent="0.25">
      <c r="B2" s="6"/>
    </row>
    <row r="3" spans="1:2" x14ac:dyDescent="0.25">
      <c r="B3" s="6"/>
    </row>
    <row r="4" spans="1:2" x14ac:dyDescent="0.25">
      <c r="B4" s="6"/>
    </row>
    <row r="5" spans="1:2" x14ac:dyDescent="0.25">
      <c r="B5" s="6"/>
    </row>
    <row r="6" spans="1:2" ht="16.5" thickBot="1" x14ac:dyDescent="0.3">
      <c r="A6" s="45" t="s">
        <v>17</v>
      </c>
      <c r="B6" s="45"/>
    </row>
    <row r="7" spans="1:2" x14ac:dyDescent="0.25">
      <c r="A7" s="46" t="s">
        <v>18</v>
      </c>
      <c r="B7" s="47"/>
    </row>
    <row r="8" spans="1:2" x14ac:dyDescent="0.25">
      <c r="A8" s="48" t="s">
        <v>41</v>
      </c>
      <c r="B8" s="49"/>
    </row>
    <row r="9" spans="1:2" x14ac:dyDescent="0.25">
      <c r="A9" s="48" t="s">
        <v>44</v>
      </c>
      <c r="B9" s="49"/>
    </row>
    <row r="10" spans="1:2" x14ac:dyDescent="0.25">
      <c r="A10" s="50" t="s">
        <v>10</v>
      </c>
      <c r="B10" s="51"/>
    </row>
    <row r="11" spans="1:2" x14ac:dyDescent="0.25">
      <c r="A11" s="1" t="s">
        <v>20</v>
      </c>
      <c r="B11" s="17"/>
    </row>
    <row r="12" spans="1:2" x14ac:dyDescent="0.25">
      <c r="A12" s="1" t="s">
        <v>45</v>
      </c>
      <c r="B12" s="8">
        <f>SUM(B13:B14)</f>
        <v>521621449.03000003</v>
      </c>
    </row>
    <row r="13" spans="1:2" x14ac:dyDescent="0.25">
      <c r="A13" s="3" t="s">
        <v>46</v>
      </c>
      <c r="B13" s="16">
        <v>520945475.22000003</v>
      </c>
    </row>
    <row r="14" spans="1:2" x14ac:dyDescent="0.25">
      <c r="A14" s="14" t="s">
        <v>47</v>
      </c>
      <c r="B14" s="18">
        <v>675973.81</v>
      </c>
    </row>
    <row r="15" spans="1:2" x14ac:dyDescent="0.25">
      <c r="A15" s="1"/>
      <c r="B15" s="8"/>
    </row>
    <row r="16" spans="1:2" x14ac:dyDescent="0.25">
      <c r="A16" s="1" t="s">
        <v>48</v>
      </c>
      <c r="B16" s="8">
        <f>SUM(B17:B20)</f>
        <v>121673056.14999999</v>
      </c>
    </row>
    <row r="17" spans="1:2" x14ac:dyDescent="0.25">
      <c r="A17" s="14" t="s">
        <v>49</v>
      </c>
      <c r="B17" s="18">
        <v>119485081.89</v>
      </c>
    </row>
    <row r="18" spans="1:2" x14ac:dyDescent="0.25">
      <c r="A18" s="14" t="s">
        <v>50</v>
      </c>
      <c r="B18" s="18">
        <v>590817.28000000003</v>
      </c>
    </row>
    <row r="19" spans="1:2" x14ac:dyDescent="0.25">
      <c r="A19" s="14" t="s">
        <v>51</v>
      </c>
      <c r="B19" s="18">
        <v>1593656.41</v>
      </c>
    </row>
    <row r="20" spans="1:2" x14ac:dyDescent="0.25">
      <c r="A20" s="14" t="s">
        <v>52</v>
      </c>
      <c r="B20" s="18">
        <v>3500.57</v>
      </c>
    </row>
    <row r="21" spans="1:2" x14ac:dyDescent="0.25">
      <c r="A21" s="48"/>
      <c r="B21" s="49"/>
    </row>
    <row r="22" spans="1:2" x14ac:dyDescent="0.25">
      <c r="A22" s="1" t="s">
        <v>53</v>
      </c>
      <c r="B22" s="8">
        <f>SUM(B23)</f>
        <v>122556066.01000001</v>
      </c>
    </row>
    <row r="23" spans="1:2" x14ac:dyDescent="0.25">
      <c r="A23" s="3" t="s">
        <v>54</v>
      </c>
      <c r="B23" s="9">
        <v>122556066.01000001</v>
      </c>
    </row>
    <row r="24" spans="1:2" x14ac:dyDescent="0.25">
      <c r="A24" s="1" t="s">
        <v>55</v>
      </c>
      <c r="B24" s="8">
        <f>SUM(B12,B16,B22)</f>
        <v>765850571.19000006</v>
      </c>
    </row>
    <row r="25" spans="1:2" x14ac:dyDescent="0.25">
      <c r="A25" s="3"/>
      <c r="B25" s="9"/>
    </row>
    <row r="26" spans="1:2" x14ac:dyDescent="0.25">
      <c r="A26" s="43" t="s">
        <v>0</v>
      </c>
      <c r="B26" s="44"/>
    </row>
    <row r="27" spans="1:2" x14ac:dyDescent="0.25">
      <c r="A27" s="1" t="s">
        <v>56</v>
      </c>
      <c r="B27" s="8">
        <f>SUM(B28,B30)</f>
        <v>507351354.81999999</v>
      </c>
    </row>
    <row r="28" spans="1:2" x14ac:dyDescent="0.25">
      <c r="A28" s="1" t="s">
        <v>57</v>
      </c>
      <c r="B28" s="8">
        <f>SUM(B29)</f>
        <v>463898658.64999998</v>
      </c>
    </row>
    <row r="29" spans="1:2" x14ac:dyDescent="0.25">
      <c r="A29" s="14" t="s">
        <v>58</v>
      </c>
      <c r="B29" s="18">
        <v>463898658.64999998</v>
      </c>
    </row>
    <row r="30" spans="1:2" x14ac:dyDescent="0.25">
      <c r="A30" s="1" t="s">
        <v>59</v>
      </c>
      <c r="B30" s="12">
        <f>SUM(B31:B32)</f>
        <v>43452696.170000002</v>
      </c>
    </row>
    <row r="31" spans="1:2" x14ac:dyDescent="0.25">
      <c r="A31" s="14" t="s">
        <v>60</v>
      </c>
      <c r="B31" s="18">
        <v>42163130.039999999</v>
      </c>
    </row>
    <row r="32" spans="1:2" x14ac:dyDescent="0.25">
      <c r="A32" s="14" t="s">
        <v>61</v>
      </c>
      <c r="B32" s="18">
        <v>1289566.1299999999</v>
      </c>
    </row>
    <row r="33" spans="1:2" x14ac:dyDescent="0.25">
      <c r="A33" s="3"/>
      <c r="B33" s="9"/>
    </row>
    <row r="34" spans="1:2" x14ac:dyDescent="0.25">
      <c r="A34" s="21" t="s">
        <v>62</v>
      </c>
      <c r="B34" s="2">
        <f>SUM(B35:B36)</f>
        <v>23648980.07</v>
      </c>
    </row>
    <row r="35" spans="1:2" x14ac:dyDescent="0.25">
      <c r="A35" s="7" t="s">
        <v>63</v>
      </c>
      <c r="B35" s="4">
        <v>1925973.81</v>
      </c>
    </row>
    <row r="36" spans="1:2" x14ac:dyDescent="0.25">
      <c r="A36" s="7" t="s">
        <v>64</v>
      </c>
      <c r="B36" s="4">
        <v>21723006.260000002</v>
      </c>
    </row>
    <row r="37" spans="1:2" x14ac:dyDescent="0.25">
      <c r="A37" s="3"/>
      <c r="B37" s="9"/>
    </row>
    <row r="38" spans="1:2" x14ac:dyDescent="0.25">
      <c r="A38" s="21" t="s">
        <v>65</v>
      </c>
      <c r="B38" s="2">
        <f>SUM(B39:B41)</f>
        <v>121453029.12</v>
      </c>
    </row>
    <row r="39" spans="1:2" x14ac:dyDescent="0.25">
      <c r="A39" s="7" t="s">
        <v>49</v>
      </c>
      <c r="B39" s="4">
        <v>119487385.36</v>
      </c>
    </row>
    <row r="40" spans="1:2" x14ac:dyDescent="0.25">
      <c r="A40" s="7" t="s">
        <v>50</v>
      </c>
      <c r="B40" s="4">
        <v>526337.5</v>
      </c>
    </row>
    <row r="41" spans="1:2" x14ac:dyDescent="0.25">
      <c r="A41" s="7" t="s">
        <v>66</v>
      </c>
      <c r="B41" s="4">
        <v>1439306.26</v>
      </c>
    </row>
    <row r="42" spans="1:2" x14ac:dyDescent="0.25">
      <c r="A42" s="3"/>
      <c r="B42" s="9"/>
    </row>
    <row r="43" spans="1:2" x14ac:dyDescent="0.25">
      <c r="A43" s="21" t="s">
        <v>67</v>
      </c>
      <c r="B43" s="2">
        <f>SUM(B44:B45)</f>
        <v>113397207.18000001</v>
      </c>
    </row>
    <row r="44" spans="1:2" x14ac:dyDescent="0.25">
      <c r="A44" s="7" t="s">
        <v>54</v>
      </c>
      <c r="B44" s="4">
        <v>113321264.87</v>
      </c>
    </row>
    <row r="45" spans="1:2" x14ac:dyDescent="0.25">
      <c r="A45" s="7" t="s">
        <v>68</v>
      </c>
      <c r="B45" s="4">
        <v>75942.31</v>
      </c>
    </row>
    <row r="46" spans="1:2" x14ac:dyDescent="0.25">
      <c r="A46" s="21" t="s">
        <v>69</v>
      </c>
      <c r="B46" s="2">
        <f>SUM(B27,B34,B38,B43)</f>
        <v>765850571.19000006</v>
      </c>
    </row>
    <row r="47" spans="1:2" ht="15.75" thickBot="1" x14ac:dyDescent="0.3">
      <c r="A47" s="5"/>
      <c r="B47" s="10"/>
    </row>
    <row r="52" spans="1:2" x14ac:dyDescent="0.25">
      <c r="A52" s="42" t="s">
        <v>136</v>
      </c>
      <c r="B52" s="42" t="s">
        <v>140</v>
      </c>
    </row>
    <row r="53" spans="1:2" x14ac:dyDescent="0.25">
      <c r="A53" s="61" t="s">
        <v>139</v>
      </c>
      <c r="B53" s="61" t="s">
        <v>137</v>
      </c>
    </row>
  </sheetData>
  <mergeCells count="7">
    <mergeCell ref="A26:B26"/>
    <mergeCell ref="A6:B6"/>
    <mergeCell ref="A7:B7"/>
    <mergeCell ref="A8:B8"/>
    <mergeCell ref="A9:B9"/>
    <mergeCell ref="A10:B10"/>
    <mergeCell ref="A21:B2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C89"/>
  <sheetViews>
    <sheetView tabSelected="1" topLeftCell="A22" workbookViewId="0">
      <selection activeCell="G43" sqref="G43"/>
    </sheetView>
  </sheetViews>
  <sheetFormatPr defaultRowHeight="15" x14ac:dyDescent="0.25"/>
  <cols>
    <col min="1" max="1" width="60.28515625" customWidth="1"/>
    <col min="2" max="2" width="23.42578125" style="6" bestFit="1" customWidth="1"/>
    <col min="3" max="3" width="22.5703125" style="6" bestFit="1" customWidth="1"/>
  </cols>
  <sheetData>
    <row r="5" spans="1:3" ht="16.5" thickBot="1" x14ac:dyDescent="0.3">
      <c r="A5" s="45" t="s">
        <v>17</v>
      </c>
      <c r="B5" s="45"/>
      <c r="C5" s="45"/>
    </row>
    <row r="6" spans="1:3" x14ac:dyDescent="0.25">
      <c r="A6" s="46" t="s">
        <v>18</v>
      </c>
      <c r="B6" s="52"/>
      <c r="C6" s="47"/>
    </row>
    <row r="7" spans="1:3" x14ac:dyDescent="0.25">
      <c r="A7" s="48" t="s">
        <v>41</v>
      </c>
      <c r="B7" s="53"/>
      <c r="C7" s="49"/>
    </row>
    <row r="8" spans="1:3" x14ac:dyDescent="0.25">
      <c r="A8" s="48" t="s">
        <v>81</v>
      </c>
      <c r="B8" s="53"/>
      <c r="C8" s="49"/>
    </row>
    <row r="9" spans="1:3" x14ac:dyDescent="0.25">
      <c r="A9" s="22" t="s">
        <v>97</v>
      </c>
      <c r="B9" s="28" t="s">
        <v>98</v>
      </c>
      <c r="C9" s="29" t="s">
        <v>99</v>
      </c>
    </row>
    <row r="10" spans="1:3" x14ac:dyDescent="0.25">
      <c r="A10" s="14" t="s">
        <v>70</v>
      </c>
      <c r="B10" s="19"/>
      <c r="C10" s="18"/>
    </row>
    <row r="11" spans="1:3" x14ac:dyDescent="0.25">
      <c r="A11" s="14" t="s">
        <v>71</v>
      </c>
      <c r="B11" s="19"/>
      <c r="C11" s="18"/>
    </row>
    <row r="12" spans="1:3" x14ac:dyDescent="0.25">
      <c r="A12" s="14" t="s">
        <v>72</v>
      </c>
      <c r="B12" s="19"/>
      <c r="C12" s="18"/>
    </row>
    <row r="13" spans="1:3" x14ac:dyDescent="0.25">
      <c r="A13" s="14" t="s">
        <v>73</v>
      </c>
      <c r="B13" s="19"/>
      <c r="C13" s="18"/>
    </row>
    <row r="14" spans="1:3" x14ac:dyDescent="0.25">
      <c r="A14" s="14" t="s">
        <v>74</v>
      </c>
      <c r="B14" s="19" t="s">
        <v>101</v>
      </c>
      <c r="C14" s="18">
        <v>507351354.81999999</v>
      </c>
    </row>
    <row r="15" spans="1:3" x14ac:dyDescent="0.25">
      <c r="A15" s="1" t="s">
        <v>75</v>
      </c>
      <c r="B15" s="20"/>
      <c r="C15" s="8">
        <f>SUM(C14)</f>
        <v>507351354.81999999</v>
      </c>
    </row>
    <row r="16" spans="1:3" x14ac:dyDescent="0.25">
      <c r="A16" s="14" t="s">
        <v>76</v>
      </c>
      <c r="B16" s="19"/>
      <c r="C16" s="18"/>
    </row>
    <row r="17" spans="1:3" x14ac:dyDescent="0.25">
      <c r="A17" s="14" t="s">
        <v>77</v>
      </c>
      <c r="B17" s="19"/>
      <c r="C17" s="18"/>
    </row>
    <row r="18" spans="1:3" x14ac:dyDescent="0.25">
      <c r="A18" s="14" t="s">
        <v>78</v>
      </c>
      <c r="B18" s="19"/>
      <c r="C18" s="18"/>
    </row>
    <row r="19" spans="1:3" x14ac:dyDescent="0.25">
      <c r="A19" s="14" t="s">
        <v>79</v>
      </c>
      <c r="B19" s="19"/>
      <c r="C19" s="18"/>
    </row>
    <row r="20" spans="1:3" x14ac:dyDescent="0.25">
      <c r="A20" s="22" t="s">
        <v>82</v>
      </c>
      <c r="B20" s="28">
        <v>120337899.90000001</v>
      </c>
      <c r="C20" s="29">
        <v>44426000</v>
      </c>
    </row>
    <row r="21" spans="1:3" x14ac:dyDescent="0.25">
      <c r="A21" s="14"/>
      <c r="B21" s="19"/>
      <c r="C21" s="18"/>
    </row>
    <row r="22" spans="1:3" x14ac:dyDescent="0.25">
      <c r="A22" s="1" t="s">
        <v>83</v>
      </c>
      <c r="B22" s="20" t="s">
        <v>84</v>
      </c>
      <c r="C22" s="8" t="s">
        <v>100</v>
      </c>
    </row>
    <row r="23" spans="1:3" x14ac:dyDescent="0.25">
      <c r="A23" s="1" t="s">
        <v>85</v>
      </c>
      <c r="B23" s="20">
        <f>SUM(B24:B25)</f>
        <v>529309217.19</v>
      </c>
      <c r="C23" s="8">
        <f>SUM(C24:C25)</f>
        <v>494539567.94</v>
      </c>
    </row>
    <row r="24" spans="1:3" x14ac:dyDescent="0.25">
      <c r="A24" s="14" t="s">
        <v>86</v>
      </c>
      <c r="B24" s="19">
        <v>429407418.19</v>
      </c>
      <c r="C24" s="18">
        <v>407162890.69999999</v>
      </c>
    </row>
    <row r="25" spans="1:3" x14ac:dyDescent="0.25">
      <c r="A25" s="14" t="s">
        <v>87</v>
      </c>
      <c r="B25" s="19">
        <v>99901799</v>
      </c>
      <c r="C25" s="18">
        <v>87376677.239999995</v>
      </c>
    </row>
    <row r="26" spans="1:3" x14ac:dyDescent="0.25">
      <c r="A26" s="1" t="s">
        <v>88</v>
      </c>
      <c r="B26" s="20">
        <f>SUM(B27:B28)</f>
        <v>35655600.189999998</v>
      </c>
      <c r="C26" s="8">
        <f>SUM(C27:C28)</f>
        <v>12811786.880000001</v>
      </c>
    </row>
    <row r="27" spans="1:3" x14ac:dyDescent="0.25">
      <c r="A27" s="14" t="s">
        <v>89</v>
      </c>
      <c r="B27" s="19">
        <v>31525600.190000001</v>
      </c>
      <c r="C27" s="18">
        <v>12811786.880000001</v>
      </c>
    </row>
    <row r="28" spans="1:3" x14ac:dyDescent="0.25">
      <c r="A28" s="14" t="s">
        <v>90</v>
      </c>
      <c r="B28" s="19">
        <v>4130000</v>
      </c>
      <c r="C28" s="18"/>
    </row>
    <row r="29" spans="1:3" x14ac:dyDescent="0.25">
      <c r="A29" s="1" t="s">
        <v>91</v>
      </c>
      <c r="B29" s="20">
        <f>SUM(B23,B26)</f>
        <v>564964817.38</v>
      </c>
      <c r="C29" s="8">
        <f>SUM(C23,C26)</f>
        <v>507351354.81999999</v>
      </c>
    </row>
    <row r="30" spans="1:3" x14ac:dyDescent="0.25">
      <c r="A30" s="14"/>
      <c r="B30" s="19"/>
      <c r="C30" s="18"/>
    </row>
    <row r="31" spans="1:3" x14ac:dyDescent="0.25">
      <c r="A31" s="1" t="s">
        <v>92</v>
      </c>
      <c r="B31" s="32" t="s">
        <v>93</v>
      </c>
      <c r="C31" s="15" t="s">
        <v>80</v>
      </c>
    </row>
    <row r="32" spans="1:3" x14ac:dyDescent="0.25">
      <c r="A32" s="1" t="s">
        <v>94</v>
      </c>
      <c r="B32" s="20">
        <f>SUM(B33:B34)</f>
        <v>3500.57</v>
      </c>
      <c r="C32" s="8"/>
    </row>
    <row r="33" spans="1:3" x14ac:dyDescent="0.25">
      <c r="A33" s="14" t="s">
        <v>86</v>
      </c>
      <c r="B33" s="19">
        <v>0.01</v>
      </c>
      <c r="C33" s="18"/>
    </row>
    <row r="34" spans="1:3" x14ac:dyDescent="0.25">
      <c r="A34" s="23" t="s">
        <v>87</v>
      </c>
      <c r="B34" s="26">
        <v>3500.56</v>
      </c>
      <c r="C34" s="27"/>
    </row>
    <row r="35" spans="1:3" x14ac:dyDescent="0.25">
      <c r="A35" s="22" t="s">
        <v>95</v>
      </c>
      <c r="B35" s="28">
        <f>SUM(B36)</f>
        <v>1435805.69</v>
      </c>
      <c r="C35" s="29">
        <f>SUM(C36)</f>
        <v>1435805.69</v>
      </c>
    </row>
    <row r="36" spans="1:3" x14ac:dyDescent="0.25">
      <c r="A36" s="14" t="s">
        <v>89</v>
      </c>
      <c r="B36" s="19">
        <v>1435805.69</v>
      </c>
      <c r="C36" s="18">
        <v>1435805.69</v>
      </c>
    </row>
    <row r="37" spans="1:3" x14ac:dyDescent="0.25">
      <c r="A37" s="1" t="s">
        <v>96</v>
      </c>
      <c r="B37" s="20">
        <v>1439306.26</v>
      </c>
      <c r="C37" s="8">
        <v>1435805.69</v>
      </c>
    </row>
    <row r="38" spans="1:3" ht="15.75" thickBot="1" x14ac:dyDescent="0.3">
      <c r="A38" s="24"/>
      <c r="B38" s="30"/>
      <c r="C38" s="31"/>
    </row>
    <row r="39" spans="1:3" x14ac:dyDescent="0.25">
      <c r="A39" s="25"/>
    </row>
    <row r="40" spans="1:3" x14ac:dyDescent="0.25">
      <c r="A40" s="25"/>
    </row>
    <row r="41" spans="1:3" x14ac:dyDescent="0.25">
      <c r="A41" s="25"/>
    </row>
    <row r="42" spans="1:3" x14ac:dyDescent="0.25">
      <c r="A42" s="25"/>
    </row>
    <row r="43" spans="1:3" x14ac:dyDescent="0.25">
      <c r="A43" s="42" t="s">
        <v>136</v>
      </c>
      <c r="B43" s="54" t="s">
        <v>140</v>
      </c>
      <c r="C43" s="54"/>
    </row>
    <row r="44" spans="1:3" x14ac:dyDescent="0.25">
      <c r="A44" s="61" t="s">
        <v>139</v>
      </c>
      <c r="B44" s="63" t="s">
        <v>137</v>
      </c>
      <c r="C44" s="63"/>
    </row>
    <row r="45" spans="1:3" x14ac:dyDescent="0.25">
      <c r="A45" s="25"/>
    </row>
    <row r="46" spans="1:3" x14ac:dyDescent="0.25">
      <c r="A46" s="25"/>
    </row>
    <row r="47" spans="1:3" x14ac:dyDescent="0.25">
      <c r="A47" s="25"/>
    </row>
    <row r="48" spans="1:3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</sheetData>
  <mergeCells count="6">
    <mergeCell ref="B44:C44"/>
    <mergeCell ref="A5:C5"/>
    <mergeCell ref="A6:C6"/>
    <mergeCell ref="A7:C7"/>
    <mergeCell ref="A8:C8"/>
    <mergeCell ref="B43:C43"/>
  </mergeCells>
  <pageMargins left="0.511811024" right="0.511811024" top="0.78740157499999996" bottom="0.78740157499999996" header="0.31496062000000002" footer="0.31496062000000002"/>
  <pageSetup paperSize="9" scale="87" fitToWidth="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D69"/>
  <sheetViews>
    <sheetView topLeftCell="A52" workbookViewId="0">
      <selection activeCell="A65" sqref="A65"/>
    </sheetView>
  </sheetViews>
  <sheetFormatPr defaultRowHeight="15" x14ac:dyDescent="0.25"/>
  <cols>
    <col min="1" max="1" width="50.85546875" customWidth="1"/>
    <col min="2" max="2" width="50.85546875" style="6" customWidth="1"/>
    <col min="3" max="3" width="50.28515625" customWidth="1"/>
    <col min="4" max="4" width="16.5703125" customWidth="1"/>
  </cols>
  <sheetData>
    <row r="5" spans="1:4" ht="15.75" x14ac:dyDescent="0.25">
      <c r="A5" s="45" t="s">
        <v>17</v>
      </c>
      <c r="B5" s="45"/>
      <c r="C5" s="45"/>
      <c r="D5" s="45"/>
    </row>
    <row r="6" spans="1:4" x14ac:dyDescent="0.25">
      <c r="A6" s="56" t="s">
        <v>18</v>
      </c>
      <c r="B6" s="56"/>
      <c r="C6" s="56"/>
      <c r="D6" s="56"/>
    </row>
    <row r="7" spans="1:4" ht="15.75" thickBot="1" x14ac:dyDescent="0.3">
      <c r="A7" s="57" t="s">
        <v>41</v>
      </c>
      <c r="B7" s="57"/>
      <c r="C7" s="57"/>
      <c r="D7" s="57"/>
    </row>
    <row r="8" spans="1:4" x14ac:dyDescent="0.25">
      <c r="A8" s="46" t="s">
        <v>1</v>
      </c>
      <c r="B8" s="55"/>
      <c r="C8" s="46" t="s">
        <v>2</v>
      </c>
      <c r="D8" s="47"/>
    </row>
    <row r="9" spans="1:4" x14ac:dyDescent="0.25">
      <c r="A9" s="22" t="s">
        <v>102</v>
      </c>
      <c r="B9" s="38"/>
      <c r="C9" s="1" t="s">
        <v>111</v>
      </c>
      <c r="D9" s="18"/>
    </row>
    <row r="10" spans="1:4" x14ac:dyDescent="0.25">
      <c r="A10" s="14" t="s">
        <v>54</v>
      </c>
      <c r="B10" s="39">
        <v>113321264.87</v>
      </c>
      <c r="C10" s="14" t="s">
        <v>112</v>
      </c>
      <c r="D10" s="18">
        <v>1593656.41</v>
      </c>
    </row>
    <row r="11" spans="1:4" x14ac:dyDescent="0.25">
      <c r="A11" s="14" t="s">
        <v>103</v>
      </c>
      <c r="B11" s="39">
        <v>1430037.61</v>
      </c>
      <c r="C11" s="14" t="s">
        <v>113</v>
      </c>
      <c r="D11" s="18">
        <v>841036.16</v>
      </c>
    </row>
    <row r="12" spans="1:4" x14ac:dyDescent="0.25">
      <c r="A12" s="14" t="s">
        <v>104</v>
      </c>
      <c r="B12" s="39">
        <v>1414307.66</v>
      </c>
      <c r="C12" s="1" t="s">
        <v>114</v>
      </c>
      <c r="D12" s="8">
        <f>SUM(D10:D11)</f>
        <v>2434692.5699999998</v>
      </c>
    </row>
    <row r="13" spans="1:4" x14ac:dyDescent="0.25">
      <c r="A13" s="1" t="s">
        <v>105</v>
      </c>
      <c r="B13" s="40">
        <v>116165610.14</v>
      </c>
      <c r="C13" s="14"/>
      <c r="D13" s="18"/>
    </row>
    <row r="14" spans="1:4" x14ac:dyDescent="0.25">
      <c r="A14" s="1" t="s">
        <v>106</v>
      </c>
      <c r="B14" s="39"/>
      <c r="C14" s="1" t="s">
        <v>115</v>
      </c>
      <c r="D14" s="8">
        <f>SUM(D12)</f>
        <v>2434692.5699999998</v>
      </c>
    </row>
    <row r="15" spans="1:4" x14ac:dyDescent="0.25">
      <c r="A15" s="14" t="s">
        <v>107</v>
      </c>
      <c r="B15" s="39">
        <v>99726943.090000004</v>
      </c>
      <c r="C15" s="14"/>
      <c r="D15" s="18"/>
    </row>
    <row r="16" spans="1:4" x14ac:dyDescent="0.25">
      <c r="A16" s="14" t="s">
        <v>108</v>
      </c>
      <c r="B16" s="39">
        <v>9488.15</v>
      </c>
      <c r="C16" s="1" t="s">
        <v>116</v>
      </c>
      <c r="D16" s="18"/>
    </row>
    <row r="17" spans="1:4" x14ac:dyDescent="0.25">
      <c r="A17" s="1" t="s">
        <v>109</v>
      </c>
      <c r="B17" s="40">
        <v>99736431.239999995</v>
      </c>
      <c r="C17" s="14" t="s">
        <v>117</v>
      </c>
      <c r="D17" s="18">
        <v>213467348.81</v>
      </c>
    </row>
    <row r="18" spans="1:4" x14ac:dyDescent="0.25">
      <c r="A18" s="14"/>
      <c r="B18" s="39"/>
      <c r="C18" s="14"/>
      <c r="D18" s="18"/>
    </row>
    <row r="19" spans="1:4" x14ac:dyDescent="0.25">
      <c r="A19" s="1"/>
      <c r="B19" s="40"/>
      <c r="C19" s="1" t="s">
        <v>118</v>
      </c>
      <c r="D19" s="8">
        <f>SUM(D17)</f>
        <v>213467348.81</v>
      </c>
    </row>
    <row r="20" spans="1:4" x14ac:dyDescent="0.25">
      <c r="A20" s="23"/>
      <c r="B20" s="38"/>
      <c r="C20" s="14"/>
      <c r="D20" s="18"/>
    </row>
    <row r="21" spans="1:4" x14ac:dyDescent="0.25">
      <c r="A21" s="1" t="s">
        <v>110</v>
      </c>
      <c r="B21" s="40">
        <v>215902041.38</v>
      </c>
      <c r="C21" s="22" t="s">
        <v>119</v>
      </c>
      <c r="D21" s="29">
        <f>SUM(D19,D14)</f>
        <v>215902041.38</v>
      </c>
    </row>
    <row r="22" spans="1:4" ht="15.75" thickBot="1" x14ac:dyDescent="0.3">
      <c r="A22" s="5"/>
      <c r="B22" s="41"/>
      <c r="C22" s="5"/>
      <c r="D22" s="37"/>
    </row>
    <row r="27" spans="1:4" x14ac:dyDescent="0.25">
      <c r="A27" s="54" t="s">
        <v>135</v>
      </c>
      <c r="B27" s="54"/>
      <c r="C27" s="54" t="s">
        <v>136</v>
      </c>
      <c r="D27" s="54"/>
    </row>
    <row r="28" spans="1:4" x14ac:dyDescent="0.25">
      <c r="A28" s="54" t="s">
        <v>137</v>
      </c>
      <c r="B28" s="54"/>
      <c r="C28" s="54" t="s">
        <v>138</v>
      </c>
      <c r="D28" s="54"/>
    </row>
    <row r="35" spans="1:2" x14ac:dyDescent="0.25">
      <c r="A35" s="23"/>
      <c r="B35" s="27"/>
    </row>
    <row r="36" spans="1:2" x14ac:dyDescent="0.25">
      <c r="A36" s="1" t="s">
        <v>3</v>
      </c>
      <c r="B36" s="18"/>
    </row>
    <row r="37" spans="1:2" x14ac:dyDescent="0.25">
      <c r="A37" s="1" t="s">
        <v>4</v>
      </c>
      <c r="B37" s="18"/>
    </row>
    <row r="38" spans="1:2" x14ac:dyDescent="0.25">
      <c r="A38" s="14" t="s">
        <v>129</v>
      </c>
      <c r="B38" s="18">
        <v>113397207.18000001</v>
      </c>
    </row>
    <row r="39" spans="1:2" x14ac:dyDescent="0.25">
      <c r="A39" s="14" t="s">
        <v>130</v>
      </c>
      <c r="B39" s="18">
        <v>102504834.2</v>
      </c>
    </row>
    <row r="40" spans="1:2" x14ac:dyDescent="0.25">
      <c r="A40" s="1" t="s">
        <v>131</v>
      </c>
      <c r="B40" s="8">
        <v>215902041.38</v>
      </c>
    </row>
    <row r="41" spans="1:2" x14ac:dyDescent="0.25">
      <c r="A41" s="14"/>
      <c r="B41" s="18"/>
    </row>
    <row r="42" spans="1:2" x14ac:dyDescent="0.25">
      <c r="A42" s="1" t="s">
        <v>5</v>
      </c>
      <c r="B42" s="18"/>
    </row>
    <row r="43" spans="1:2" x14ac:dyDescent="0.25">
      <c r="A43" s="14" t="s">
        <v>132</v>
      </c>
      <c r="B43" s="18">
        <v>2434692.5699999998</v>
      </c>
    </row>
    <row r="44" spans="1:2" x14ac:dyDescent="0.25">
      <c r="A44" s="14"/>
      <c r="B44" s="18">
        <v>0</v>
      </c>
    </row>
    <row r="45" spans="1:2" x14ac:dyDescent="0.25">
      <c r="A45" s="1" t="s">
        <v>133</v>
      </c>
      <c r="B45" s="8">
        <v>2434692.5699999998</v>
      </c>
    </row>
    <row r="46" spans="1:2" x14ac:dyDescent="0.25">
      <c r="A46" s="1" t="s">
        <v>134</v>
      </c>
      <c r="B46" s="8">
        <f>SUM(B40-B45)</f>
        <v>213467348.81</v>
      </c>
    </row>
    <row r="47" spans="1:2" x14ac:dyDescent="0.25">
      <c r="A47" s="14"/>
      <c r="B47" s="18"/>
    </row>
    <row r="48" spans="1:2" x14ac:dyDescent="0.25">
      <c r="A48" s="1" t="s">
        <v>6</v>
      </c>
      <c r="B48" s="18"/>
    </row>
    <row r="49" spans="1:2" x14ac:dyDescent="0.25">
      <c r="A49" s="14" t="s">
        <v>120</v>
      </c>
      <c r="B49" s="18">
        <v>75942.31</v>
      </c>
    </row>
    <row r="50" spans="1:2" x14ac:dyDescent="0.25">
      <c r="A50" s="1" t="s">
        <v>121</v>
      </c>
      <c r="B50" s="8">
        <v>75942.31</v>
      </c>
    </row>
    <row r="51" spans="1:2" x14ac:dyDescent="0.25">
      <c r="A51" s="23"/>
      <c r="B51" s="27"/>
    </row>
    <row r="52" spans="1:2" x14ac:dyDescent="0.25">
      <c r="A52" s="22" t="s">
        <v>7</v>
      </c>
      <c r="B52" s="27"/>
    </row>
    <row r="53" spans="1:2" x14ac:dyDescent="0.25">
      <c r="A53" s="14" t="s">
        <v>122</v>
      </c>
      <c r="B53" s="18">
        <v>16083593.970000001</v>
      </c>
    </row>
    <row r="54" spans="1:2" x14ac:dyDescent="0.25">
      <c r="A54" s="1" t="s">
        <v>123</v>
      </c>
      <c r="B54" s="8">
        <v>16083593.970000001</v>
      </c>
    </row>
    <row r="55" spans="1:2" x14ac:dyDescent="0.25">
      <c r="A55" s="14"/>
      <c r="B55" s="18"/>
    </row>
    <row r="56" spans="1:2" x14ac:dyDescent="0.25">
      <c r="A56" s="1" t="s">
        <v>8</v>
      </c>
      <c r="B56" s="18"/>
    </row>
    <row r="57" spans="1:2" x14ac:dyDescent="0.25">
      <c r="A57" s="1" t="s">
        <v>9</v>
      </c>
      <c r="B57" s="18"/>
    </row>
    <row r="58" spans="1:2" x14ac:dyDescent="0.25">
      <c r="A58" s="14" t="s">
        <v>124</v>
      </c>
      <c r="B58" s="18">
        <v>53681815.899999999</v>
      </c>
    </row>
    <row r="59" spans="1:2" x14ac:dyDescent="0.25">
      <c r="A59" s="14" t="s">
        <v>125</v>
      </c>
      <c r="B59" s="18">
        <v>78540.800000000003</v>
      </c>
    </row>
    <row r="60" spans="1:2" x14ac:dyDescent="0.25">
      <c r="A60" s="14" t="s">
        <v>126</v>
      </c>
      <c r="B60" s="18">
        <v>7742152.8200000003</v>
      </c>
    </row>
    <row r="61" spans="1:2" x14ac:dyDescent="0.25">
      <c r="A61" s="33" t="s">
        <v>127</v>
      </c>
      <c r="B61" s="36">
        <v>49460005.090000004</v>
      </c>
    </row>
    <row r="62" spans="1:2" x14ac:dyDescent="0.25">
      <c r="A62" s="21" t="s">
        <v>128</v>
      </c>
      <c r="B62" s="8">
        <f>SUM(B58:B61)</f>
        <v>110962514.61</v>
      </c>
    </row>
    <row r="63" spans="1:2" ht="15.75" thickBot="1" x14ac:dyDescent="0.3">
      <c r="A63" s="34"/>
      <c r="B63" s="35"/>
    </row>
    <row r="68" spans="1:2" x14ac:dyDescent="0.25">
      <c r="A68" s="42" t="s">
        <v>136</v>
      </c>
      <c r="B68" s="42" t="s">
        <v>140</v>
      </c>
    </row>
    <row r="69" spans="1:2" x14ac:dyDescent="0.25">
      <c r="A69" s="61" t="s">
        <v>139</v>
      </c>
      <c r="B69" s="61" t="s">
        <v>137</v>
      </c>
    </row>
  </sheetData>
  <mergeCells count="9">
    <mergeCell ref="A28:B28"/>
    <mergeCell ref="C28:D28"/>
    <mergeCell ref="A8:B8"/>
    <mergeCell ref="C8:D8"/>
    <mergeCell ref="A5:D5"/>
    <mergeCell ref="A6:D6"/>
    <mergeCell ref="A7:D7"/>
    <mergeCell ref="A27:B27"/>
    <mergeCell ref="C27:D27"/>
  </mergeCells>
  <pageMargins left="0.511811024" right="0.511811024" top="0.78740157499999996" bottom="0.78740157499999996" header="0.31496062000000002" footer="0.31496062000000002"/>
  <pageSetup paperSize="9" scale="52" fitToWidth="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D58"/>
  <sheetViews>
    <sheetView topLeftCell="A40" workbookViewId="0">
      <selection activeCell="A54" sqref="A54"/>
    </sheetView>
  </sheetViews>
  <sheetFormatPr defaultRowHeight="15" x14ac:dyDescent="0.25"/>
  <cols>
    <col min="1" max="1" width="61" customWidth="1"/>
    <col min="2" max="2" width="61" style="6" customWidth="1"/>
    <col min="4" max="4" width="10.42578125" customWidth="1"/>
  </cols>
  <sheetData>
    <row r="5" spans="1:4" ht="16.5" thickBot="1" x14ac:dyDescent="0.3">
      <c r="A5" s="45" t="s">
        <v>17</v>
      </c>
      <c r="B5" s="45"/>
    </row>
    <row r="6" spans="1:4" x14ac:dyDescent="0.25">
      <c r="A6" s="46" t="s">
        <v>18</v>
      </c>
      <c r="B6" s="47"/>
    </row>
    <row r="7" spans="1:4" x14ac:dyDescent="0.25">
      <c r="A7" s="48" t="s">
        <v>41</v>
      </c>
      <c r="B7" s="49"/>
    </row>
    <row r="8" spans="1:4" x14ac:dyDescent="0.25">
      <c r="A8" s="48" t="s">
        <v>19</v>
      </c>
      <c r="B8" s="49"/>
    </row>
    <row r="9" spans="1:4" x14ac:dyDescent="0.25">
      <c r="A9" s="50" t="s">
        <v>10</v>
      </c>
      <c r="B9" s="51"/>
    </row>
    <row r="10" spans="1:4" x14ac:dyDescent="0.25">
      <c r="A10" s="1" t="s">
        <v>20</v>
      </c>
      <c r="B10" s="17">
        <f>SUM(B11:B12)</f>
        <v>641700906.61000001</v>
      </c>
    </row>
    <row r="11" spans="1:4" x14ac:dyDescent="0.25">
      <c r="A11" s="3" t="s">
        <v>21</v>
      </c>
      <c r="B11" s="9">
        <v>521621449.02999997</v>
      </c>
    </row>
    <row r="12" spans="1:4" x14ac:dyDescent="0.25">
      <c r="A12" s="3" t="s">
        <v>22</v>
      </c>
      <c r="B12" s="16">
        <v>120079457.58</v>
      </c>
      <c r="D12" s="13"/>
    </row>
    <row r="13" spans="1:4" x14ac:dyDescent="0.25">
      <c r="A13" s="1"/>
      <c r="B13" s="8"/>
    </row>
    <row r="14" spans="1:4" x14ac:dyDescent="0.25">
      <c r="A14" s="1" t="s">
        <v>23</v>
      </c>
      <c r="B14" s="8">
        <f>SUM(B15:B17)</f>
        <v>638061366.39999998</v>
      </c>
    </row>
    <row r="15" spans="1:4" x14ac:dyDescent="0.25">
      <c r="A15" s="3" t="s">
        <v>24</v>
      </c>
      <c r="B15" s="9">
        <v>494322663.31999999</v>
      </c>
    </row>
    <row r="16" spans="1:4" x14ac:dyDescent="0.25">
      <c r="A16" s="3" t="s">
        <v>25</v>
      </c>
      <c r="B16" s="9">
        <v>23648980.07</v>
      </c>
    </row>
    <row r="17" spans="1:4" x14ac:dyDescent="0.25">
      <c r="A17" s="3" t="s">
        <v>26</v>
      </c>
      <c r="B17" s="9">
        <v>120089723.01000001</v>
      </c>
    </row>
    <row r="18" spans="1:4" x14ac:dyDescent="0.25">
      <c r="A18" s="1"/>
      <c r="B18" s="8"/>
    </row>
    <row r="19" spans="1:4" x14ac:dyDescent="0.25">
      <c r="A19" s="1" t="s">
        <v>27</v>
      </c>
      <c r="B19" s="8">
        <f>SUM(B10-B14)</f>
        <v>3639540.2100000381</v>
      </c>
    </row>
    <row r="20" spans="1:4" x14ac:dyDescent="0.25">
      <c r="A20" s="48"/>
      <c r="B20" s="49"/>
      <c r="D20" s="13"/>
    </row>
    <row r="21" spans="1:4" x14ac:dyDescent="0.25">
      <c r="A21" s="1" t="s">
        <v>11</v>
      </c>
      <c r="B21" s="8"/>
    </row>
    <row r="22" spans="1:4" x14ac:dyDescent="0.25">
      <c r="A22" s="3"/>
      <c r="B22" s="9"/>
    </row>
    <row r="23" spans="1:4" x14ac:dyDescent="0.25">
      <c r="A23" s="3" t="s">
        <v>23</v>
      </c>
      <c r="B23" s="9">
        <f>SUM(B24:B25)</f>
        <v>11435035.09</v>
      </c>
    </row>
    <row r="24" spans="1:4" x14ac:dyDescent="0.25">
      <c r="A24" s="3" t="s">
        <v>28</v>
      </c>
      <c r="B24" s="9">
        <v>8748190.4499999993</v>
      </c>
    </row>
    <row r="25" spans="1:4" x14ac:dyDescent="0.25">
      <c r="A25" s="1" t="s">
        <v>29</v>
      </c>
      <c r="B25" s="8">
        <v>2686844.64</v>
      </c>
    </row>
    <row r="26" spans="1:4" x14ac:dyDescent="0.25">
      <c r="A26" s="3"/>
      <c r="B26" s="9"/>
    </row>
    <row r="27" spans="1:4" x14ac:dyDescent="0.25">
      <c r="A27" s="1" t="s">
        <v>30</v>
      </c>
      <c r="B27" s="8">
        <v>-11435035.09</v>
      </c>
    </row>
    <row r="28" spans="1:4" x14ac:dyDescent="0.25">
      <c r="A28" s="3"/>
      <c r="B28" s="9"/>
    </row>
    <row r="29" spans="1:4" x14ac:dyDescent="0.25">
      <c r="A29" s="1" t="s">
        <v>31</v>
      </c>
      <c r="B29" s="11">
        <v>0</v>
      </c>
    </row>
    <row r="30" spans="1:4" x14ac:dyDescent="0.25">
      <c r="A30" s="3"/>
      <c r="B30" s="9"/>
    </row>
    <row r="31" spans="1:4" x14ac:dyDescent="0.25">
      <c r="A31" s="1" t="s">
        <v>42</v>
      </c>
      <c r="B31" s="8">
        <f>SUM(B33-B32)</f>
        <v>-9234801.1400000006</v>
      </c>
    </row>
    <row r="32" spans="1:4" x14ac:dyDescent="0.25">
      <c r="A32" s="3" t="s">
        <v>32</v>
      </c>
      <c r="B32" s="9">
        <v>122556066.01000001</v>
      </c>
      <c r="D32" s="13"/>
    </row>
    <row r="33" spans="1:2" x14ac:dyDescent="0.25">
      <c r="A33" s="3" t="s">
        <v>33</v>
      </c>
      <c r="B33" s="9">
        <v>113321264.87</v>
      </c>
    </row>
    <row r="34" spans="1:2" x14ac:dyDescent="0.25">
      <c r="A34" s="48"/>
      <c r="B34" s="49"/>
    </row>
    <row r="35" spans="1:2" x14ac:dyDescent="0.25">
      <c r="A35" s="50" t="s">
        <v>12</v>
      </c>
      <c r="B35" s="51"/>
    </row>
    <row r="36" spans="1:2" x14ac:dyDescent="0.25">
      <c r="A36" s="3" t="s">
        <v>13</v>
      </c>
      <c r="B36" s="9"/>
    </row>
    <row r="37" spans="1:2" x14ac:dyDescent="0.25">
      <c r="A37" s="3" t="s">
        <v>34</v>
      </c>
      <c r="B37" s="9">
        <v>521621449.02999997</v>
      </c>
    </row>
    <row r="38" spans="1:2" x14ac:dyDescent="0.25">
      <c r="A38" s="1" t="s">
        <v>35</v>
      </c>
      <c r="B38" s="8">
        <f>SUM(B37)</f>
        <v>521621449.02999997</v>
      </c>
    </row>
    <row r="39" spans="1:2" x14ac:dyDescent="0.25">
      <c r="A39" s="1"/>
      <c r="B39" s="9"/>
    </row>
    <row r="40" spans="1:2" x14ac:dyDescent="0.25">
      <c r="A40" s="3" t="s">
        <v>14</v>
      </c>
      <c r="B40" s="9"/>
    </row>
    <row r="41" spans="1:2" x14ac:dyDescent="0.25">
      <c r="A41" s="3" t="s">
        <v>34</v>
      </c>
      <c r="B41" s="9">
        <v>23648980.07</v>
      </c>
    </row>
    <row r="42" spans="1:2" x14ac:dyDescent="0.25">
      <c r="A42" s="1" t="s">
        <v>36</v>
      </c>
      <c r="B42" s="8">
        <f>SUM(B41)</f>
        <v>23648980.07</v>
      </c>
    </row>
    <row r="43" spans="1:2" x14ac:dyDescent="0.25">
      <c r="A43" s="48"/>
      <c r="B43" s="49"/>
    </row>
    <row r="44" spans="1:2" x14ac:dyDescent="0.25">
      <c r="A44" s="50" t="s">
        <v>37</v>
      </c>
      <c r="B44" s="51"/>
    </row>
    <row r="45" spans="1:2" x14ac:dyDescent="0.25">
      <c r="A45" s="14" t="s">
        <v>38</v>
      </c>
      <c r="B45" s="9">
        <v>403851494.10000002</v>
      </c>
    </row>
    <row r="46" spans="1:2" x14ac:dyDescent="0.25">
      <c r="A46" s="3" t="s">
        <v>39</v>
      </c>
      <c r="B46" s="9">
        <v>57805408.189999998</v>
      </c>
    </row>
    <row r="47" spans="1:2" x14ac:dyDescent="0.25">
      <c r="A47" s="3" t="s">
        <v>40</v>
      </c>
      <c r="B47" s="9">
        <v>32665761.030000001</v>
      </c>
    </row>
    <row r="48" spans="1:2" x14ac:dyDescent="0.25">
      <c r="A48" s="1" t="s">
        <v>15</v>
      </c>
      <c r="B48" s="8">
        <f>SUM(B45:B47)</f>
        <v>494322663.32000005</v>
      </c>
    </row>
    <row r="49" spans="1:2" x14ac:dyDescent="0.25">
      <c r="A49" s="1"/>
      <c r="B49" s="8"/>
    </row>
    <row r="50" spans="1:2" x14ac:dyDescent="0.25">
      <c r="A50" s="58" t="s">
        <v>16</v>
      </c>
      <c r="B50" s="59"/>
    </row>
    <row r="51" spans="1:2" x14ac:dyDescent="0.25">
      <c r="A51" s="7" t="s">
        <v>43</v>
      </c>
      <c r="B51" s="9">
        <v>0</v>
      </c>
    </row>
    <row r="52" spans="1:2" ht="15.75" thickBot="1" x14ac:dyDescent="0.3">
      <c r="A52" s="5"/>
      <c r="B52" s="10"/>
    </row>
    <row r="57" spans="1:2" x14ac:dyDescent="0.25">
      <c r="A57" s="62" t="s">
        <v>136</v>
      </c>
      <c r="B57" s="42" t="s">
        <v>140</v>
      </c>
    </row>
    <row r="58" spans="1:2" x14ac:dyDescent="0.25">
      <c r="A58" s="60" t="s">
        <v>139</v>
      </c>
      <c r="B58" s="61" t="s">
        <v>137</v>
      </c>
    </row>
  </sheetData>
  <mergeCells count="11">
    <mergeCell ref="A20:B20"/>
    <mergeCell ref="A5:B5"/>
    <mergeCell ref="A6:B6"/>
    <mergeCell ref="A7:B7"/>
    <mergeCell ref="A8:B8"/>
    <mergeCell ref="A9:B9"/>
    <mergeCell ref="A34:B34"/>
    <mergeCell ref="A43:B43"/>
    <mergeCell ref="A44:B44"/>
    <mergeCell ref="A35:B35"/>
    <mergeCell ref="A50:B50"/>
  </mergeCells>
  <pageMargins left="0.511811024" right="0.511811024" top="0.78740157499999996" bottom="0.78740157499999996" header="0.31496062000000002" footer="0.31496062000000002"/>
  <pageSetup paperSize="9" scale="96" fitToWidth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Balanço Financeiro</vt:lpstr>
      <vt:lpstr>Balanço Orçamentario</vt:lpstr>
      <vt:lpstr>Balanço Patrimonial</vt:lpstr>
      <vt:lpstr>Fluxo de Caixa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ANLYD SERIO FRANCA JUNIOR</dc:creator>
  <cp:lastModifiedBy>ANLYD SERIO FRANCA JUNIOR</cp:lastModifiedBy>
  <cp:lastPrinted>2017-01-30T13:08:50Z</cp:lastPrinted>
  <dcterms:created xsi:type="dcterms:W3CDTF">2017-01-20T13:29:22Z</dcterms:created>
  <dcterms:modified xsi:type="dcterms:W3CDTF">2017-05-04T18:00:55Z</dcterms:modified>
</cp:coreProperties>
</file>